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9_Lietvediba/2025/FDP_2025_1_08/"/>
    </mc:Choice>
  </mc:AlternateContent>
  <xr:revisionPtr revIDLastSave="105" documentId="8_{A9772ADC-20CD-4A7E-8308-D5A4982A5973}" xr6:coauthVersionLast="47" xr6:coauthVersionMax="47" xr10:uidLastSave="{FAC83569-5724-47D4-883F-1529E0CAC24D}"/>
  <bookViews>
    <workbookView xWindow="-110" yWindow="-110" windowWidth="19420" windowHeight="10300" tabRatio="807" activeTab="1" xr2:uid="{B3B9295A-8E61-424B-826B-2C84817B8AB8}"/>
  </bookViews>
  <sheets>
    <sheet name="09.06.025_VTBI_MTBF_2026-2029" sheetId="15" r:id="rId1"/>
    <sheet name="10.02.2025_FSP_PZ(PR)_2025_2028" sheetId="14" r:id="rId2"/>
    <sheet name="izmaiņas_changes" sheetId="11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4" i="11" l="1"/>
  <c r="G74" i="11"/>
  <c r="H74" i="11"/>
  <c r="I74" i="11"/>
  <c r="J74" i="11"/>
  <c r="K74" i="11"/>
  <c r="L74" i="11"/>
  <c r="M74" i="11"/>
  <c r="N74" i="11"/>
  <c r="O74" i="11"/>
  <c r="P74" i="11"/>
  <c r="Q74" i="11"/>
  <c r="R74" i="11"/>
  <c r="S74" i="11"/>
  <c r="F76" i="11"/>
  <c r="G76" i="11"/>
  <c r="H76" i="11"/>
  <c r="I76" i="11"/>
  <c r="J76" i="11"/>
  <c r="K76" i="11"/>
  <c r="L76" i="11"/>
  <c r="M76" i="11"/>
  <c r="N76" i="11"/>
  <c r="O76" i="11"/>
  <c r="P76" i="11"/>
  <c r="Q76" i="11"/>
  <c r="R76" i="11"/>
  <c r="S76" i="11"/>
  <c r="F77" i="11"/>
  <c r="G77" i="11"/>
  <c r="H77" i="11"/>
  <c r="I77" i="11"/>
  <c r="J77" i="11"/>
  <c r="K77" i="11"/>
  <c r="L77" i="11"/>
  <c r="M77" i="11"/>
  <c r="N77" i="11"/>
  <c r="O77" i="11"/>
  <c r="P77" i="11"/>
  <c r="Q77" i="11"/>
  <c r="R77" i="11"/>
  <c r="S77" i="11"/>
  <c r="F78" i="11"/>
  <c r="G78" i="11"/>
  <c r="H78" i="11"/>
  <c r="I78" i="11"/>
  <c r="J78" i="11"/>
  <c r="K78" i="11"/>
  <c r="L78" i="11"/>
  <c r="M78" i="11"/>
  <c r="N78" i="11"/>
  <c r="O78" i="11"/>
  <c r="P78" i="11"/>
  <c r="Q78" i="11"/>
  <c r="R78" i="11"/>
  <c r="S78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F71" i="11"/>
  <c r="L71" i="11"/>
  <c r="F60" i="11"/>
  <c r="G60" i="11"/>
  <c r="H60" i="11"/>
  <c r="I60" i="11"/>
  <c r="J60" i="11"/>
  <c r="K60" i="11"/>
  <c r="L60" i="11"/>
  <c r="M60" i="11"/>
  <c r="N60" i="11"/>
  <c r="O60" i="11"/>
  <c r="P60" i="11"/>
  <c r="Q60" i="11"/>
  <c r="R60" i="11"/>
  <c r="S60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F63" i="11"/>
  <c r="G63" i="11"/>
  <c r="H63" i="11"/>
  <c r="I63" i="11"/>
  <c r="J63" i="11"/>
  <c r="K63" i="11"/>
  <c r="L63" i="11"/>
  <c r="M63" i="11"/>
  <c r="N63" i="11"/>
  <c r="O63" i="11"/>
  <c r="P63" i="11"/>
  <c r="Q63" i="11"/>
  <c r="R63" i="11"/>
  <c r="S63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F67" i="11"/>
  <c r="G67" i="11"/>
  <c r="H67" i="11"/>
  <c r="I67" i="11"/>
  <c r="J67" i="11"/>
  <c r="K67" i="11"/>
  <c r="L67" i="11"/>
  <c r="M67" i="11"/>
  <c r="N67" i="11"/>
  <c r="O67" i="11"/>
  <c r="P67" i="11"/>
  <c r="Q67" i="11"/>
  <c r="R67" i="11"/>
  <c r="S67" i="11"/>
  <c r="F68" i="11"/>
  <c r="G68" i="11"/>
  <c r="H68" i="11"/>
  <c r="I68" i="11"/>
  <c r="J68" i="11"/>
  <c r="K68" i="11"/>
  <c r="L68" i="11"/>
  <c r="M68" i="11"/>
  <c r="N68" i="11"/>
  <c r="O68" i="11"/>
  <c r="P68" i="11"/>
  <c r="Q68" i="11"/>
  <c r="R68" i="11"/>
  <c r="S68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S53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S54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F58" i="11"/>
  <c r="G58" i="11"/>
  <c r="H58" i="11"/>
  <c r="I58" i="11"/>
  <c r="J58" i="11"/>
  <c r="K58" i="11"/>
  <c r="L58" i="11"/>
  <c r="M58" i="11"/>
  <c r="N58" i="11"/>
  <c r="O58" i="11"/>
  <c r="P58" i="11"/>
  <c r="Q58" i="11"/>
  <c r="R58" i="11"/>
  <c r="S58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R51" i="11"/>
  <c r="S51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S47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S46" i="11"/>
  <c r="F43" i="11"/>
  <c r="G43" i="11"/>
  <c r="H43" i="11"/>
  <c r="I43" i="11"/>
  <c r="J43" i="11"/>
  <c r="K43" i="11"/>
  <c r="L43" i="11"/>
  <c r="M43" i="11"/>
  <c r="N43" i="11"/>
  <c r="O43" i="11"/>
  <c r="P43" i="11"/>
  <c r="Q43" i="11"/>
  <c r="R43" i="11"/>
  <c r="S43" i="11"/>
  <c r="F44" i="11"/>
  <c r="G44" i="11"/>
  <c r="H44" i="11"/>
  <c r="I44" i="11"/>
  <c r="J44" i="11"/>
  <c r="K44" i="11"/>
  <c r="L44" i="11"/>
  <c r="M44" i="11"/>
  <c r="N44" i="11"/>
  <c r="O44" i="11"/>
  <c r="P44" i="11"/>
  <c r="Q44" i="11"/>
  <c r="R44" i="11"/>
  <c r="S44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S45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R40" i="11"/>
  <c r="S40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R41" i="11"/>
  <c r="S41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F46" i="11"/>
  <c r="E6" i="11"/>
  <c r="E7" i="11"/>
  <c r="E8" i="11"/>
  <c r="E10" i="11"/>
  <c r="E11" i="11"/>
  <c r="E12" i="11"/>
  <c r="E13" i="11"/>
  <c r="E14" i="11"/>
  <c r="E15" i="11"/>
  <c r="E16" i="11"/>
  <c r="E18" i="11"/>
  <c r="E19" i="11"/>
  <c r="E20" i="11"/>
  <c r="E21" i="11"/>
  <c r="E23" i="11"/>
  <c r="E24" i="11"/>
  <c r="E26" i="11"/>
  <c r="E27" i="11"/>
  <c r="E28" i="11"/>
  <c r="E29" i="11"/>
  <c r="E30" i="11"/>
  <c r="E31" i="11"/>
  <c r="E32" i="11"/>
  <c r="E34" i="11"/>
  <c r="E35" i="11"/>
  <c r="E36" i="11"/>
  <c r="E37" i="11"/>
  <c r="E38" i="11"/>
  <c r="E40" i="11"/>
  <c r="E41" i="11"/>
  <c r="E43" i="11"/>
  <c r="E44" i="11"/>
  <c r="E45" i="11"/>
  <c r="E47" i="11"/>
  <c r="E48" i="11"/>
  <c r="E49" i="11"/>
  <c r="E51" i="11"/>
  <c r="E53" i="11"/>
  <c r="E54" i="11"/>
  <c r="E55" i="11"/>
  <c r="E56" i="11"/>
  <c r="E57" i="11"/>
  <c r="E58" i="11"/>
  <c r="E60" i="11"/>
  <c r="E61" i="11"/>
  <c r="E62" i="11"/>
  <c r="E63" i="11"/>
  <c r="E64" i="11"/>
  <c r="E65" i="11"/>
  <c r="E67" i="11"/>
  <c r="E68" i="11"/>
  <c r="E70" i="11"/>
  <c r="E71" i="11"/>
  <c r="E72" i="11"/>
  <c r="E74" i="11"/>
  <c r="E75" i="11"/>
  <c r="E76" i="11"/>
  <c r="E77" i="11"/>
  <c r="E78" i="11"/>
  <c r="E5" i="11"/>
  <c r="S80" i="15"/>
  <c r="S80" i="11" s="1"/>
  <c r="S79" i="15"/>
  <c r="S79" i="11" s="1"/>
  <c r="S75" i="15"/>
  <c r="S75" i="11" s="1"/>
  <c r="S72" i="15"/>
  <c r="S72" i="11" s="1"/>
  <c r="G71" i="15"/>
  <c r="G71" i="11" s="1"/>
  <c r="H71" i="15"/>
  <c r="H71" i="11" s="1"/>
  <c r="I71" i="15"/>
  <c r="I71" i="11" s="1"/>
  <c r="J71" i="15"/>
  <c r="J71" i="11" s="1"/>
  <c r="K71" i="15"/>
  <c r="K71" i="11" s="1"/>
  <c r="L71" i="15"/>
  <c r="M71" i="15"/>
  <c r="M71" i="11" s="1"/>
  <c r="N71" i="15"/>
  <c r="N71" i="11" s="1"/>
  <c r="O71" i="15"/>
  <c r="O71" i="11" s="1"/>
  <c r="P71" i="15"/>
  <c r="P71" i="11" s="1"/>
  <c r="Q71" i="15"/>
  <c r="Q71" i="11" s="1"/>
  <c r="R71" i="15"/>
  <c r="R71" i="11" s="1"/>
  <c r="S71" i="15"/>
  <c r="S71" i="11" s="1"/>
  <c r="F71" i="15"/>
  <c r="S61" i="15"/>
  <c r="S61" i="11" s="1"/>
  <c r="S66" i="15"/>
  <c r="S66" i="11" s="1"/>
  <c r="S65" i="15"/>
  <c r="S65" i="11" s="1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E79" i="15"/>
  <c r="A79" i="15"/>
  <c r="A80" i="15" s="1"/>
  <c r="A78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A10" i="15"/>
  <c r="A11" i="15" s="1"/>
  <c r="A12" i="15" s="1"/>
  <c r="A13" i="15" s="1"/>
  <c r="A14" i="15" s="1"/>
  <c r="A15" i="15" s="1"/>
  <c r="A16" i="15" s="1"/>
  <c r="A18" i="15" s="1"/>
  <c r="A19" i="15" s="1"/>
  <c r="A20" i="15" s="1"/>
  <c r="A21" i="15" s="1"/>
  <c r="A22" i="15" s="1"/>
  <c r="A23" i="15" s="1"/>
  <c r="A24" i="15" s="1"/>
  <c r="A26" i="15" s="1"/>
  <c r="A27" i="15" s="1"/>
  <c r="A28" i="15" s="1"/>
  <c r="A29" i="15" s="1"/>
  <c r="A30" i="15" s="1"/>
  <c r="A31" i="15" s="1"/>
  <c r="A32" i="15" s="1"/>
  <c r="A34" i="15" s="1"/>
  <c r="A35" i="15" s="1"/>
  <c r="A36" i="15" s="1"/>
  <c r="A37" i="15" s="1"/>
  <c r="A38" i="15" s="1"/>
  <c r="A39" i="15" s="1"/>
  <c r="A40" i="15" s="1"/>
  <c r="A41" i="15" s="1"/>
  <c r="A43" i="15" s="1"/>
  <c r="A44" i="15" s="1"/>
  <c r="A45" i="15" s="1"/>
  <c r="A46" i="15" s="1"/>
  <c r="A47" i="15" s="1"/>
  <c r="A48" i="15" s="1"/>
  <c r="A49" i="15" s="1"/>
  <c r="A51" i="15" s="1"/>
  <c r="A53" i="15" s="1"/>
  <c r="A54" i="15" s="1"/>
  <c r="A55" i="15" s="1"/>
  <c r="A56" i="15" s="1"/>
  <c r="A57" i="15" s="1"/>
  <c r="A58" i="15" s="1"/>
  <c r="A60" i="15" s="1"/>
  <c r="A61" i="15" s="1"/>
  <c r="A62" i="15" s="1"/>
  <c r="A63" i="15" s="1"/>
  <c r="A64" i="15" s="1"/>
  <c r="A65" i="15" s="1"/>
  <c r="A66" i="15" s="1"/>
  <c r="A67" i="15" s="1"/>
  <c r="A68" i="15" s="1"/>
  <c r="A70" i="15" s="1"/>
  <c r="A71" i="15" s="1"/>
  <c r="A72" i="15" s="1"/>
  <c r="A74" i="15" s="1"/>
  <c r="R75" i="11" l="1"/>
  <c r="K75" i="11"/>
  <c r="K79" i="11"/>
  <c r="M80" i="11"/>
  <c r="R79" i="11"/>
  <c r="Q80" i="11"/>
  <c r="H75" i="11"/>
  <c r="P75" i="11"/>
  <c r="Q75" i="11"/>
  <c r="I79" i="11"/>
  <c r="Q79" i="11"/>
  <c r="P66" i="11"/>
  <c r="N72" i="11"/>
  <c r="Q72" i="11"/>
  <c r="R80" i="14"/>
  <c r="R80" i="11" s="1"/>
  <c r="Q80" i="14"/>
  <c r="P80" i="14"/>
  <c r="P80" i="11" s="1"/>
  <c r="O80" i="14"/>
  <c r="O80" i="11" s="1"/>
  <c r="N80" i="14"/>
  <c r="N80" i="11" s="1"/>
  <c r="M80" i="14"/>
  <c r="L80" i="14"/>
  <c r="L80" i="11" s="1"/>
  <c r="K80" i="14"/>
  <c r="K80" i="11" s="1"/>
  <c r="J80" i="14"/>
  <c r="J80" i="11" s="1"/>
  <c r="I80" i="14"/>
  <c r="I80" i="11" s="1"/>
  <c r="H80" i="14"/>
  <c r="H80" i="11" s="1"/>
  <c r="G80" i="14"/>
  <c r="G80" i="11" s="1"/>
  <c r="F80" i="14"/>
  <c r="F80" i="11" s="1"/>
  <c r="E80" i="14"/>
  <c r="E80" i="11" s="1"/>
  <c r="R79" i="14"/>
  <c r="Q79" i="14"/>
  <c r="P79" i="14"/>
  <c r="P79" i="11" s="1"/>
  <c r="O79" i="14"/>
  <c r="O79" i="11" s="1"/>
  <c r="N79" i="14"/>
  <c r="N79" i="11" s="1"/>
  <c r="M79" i="14"/>
  <c r="M79" i="11" s="1"/>
  <c r="L79" i="14"/>
  <c r="L79" i="11" s="1"/>
  <c r="K79" i="14"/>
  <c r="J79" i="14"/>
  <c r="J79" i="11" s="1"/>
  <c r="I79" i="14"/>
  <c r="H79" i="14"/>
  <c r="H79" i="11" s="1"/>
  <c r="G79" i="14"/>
  <c r="G79" i="11" s="1"/>
  <c r="F79" i="14"/>
  <c r="F79" i="11" s="1"/>
  <c r="E79" i="14"/>
  <c r="E79" i="11" s="1"/>
  <c r="A78" i="14"/>
  <c r="A79" i="14" s="1"/>
  <c r="A80" i="14" s="1"/>
  <c r="R75" i="14"/>
  <c r="Q75" i="14"/>
  <c r="P75" i="14"/>
  <c r="O75" i="14"/>
  <c r="O75" i="11" s="1"/>
  <c r="N75" i="14"/>
  <c r="N75" i="11" s="1"/>
  <c r="M75" i="14"/>
  <c r="M75" i="11" s="1"/>
  <c r="L75" i="14"/>
  <c r="L75" i="11" s="1"/>
  <c r="K75" i="14"/>
  <c r="J75" i="14"/>
  <c r="J75" i="11" s="1"/>
  <c r="I75" i="14"/>
  <c r="I75" i="11" s="1"/>
  <c r="H75" i="14"/>
  <c r="G75" i="14"/>
  <c r="G75" i="11" s="1"/>
  <c r="F75" i="14"/>
  <c r="F75" i="11" s="1"/>
  <c r="R72" i="14"/>
  <c r="R72" i="11" s="1"/>
  <c r="Q72" i="14"/>
  <c r="P72" i="14"/>
  <c r="P72" i="11" s="1"/>
  <c r="O72" i="14"/>
  <c r="O72" i="11" s="1"/>
  <c r="N72" i="14"/>
  <c r="M72" i="14"/>
  <c r="M72" i="11" s="1"/>
  <c r="L72" i="14"/>
  <c r="L72" i="11" s="1"/>
  <c r="K72" i="14"/>
  <c r="K72" i="11" s="1"/>
  <c r="J72" i="14"/>
  <c r="J72" i="11" s="1"/>
  <c r="I72" i="14"/>
  <c r="I72" i="11" s="1"/>
  <c r="H72" i="14"/>
  <c r="H72" i="11" s="1"/>
  <c r="G72" i="14"/>
  <c r="G72" i="11" s="1"/>
  <c r="F72" i="14"/>
  <c r="F72" i="11" s="1"/>
  <c r="R66" i="14"/>
  <c r="R66" i="11" s="1"/>
  <c r="Q66" i="14"/>
  <c r="Q66" i="11" s="1"/>
  <c r="P66" i="14"/>
  <c r="O66" i="14"/>
  <c r="O66" i="11" s="1"/>
  <c r="N66" i="14"/>
  <c r="N66" i="11" s="1"/>
  <c r="M66" i="14"/>
  <c r="M66" i="11" s="1"/>
  <c r="L66" i="14"/>
  <c r="L66" i="11" s="1"/>
  <c r="K66" i="14"/>
  <c r="K66" i="11" s="1"/>
  <c r="J66" i="14"/>
  <c r="J66" i="11" s="1"/>
  <c r="I66" i="14"/>
  <c r="I66" i="11" s="1"/>
  <c r="H66" i="14"/>
  <c r="H66" i="11" s="1"/>
  <c r="G66" i="14"/>
  <c r="G66" i="11" s="1"/>
  <c r="F66" i="14"/>
  <c r="F66" i="11" s="1"/>
  <c r="E66" i="14"/>
  <c r="E66" i="11" s="1"/>
  <c r="R65" i="14"/>
  <c r="R65" i="11" s="1"/>
  <c r="Q65" i="14"/>
  <c r="Q65" i="11" s="1"/>
  <c r="P65" i="14"/>
  <c r="P65" i="11" s="1"/>
  <c r="O65" i="14"/>
  <c r="O65" i="11" s="1"/>
  <c r="N65" i="14"/>
  <c r="N65" i="11" s="1"/>
  <c r="M65" i="14"/>
  <c r="M65" i="11" s="1"/>
  <c r="L65" i="14"/>
  <c r="L65" i="11" s="1"/>
  <c r="K65" i="14"/>
  <c r="K65" i="11" s="1"/>
  <c r="J65" i="14"/>
  <c r="J65" i="11" s="1"/>
  <c r="I65" i="14"/>
  <c r="I65" i="11" s="1"/>
  <c r="H65" i="14"/>
  <c r="H65" i="11" s="1"/>
  <c r="G65" i="14"/>
  <c r="G65" i="11" s="1"/>
  <c r="F65" i="14"/>
  <c r="F65" i="11" s="1"/>
  <c r="E65" i="14"/>
  <c r="R61" i="14"/>
  <c r="R61" i="11" s="1"/>
  <c r="Q61" i="14"/>
  <c r="Q61" i="11" s="1"/>
  <c r="P61" i="14"/>
  <c r="P61" i="11" s="1"/>
  <c r="O61" i="14"/>
  <c r="O61" i="11" s="1"/>
  <c r="N61" i="14"/>
  <c r="N61" i="11" s="1"/>
  <c r="M61" i="14"/>
  <c r="M61" i="11" s="1"/>
  <c r="L61" i="14"/>
  <c r="L61" i="11" s="1"/>
  <c r="K61" i="14"/>
  <c r="K61" i="11" s="1"/>
  <c r="J61" i="14"/>
  <c r="J61" i="11" s="1"/>
  <c r="I61" i="14"/>
  <c r="I61" i="11" s="1"/>
  <c r="H61" i="14"/>
  <c r="H61" i="11" s="1"/>
  <c r="G61" i="14"/>
  <c r="G61" i="11" s="1"/>
  <c r="F61" i="14"/>
  <c r="F61" i="11" s="1"/>
  <c r="A11" i="14"/>
  <c r="A12" i="14" s="1"/>
  <c r="A13" i="14" s="1"/>
  <c r="A14" i="14" s="1"/>
  <c r="A15" i="14" s="1"/>
  <c r="A16" i="14" s="1"/>
  <c r="A18" i="14" s="1"/>
  <c r="A19" i="14" s="1"/>
  <c r="A20" i="14" s="1"/>
  <c r="A21" i="14" s="1"/>
  <c r="A22" i="14" s="1"/>
  <c r="A23" i="14" s="1"/>
  <c r="A24" i="14" s="1"/>
  <c r="A26" i="14" s="1"/>
  <c r="A27" i="14" s="1"/>
  <c r="A28" i="14" s="1"/>
  <c r="A29" i="14" s="1"/>
  <c r="A30" i="14" s="1"/>
  <c r="A31" i="14" s="1"/>
  <c r="A32" i="14" s="1"/>
  <c r="A34" i="14" s="1"/>
  <c r="A35" i="14" s="1"/>
  <c r="A36" i="14" s="1"/>
  <c r="A37" i="14" s="1"/>
  <c r="A38" i="14" s="1"/>
  <c r="A39" i="14" s="1"/>
  <c r="A40" i="14" s="1"/>
  <c r="A41" i="14" s="1"/>
  <c r="A43" i="14" s="1"/>
  <c r="A44" i="14" s="1"/>
  <c r="A45" i="14" s="1"/>
  <c r="A46" i="14" s="1"/>
  <c r="A47" i="14" s="1"/>
  <c r="A48" i="14" s="1"/>
  <c r="A49" i="14" s="1"/>
  <c r="A51" i="14" s="1"/>
  <c r="A53" i="14" s="1"/>
  <c r="A54" i="14" s="1"/>
  <c r="A55" i="14" s="1"/>
  <c r="A56" i="14" s="1"/>
  <c r="A57" i="14" s="1"/>
  <c r="A58" i="14" s="1"/>
  <c r="A60" i="14" s="1"/>
  <c r="A61" i="14" s="1"/>
  <c r="A62" i="14" s="1"/>
  <c r="A63" i="14" s="1"/>
  <c r="A64" i="14" s="1"/>
  <c r="A65" i="14" s="1"/>
  <c r="A66" i="14" s="1"/>
  <c r="A67" i="14" s="1"/>
  <c r="A68" i="14" s="1"/>
  <c r="A70" i="14" s="1"/>
  <c r="A71" i="14" s="1"/>
  <c r="A72" i="14" s="1"/>
  <c r="A74" i="14" s="1"/>
  <c r="A10" i="14"/>
  <c r="A78" i="11" l="1"/>
  <c r="A79" i="11" s="1"/>
  <c r="A80" i="11" s="1"/>
  <c r="A11" i="11"/>
  <c r="A12" i="11" s="1"/>
  <c r="A13" i="11" s="1"/>
  <c r="A14" i="11" s="1"/>
  <c r="A15" i="11" s="1"/>
  <c r="A16" i="11" s="1"/>
  <c r="A18" i="11" s="1"/>
  <c r="A19" i="11" s="1"/>
  <c r="A20" i="11" s="1"/>
  <c r="A21" i="11" s="1"/>
  <c r="A22" i="11" s="1"/>
  <c r="A23" i="11" s="1"/>
  <c r="A24" i="11" s="1"/>
  <c r="A26" i="11" s="1"/>
  <c r="A27" i="11" s="1"/>
  <c r="A28" i="11" s="1"/>
  <c r="A29" i="11" s="1"/>
  <c r="A30" i="11" s="1"/>
  <c r="A31" i="11" s="1"/>
  <c r="A32" i="11" s="1"/>
  <c r="A34" i="11" s="1"/>
  <c r="A35" i="11" s="1"/>
  <c r="A36" i="11" s="1"/>
  <c r="A37" i="11" s="1"/>
  <c r="A38" i="11" s="1"/>
  <c r="A39" i="11" s="1"/>
  <c r="A40" i="11" s="1"/>
  <c r="A41" i="11" s="1"/>
  <c r="A43" i="11" s="1"/>
  <c r="A44" i="11" s="1"/>
  <c r="A45" i="11" s="1"/>
  <c r="A46" i="11" s="1"/>
  <c r="A47" i="11" s="1"/>
  <c r="A48" i="11" s="1"/>
  <c r="A49" i="11" s="1"/>
  <c r="A51" i="11" s="1"/>
  <c r="A53" i="11" s="1"/>
  <c r="A54" i="11" s="1"/>
  <c r="A55" i="11" s="1"/>
  <c r="A56" i="11" s="1"/>
  <c r="A57" i="11" s="1"/>
  <c r="A58" i="11" s="1"/>
  <c r="A60" i="11" s="1"/>
  <c r="A61" i="11" s="1"/>
  <c r="A62" i="11" s="1"/>
  <c r="A63" i="11" s="1"/>
  <c r="A64" i="11" s="1"/>
  <c r="A65" i="11" s="1"/>
  <c r="A66" i="11" s="1"/>
  <c r="A67" i="11" s="1"/>
  <c r="A68" i="11" s="1"/>
  <c r="A70" i="11" s="1"/>
  <c r="A71" i="11" s="1"/>
  <c r="A72" i="11" s="1"/>
  <c r="A74" i="11" s="1"/>
  <c r="A10" i="11"/>
</calcChain>
</file>

<file path=xl/sharedStrings.xml><?xml version="1.0" encoding="utf-8"?>
<sst xmlns="http://schemas.openxmlformats.org/spreadsheetml/2006/main" count="806" uniqueCount="142">
  <si>
    <t>Unemployment rate</t>
  </si>
  <si>
    <t>Real GDP</t>
  </si>
  <si>
    <t>Potenciālā IKP pieaugums</t>
  </si>
  <si>
    <t>Izlaižu starpība</t>
  </si>
  <si>
    <t>NAWRU</t>
  </si>
  <si>
    <t>Privātais patēriņš</t>
  </si>
  <si>
    <t xml:space="preserve">Private consumption </t>
  </si>
  <si>
    <t xml:space="preserve">Government consumption </t>
  </si>
  <si>
    <t xml:space="preserve">Gross capital formation </t>
  </si>
  <si>
    <t xml:space="preserve">..gross fixed capital formation </t>
  </si>
  <si>
    <t xml:space="preserve">..inventories </t>
  </si>
  <si>
    <t>Preču un pakalpojumu eksports</t>
  </si>
  <si>
    <t>Exports of goods and services</t>
  </si>
  <si>
    <t>Preču un pakalpojumu imports</t>
  </si>
  <si>
    <t>Imports of goods and services</t>
  </si>
  <si>
    <t>Darbinieku atalgojums</t>
  </si>
  <si>
    <t>Compensation of employees</t>
  </si>
  <si>
    <t>Gross operating surplus</t>
  </si>
  <si>
    <t>Ražošanas un importa nodokļi</t>
  </si>
  <si>
    <t>Taxes on products and imports</t>
  </si>
  <si>
    <t>Subsīdijas</t>
  </si>
  <si>
    <t>Potential GDP and output gap</t>
  </si>
  <si>
    <t>Output gap</t>
  </si>
  <si>
    <t>Makroekonomiskie rādītāji / Macroeconomic indicators</t>
  </si>
  <si>
    <t>t-7</t>
  </si>
  <si>
    <t>t-6</t>
  </si>
  <si>
    <t>t-5</t>
  </si>
  <si>
    <t>t-4</t>
  </si>
  <si>
    <t>t-3</t>
  </si>
  <si>
    <t>t-2</t>
  </si>
  <si>
    <t>t-1</t>
  </si>
  <si>
    <t>t</t>
  </si>
  <si>
    <t>t+1</t>
  </si>
  <si>
    <t>t+2</t>
  </si>
  <si>
    <t>t+3</t>
  </si>
  <si>
    <t>Nr.</t>
  </si>
  <si>
    <t>Rādītājs</t>
  </si>
  <si>
    <t>Indicator</t>
  </si>
  <si>
    <t>Mērvienība / Unit</t>
  </si>
  <si>
    <t>Iekšzemes kopprodukts (IKP)</t>
  </si>
  <si>
    <t>Gross domestic product (GDP) expenditure perspective</t>
  </si>
  <si>
    <t>Reālais IKP</t>
  </si>
  <si>
    <t>milj. / mio EUR</t>
  </si>
  <si>
    <t>Nominālais IKP</t>
  </si>
  <si>
    <t>Nominal GDP</t>
  </si>
  <si>
    <t>IKP pieaugums salīdzināmajās cenās</t>
  </si>
  <si>
    <t>Real GDP growth</t>
  </si>
  <si>
    <t>%</t>
  </si>
  <si>
    <t>IKP pieaugums faktiskajās cenās</t>
  </si>
  <si>
    <t>Nominal GDP growth</t>
  </si>
  <si>
    <t>GDP expenditure perspective: real figures</t>
  </si>
  <si>
    <t>Valdības patēriņš</t>
  </si>
  <si>
    <t>Bruto kapitāla veidošana</t>
  </si>
  <si>
    <t>..bruto pamatkapitāla veidošana</t>
  </si>
  <si>
    <t>..krājumu pārmaiņas</t>
  </si>
  <si>
    <t>SAL_IKP izdevumu aspekts:  pieaugums salīdzināmajās cenās</t>
  </si>
  <si>
    <t>GDP expenditure perspective: growth in real figures</t>
  </si>
  <si>
    <t xml:space="preserve">..change in inventories </t>
  </si>
  <si>
    <t>-</t>
  </si>
  <si>
    <t>FAKt_IKP izdevumu aspekts:  rādītāji faktiskajās cenās</t>
  </si>
  <si>
    <t>GDP expenditure perspective: nominal figures</t>
  </si>
  <si>
    <t>Deflatori</t>
  </si>
  <si>
    <t>Deflators</t>
  </si>
  <si>
    <t>IKP deflators, gads pret gadu</t>
  </si>
  <si>
    <t>GDP deflator, year on year</t>
  </si>
  <si>
    <t>Privātā patēriņa deflators</t>
  </si>
  <si>
    <t>Private consumption deflator</t>
  </si>
  <si>
    <t>Valdības patēriņa deflators</t>
  </si>
  <si>
    <t>Government consumption deflator</t>
  </si>
  <si>
    <t>Bruto kapitāla veidošanas deflators</t>
  </si>
  <si>
    <t>Capital formation deflator</t>
  </si>
  <si>
    <t>..bruto pamatkapitāla veidošanas deflators</t>
  </si>
  <si>
    <t>..gross fixed capital formation deflator</t>
  </si>
  <si>
    <t>..krājumu pārmaiņu deflators</t>
  </si>
  <si>
    <t>..change in inventories deflator</t>
  </si>
  <si>
    <t>Preču un pakalpojumu eksporta deflators</t>
  </si>
  <si>
    <t>Exports of goods and services deflator</t>
  </si>
  <si>
    <t>Preču un pakalpojumu importa deflators</t>
  </si>
  <si>
    <t>Imports of goods and services deflator</t>
  </si>
  <si>
    <t>Devums reālajai IKP izaugsmei</t>
  </si>
  <si>
    <t>Contribution to real GDP growth</t>
  </si>
  <si>
    <t>Patēriņa cenu indekss</t>
  </si>
  <si>
    <t>Consumer price index</t>
  </si>
  <si>
    <t>Patēriņa cenu indekss, gads pret gadu</t>
  </si>
  <si>
    <t>Consumer price index, year on year</t>
  </si>
  <si>
    <t>IKP ienākumu aspekts</t>
  </si>
  <si>
    <t>GDP income perspective</t>
  </si>
  <si>
    <t>Pārpalikums un jauktais kopienākums</t>
  </si>
  <si>
    <t>..darba alga</t>
  </si>
  <si>
    <t>..wages</t>
  </si>
  <si>
    <t>..darba devēju sociālās iemaksas</t>
  </si>
  <si>
    <t>..social contributions</t>
  </si>
  <si>
    <t>Subsidies</t>
  </si>
  <si>
    <t>Iedzīvotāji un darba tirgus</t>
  </si>
  <si>
    <t>Population and labour</t>
  </si>
  <si>
    <t>Total population</t>
  </si>
  <si>
    <t>tūkst. / thsd.</t>
  </si>
  <si>
    <t>Iedzīvotāju kopskaita pieaugums</t>
  </si>
  <si>
    <t>Population growth</t>
  </si>
  <si>
    <t>Working age population</t>
  </si>
  <si>
    <t>Ekonomiski aktīvie iedzīvotāji</t>
  </si>
  <si>
    <t>Economically active population</t>
  </si>
  <si>
    <t>Nodarbināto skaits</t>
  </si>
  <si>
    <t>Number of persons employed</t>
  </si>
  <si>
    <t>Nodarbināto skaita pieaugums</t>
  </si>
  <si>
    <t>Growth of number of persons employed</t>
  </si>
  <si>
    <t>Līdzdalības līmenis</t>
  </si>
  <si>
    <t>Participation rate</t>
  </si>
  <si>
    <t>Bezdarba līmenis</t>
  </si>
  <si>
    <t>Bezdarba līmenis, kas neietekmē algu, %</t>
  </si>
  <si>
    <t>%, y-o-y</t>
  </si>
  <si>
    <t>Algas un produktivitāte</t>
  </si>
  <si>
    <t>Wages and productivity</t>
  </si>
  <si>
    <t>Vidējā bruto alga</t>
  </si>
  <si>
    <t>Average gross wage</t>
  </si>
  <si>
    <t>EUR</t>
  </si>
  <si>
    <t>Average gross wage growth</t>
  </si>
  <si>
    <t>Reālās produktivitātes pieaugums</t>
  </si>
  <si>
    <t>Real productivity growth</t>
  </si>
  <si>
    <t>Potenciālais IKP un izlaižu starpības</t>
  </si>
  <si>
    <t>Potenciālais IKP 2015. gada cenās</t>
  </si>
  <si>
    <t>Potential GDP in the prices of 2015</t>
  </si>
  <si>
    <t>Potential GDP growth</t>
  </si>
  <si>
    <t>Darbaspēka devums</t>
  </si>
  <si>
    <t>Potential labour</t>
  </si>
  <si>
    <t>Kapitāla devums</t>
  </si>
  <si>
    <t>Potential capital stock</t>
  </si>
  <si>
    <t>Faktoru produktivitātes devums</t>
  </si>
  <si>
    <t>Potential total factor productivity (TFP)</t>
  </si>
  <si>
    <t>Iedzīvotāju kopskaits (IRS010)</t>
  </si>
  <si>
    <r>
      <t xml:space="preserve">Iedzīvotaji darbspējas vecumā (15-74) </t>
    </r>
    <r>
      <rPr>
        <b/>
        <sz val="11"/>
        <rFont val="Times New Roman"/>
        <family val="1"/>
      </rPr>
      <t>IRD010</t>
    </r>
  </si>
  <si>
    <t>Sal_IKP izdevumu aspekts:  rādītāji salīdzināmajās cenās</t>
  </si>
  <si>
    <t>Vidējās bruto algas pieaugums (faktiskās cenās)</t>
  </si>
  <si>
    <t>t-8</t>
  </si>
  <si>
    <t>t-9</t>
  </si>
  <si>
    <t>Iedzīvotaji darbspējas vecumā (15-74) NBA010</t>
  </si>
  <si>
    <t>`</t>
  </si>
  <si>
    <t>IKP pieaugums salīdzināmajās cenās (2020)</t>
  </si>
  <si>
    <t xml:space="preserve">Potenciālais IKP </t>
  </si>
  <si>
    <t xml:space="preserve">Potential GDP </t>
  </si>
  <si>
    <t>t-10</t>
  </si>
  <si>
    <t>t+4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</si>
</sst>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"/>
    <numFmt numFmtId="166" formatCode="#,##0.00000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Garamond"/>
      <family val="1"/>
      <charset val="186"/>
    </font>
    <font>
      <sz val="11"/>
      <color theme="1"/>
      <name val="Times New Roman"/>
      <family val="1"/>
      <charset val="186"/>
    </font>
    <font>
      <sz val="11"/>
      <color rgb="FF9C5700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1"/>
      <name val="Times New Roman"/>
      <family val="1"/>
      <charset val="204"/>
    </font>
    <font>
      <sz val="11"/>
      <name val="Garamond"/>
      <family val="1"/>
      <charset val="204"/>
    </font>
    <font>
      <b/>
      <i/>
      <sz val="11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rgb="FF9C0006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000000"/>
      <name val="Calibri"/>
      <family val="2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2"/>
      <color rgb="FF9C0006"/>
      <name val="Times New Roman"/>
      <family val="2"/>
      <charset val="186"/>
    </font>
    <font>
      <sz val="12"/>
      <color rgb="FF9C6500"/>
      <name val="Times New Roman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color rgb="FFFA7D00"/>
      <name val="Times New Roman"/>
      <family val="2"/>
      <charset val="186"/>
    </font>
    <font>
      <b/>
      <sz val="12"/>
      <color rgb="FF3F3F3F"/>
      <name val="Times New Roman"/>
      <family val="2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Garamond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2060"/>
        <bgColor indexed="64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 applyNumberFormat="0" applyBorder="0" applyAlignment="0"/>
    <xf numFmtId="0" fontId="5" fillId="3" borderId="0" applyNumberFormat="0" applyBorder="0" applyAlignment="0" applyProtection="0"/>
    <xf numFmtId="164" fontId="13" fillId="2" borderId="0"/>
    <xf numFmtId="1" fontId="12" fillId="5" borderId="0"/>
    <xf numFmtId="0" fontId="19" fillId="6" borderId="0" applyNumberFormat="0" applyBorder="0" applyAlignment="0" applyProtection="0"/>
    <xf numFmtId="0" fontId="20" fillId="2" borderId="0" applyNumberFormat="0" applyBorder="0" applyAlignment="0" applyProtection="0"/>
    <xf numFmtId="0" fontId="23" fillId="3" borderId="0" applyNumberFormat="0" applyBorder="0" applyAlignment="0" applyProtection="0"/>
    <xf numFmtId="0" fontId="20" fillId="2" borderId="0" applyNumberFormat="0" applyBorder="0" applyAlignment="0" applyProtection="0"/>
    <xf numFmtId="0" fontId="21" fillId="5" borderId="2" applyNumberFormat="0" applyAlignment="0" applyProtection="0"/>
    <xf numFmtId="0" fontId="24" fillId="0" borderId="0"/>
    <xf numFmtId="0" fontId="22" fillId="2" borderId="0" applyNumberFormat="0" applyBorder="0" applyAlignment="0" applyProtection="0"/>
    <xf numFmtId="0" fontId="25" fillId="0" borderId="0"/>
    <xf numFmtId="0" fontId="26" fillId="0" borderId="4" applyNumberFormat="0" applyFill="0" applyAlignment="0" applyProtection="0"/>
    <xf numFmtId="0" fontId="24" fillId="0" borderId="0"/>
    <xf numFmtId="9" fontId="18" fillId="0" borderId="0" applyFont="0" applyFill="0" applyBorder="0" applyAlignment="0" applyProtection="0"/>
    <xf numFmtId="0" fontId="24" fillId="0" borderId="0"/>
    <xf numFmtId="0" fontId="24" fillId="0" borderId="0"/>
    <xf numFmtId="0" fontId="27" fillId="5" borderId="3" applyNumberFormat="0" applyAlignment="0" applyProtection="0"/>
    <xf numFmtId="0" fontId="24" fillId="0" borderId="0"/>
    <xf numFmtId="43" fontId="18" fillId="0" borderId="0" applyFont="0" applyFill="0" applyBorder="0" applyAlignment="0" applyProtection="0"/>
    <xf numFmtId="0" fontId="18" fillId="0" borderId="0" applyNumberFormat="0" applyBorder="0" applyAlignment="0"/>
    <xf numFmtId="0" fontId="24" fillId="0" borderId="0"/>
    <xf numFmtId="0" fontId="24" fillId="0" borderId="0"/>
    <xf numFmtId="0" fontId="24" fillId="0" borderId="0"/>
    <xf numFmtId="43" fontId="18" fillId="0" borderId="0" applyFont="0" applyFill="0" applyBorder="0" applyAlignment="0" applyProtection="0"/>
    <xf numFmtId="0" fontId="2" fillId="7" borderId="0" applyNumberFormat="0" applyBorder="0" applyAlignment="0" applyProtection="0"/>
    <xf numFmtId="0" fontId="24" fillId="0" borderId="0"/>
    <xf numFmtId="0" fontId="1" fillId="0" borderId="0"/>
  </cellStyleXfs>
  <cellXfs count="56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165" fontId="4" fillId="0" borderId="0" xfId="0" applyNumberFormat="1" applyFont="1"/>
    <xf numFmtId="166" fontId="4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4" borderId="0" xfId="0" applyFont="1" applyFill="1" applyAlignment="1">
      <alignment horizontal="right" indent="1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4" fillId="0" borderId="0" xfId="0" applyFont="1" applyAlignment="1">
      <alignment horizontal="right" indent="1"/>
    </xf>
    <xf numFmtId="0" fontId="9" fillId="0" borderId="0" xfId="0" applyFont="1"/>
    <xf numFmtId="0" fontId="9" fillId="0" borderId="0" xfId="0" applyFont="1" applyAlignment="1">
      <alignment horizontal="center"/>
    </xf>
    <xf numFmtId="3" fontId="10" fillId="0" borderId="1" xfId="0" applyNumberFormat="1" applyFont="1" applyBorder="1" applyAlignment="1">
      <alignment horizontal="right" indent="1"/>
    </xf>
    <xf numFmtId="165" fontId="10" fillId="0" borderId="1" xfId="0" applyNumberFormat="1" applyFont="1" applyBorder="1" applyAlignment="1">
      <alignment horizontal="right" indent="1"/>
    </xf>
    <xf numFmtId="0" fontId="8" fillId="4" borderId="0" xfId="0" applyFont="1" applyFill="1" applyAlignment="1">
      <alignment horizontal="right" vertical="center" wrapText="1" indent="1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right" indent="1"/>
    </xf>
    <xf numFmtId="0" fontId="11" fillId="0" borderId="0" xfId="1" applyFont="1" applyFill="1" applyAlignment="1">
      <alignment horizontal="center" vertical="center"/>
    </xf>
    <xf numFmtId="0" fontId="14" fillId="0" borderId="0" xfId="0" applyFont="1"/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7" fillId="4" borderId="0" xfId="0" applyFont="1" applyFill="1" applyAlignment="1">
      <alignment vertical="center"/>
    </xf>
    <xf numFmtId="0" fontId="17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right" vertical="center" wrapText="1" indent="1"/>
    </xf>
    <xf numFmtId="0" fontId="16" fillId="4" borderId="0" xfId="0" applyFont="1" applyFill="1" applyAlignment="1">
      <alignment horizontal="right" indent="1"/>
    </xf>
    <xf numFmtId="0" fontId="14" fillId="0" borderId="0" xfId="0" applyFont="1" applyAlignment="1">
      <alignment horizontal="right" indent="1"/>
    </xf>
    <xf numFmtId="0" fontId="4" fillId="0" borderId="0" xfId="0" applyFont="1" applyBorder="1" applyAlignment="1">
      <alignment horizontal="right" indent="1"/>
    </xf>
    <xf numFmtId="3" fontId="3" fillId="0" borderId="0" xfId="0" applyNumberFormat="1" applyFont="1" applyBorder="1" applyAlignment="1">
      <alignment horizontal="right" inden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4" fontId="0" fillId="0" borderId="0" xfId="0" applyNumberFormat="1"/>
    <xf numFmtId="165" fontId="10" fillId="0" borderId="1" xfId="0" applyNumberFormat="1" applyFont="1" applyBorder="1" applyAlignment="1"/>
    <xf numFmtId="165" fontId="10" fillId="0" borderId="1" xfId="0" applyNumberFormat="1" applyFont="1" applyBorder="1" applyAlignment="1">
      <alignment horizontal="right"/>
    </xf>
    <xf numFmtId="0" fontId="8" fillId="4" borderId="1" xfId="0" applyFont="1" applyFill="1" applyBorder="1" applyAlignment="1">
      <alignment vertical="center"/>
    </xf>
    <xf numFmtId="165" fontId="10" fillId="0" borderId="1" xfId="0" applyNumberFormat="1" applyFont="1" applyBorder="1" applyAlignment="1">
      <alignment vertical="center"/>
    </xf>
    <xf numFmtId="0" fontId="9" fillId="0" borderId="0" xfId="0" applyFont="1" applyBorder="1" applyAlignment="1">
      <alignment horizontal="right" indent="1"/>
    </xf>
    <xf numFmtId="0" fontId="14" fillId="0" borderId="0" xfId="0" applyFont="1" applyBorder="1"/>
    <xf numFmtId="0" fontId="14" fillId="0" borderId="6" xfId="0" applyFont="1" applyBorder="1" applyAlignment="1">
      <alignment horizontal="center"/>
    </xf>
    <xf numFmtId="0" fontId="9" fillId="0" borderId="7" xfId="0" applyFont="1" applyBorder="1" applyAlignment="1">
      <alignment horizontal="right" indent="1"/>
    </xf>
    <xf numFmtId="0" fontId="14" fillId="0" borderId="7" xfId="0" applyFont="1" applyBorder="1"/>
    <xf numFmtId="0" fontId="14" fillId="0" borderId="5" xfId="0" applyFont="1" applyBorder="1" applyAlignment="1">
      <alignment horizontal="center"/>
    </xf>
    <xf numFmtId="3" fontId="29" fillId="0" borderId="1" xfId="0" applyNumberFormat="1" applyFont="1" applyBorder="1" applyAlignment="1"/>
    <xf numFmtId="3" fontId="10" fillId="0" borderId="1" xfId="0" applyNumberFormat="1" applyFont="1" applyBorder="1" applyAlignment="1"/>
    <xf numFmtId="0" fontId="4" fillId="0" borderId="6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165" fontId="28" fillId="0" borderId="0" xfId="0" applyNumberFormat="1" applyFont="1" applyAlignment="1">
      <alignment vertical="center"/>
    </xf>
    <xf numFmtId="165" fontId="29" fillId="0" borderId="1" xfId="0" applyNumberFormat="1" applyFont="1" applyBorder="1" applyAlignment="1"/>
  </cellXfs>
  <cellStyles count="28">
    <cellStyle name="20% - Accent6 2" xfId="25" xr:uid="{0FDF04AF-7B7E-4C84-8E10-ABB2A683775C}"/>
    <cellStyle name="Aprēķins" xfId="3" xr:uid="{F919A356-6D3F-4768-9974-3D8E32D676B6}"/>
    <cellStyle name="Bad" xfId="5" builtinId="27" customBuiltin="1"/>
    <cellStyle name="Bad 2" xfId="10" xr:uid="{1E11EB55-ED33-4D69-B132-04C341429A16}"/>
    <cellStyle name="Bad 3" xfId="7" xr:uid="{60577C0A-F384-4284-83F9-6F4A0A443EC3}"/>
    <cellStyle name="Calculation 2" xfId="8" xr:uid="{4926CE99-F3A9-468F-AEF1-880CF04CB1D2}"/>
    <cellStyle name="Comma 2" xfId="24" xr:uid="{94D26FF8-52C6-432F-A65A-9C4E05A47D7D}"/>
    <cellStyle name="Comma 3" xfId="19" xr:uid="{82B1D3AC-464B-4F2A-B108-735AC32B1163}"/>
    <cellStyle name="Good" xfId="4" builtinId="26" customBuiltin="1"/>
    <cellStyle name="Linked Cell 2" xfId="12" xr:uid="{36DE8819-171F-417E-9EFC-362721F29EF2}"/>
    <cellStyle name="Neutral" xfId="1" builtinId="28"/>
    <cellStyle name="Neutral 2" xfId="6" xr:uid="{640FBD64-E3C1-411F-8686-25AC3CD7BCF3}"/>
    <cellStyle name="Normal" xfId="0" builtinId="0"/>
    <cellStyle name="Normal 2" xfId="9" xr:uid="{B00102A9-8F26-4490-AE2D-3DF43ECA57BC}"/>
    <cellStyle name="Normal 2 2" xfId="15" xr:uid="{5A1E54C0-4E6C-4D30-A65F-89BFFC6B420F}"/>
    <cellStyle name="Normal 3" xfId="11" xr:uid="{93AA578C-1534-41DC-B20B-FF8C5153F3B9}"/>
    <cellStyle name="Normal 3 5" xfId="20" xr:uid="{F2A274AE-2690-4E14-B493-6590989CCE89}"/>
    <cellStyle name="Normal 4" xfId="13" xr:uid="{08B44DF1-B24C-465F-807A-D30848F9B17E}"/>
    <cellStyle name="Normal 4 2" xfId="22" xr:uid="{33FC3AFA-5AFC-4E48-A9A8-F2BB0966B693}"/>
    <cellStyle name="Normal 5" xfId="16" xr:uid="{887B90E8-9ECC-4C60-9375-A4A112577262}"/>
    <cellStyle name="Normal 6" xfId="18" xr:uid="{DB5C4EB6-FE5C-46FE-81D5-784EAD37D60D}"/>
    <cellStyle name="Normal 6 2" xfId="23" xr:uid="{A9B4AC65-41FB-4306-B08E-461E72301B8F}"/>
    <cellStyle name="Normal 7" xfId="21" xr:uid="{085C9D5F-B99C-49B9-924E-339BABDEF41F}"/>
    <cellStyle name="Normal 7 2" xfId="26" xr:uid="{5376AB18-80BE-42FF-AA23-9500684ED8E3}"/>
    <cellStyle name="Normal 8" xfId="27" xr:uid="{D3ACDD95-1723-4E36-A3FA-AF8D517B8970}"/>
    <cellStyle name="Output 2" xfId="17" xr:uid="{776A3875-34F9-482D-A873-D297B582A4C0}"/>
    <cellStyle name="Percent 3" xfId="14" xr:uid="{BC4CD920-A217-4C55-9E14-82E59CF639E9}"/>
    <cellStyle name="Pieņēmumi" xfId="2" xr:uid="{D3B41C00-1D9E-4593-9924-2FA1B6A4BB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mens4\fdp_dokumenti\9_Lietvediba\2022\FDP_2022_1_08\Pielikums_SP2022_24_makro_prog_Parmainas_publicesanai_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_2022_2025"/>
      <sheetName val="VTBI_2021_2024"/>
      <sheetName val="Izmaiņas"/>
      <sheetName val="OutputDETAIL"/>
      <sheetName val="Output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21924.455000000002</v>
          </cell>
        </row>
        <row r="16">
          <cell r="H16">
            <v>1.300022609088856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B6277-F5F5-4734-8E3D-16EC24C34AE6}">
  <dimension ref="A1:S83"/>
  <sheetViews>
    <sheetView zoomScale="50" zoomScaleNormal="50" workbookViewId="0"/>
  </sheetViews>
  <sheetFormatPr defaultRowHeight="14.5" x14ac:dyDescent="0.35"/>
  <cols>
    <col min="1" max="1" width="6.26953125" customWidth="1"/>
    <col min="2" max="2" width="40" customWidth="1"/>
    <col min="3" max="3" width="33.1796875" customWidth="1"/>
    <col min="4" max="4" width="19" customWidth="1"/>
    <col min="5" max="16" width="11.54296875" customWidth="1"/>
    <col min="17" max="17" width="10.54296875" customWidth="1"/>
    <col min="18" max="19" width="11.1796875" customWidth="1"/>
  </cols>
  <sheetData>
    <row r="1" spans="1:19" ht="20" x14ac:dyDescent="0.4">
      <c r="A1" s="2" t="s">
        <v>23</v>
      </c>
      <c r="B1" s="1"/>
      <c r="C1" s="1"/>
      <c r="E1" s="23" t="s">
        <v>140</v>
      </c>
      <c r="F1" s="23" t="s">
        <v>134</v>
      </c>
      <c r="G1" s="23" t="s">
        <v>133</v>
      </c>
      <c r="H1" s="23" t="s">
        <v>24</v>
      </c>
      <c r="I1" s="23" t="s">
        <v>25</v>
      </c>
      <c r="J1" s="23" t="s">
        <v>26</v>
      </c>
      <c r="K1" s="23" t="s">
        <v>27</v>
      </c>
      <c r="L1" s="23" t="s">
        <v>28</v>
      </c>
      <c r="M1" s="23" t="s">
        <v>29</v>
      </c>
      <c r="N1" s="23" t="s">
        <v>30</v>
      </c>
      <c r="O1" s="23" t="s">
        <v>31</v>
      </c>
      <c r="P1" s="23" t="s">
        <v>32</v>
      </c>
      <c r="Q1" s="23" t="s">
        <v>33</v>
      </c>
      <c r="R1" s="23" t="s">
        <v>34</v>
      </c>
      <c r="S1" s="23" t="s">
        <v>141</v>
      </c>
    </row>
    <row r="2" spans="1:19" x14ac:dyDescent="0.3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9" x14ac:dyDescent="0.35">
      <c r="A3" s="6" t="s">
        <v>35</v>
      </c>
      <c r="B3" s="6" t="s">
        <v>36</v>
      </c>
      <c r="C3" s="6" t="s">
        <v>37</v>
      </c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9"/>
      <c r="O3" s="10"/>
    </row>
    <row r="4" spans="1:19" x14ac:dyDescent="0.35">
      <c r="A4" s="11"/>
      <c r="B4" s="13" t="s">
        <v>39</v>
      </c>
      <c r="C4" s="12" t="s">
        <v>40</v>
      </c>
      <c r="D4" s="13"/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  <c r="O4" s="13">
        <v>2025</v>
      </c>
      <c r="P4" s="37">
        <v>2026</v>
      </c>
      <c r="Q4" s="13">
        <v>2027</v>
      </c>
      <c r="R4" s="13">
        <v>2028</v>
      </c>
      <c r="S4" s="13">
        <v>2029</v>
      </c>
    </row>
    <row r="5" spans="1:19" x14ac:dyDescent="0.35">
      <c r="A5" s="14">
        <v>1</v>
      </c>
      <c r="B5" s="15" t="s">
        <v>41</v>
      </c>
      <c r="C5" s="15" t="s">
        <v>1</v>
      </c>
      <c r="D5" s="16" t="s">
        <v>42</v>
      </c>
      <c r="E5" s="17">
        <v>27187.670999999998</v>
      </c>
      <c r="F5" s="17">
        <v>27881.415000000001</v>
      </c>
      <c r="G5" s="17">
        <v>28829.09</v>
      </c>
      <c r="H5" s="17">
        <v>30071.541000000001</v>
      </c>
      <c r="I5" s="17">
        <v>30274.635999999999</v>
      </c>
      <c r="J5" s="17">
        <v>29224.34</v>
      </c>
      <c r="K5" s="17">
        <v>31253.252</v>
      </c>
      <c r="L5" s="17">
        <v>31817.927</v>
      </c>
      <c r="M5" s="17">
        <v>32726.080000000002</v>
      </c>
      <c r="N5" s="17">
        <v>32581.27</v>
      </c>
      <c r="O5" s="17">
        <v>32931.352819919077</v>
      </c>
      <c r="P5" s="17">
        <v>33635.077788395807</v>
      </c>
      <c r="Q5" s="17">
        <v>34362.305112000613</v>
      </c>
      <c r="R5" s="17">
        <v>35111.266662763039</v>
      </c>
      <c r="S5" s="17">
        <v>35876.552602279895</v>
      </c>
    </row>
    <row r="6" spans="1:19" x14ac:dyDescent="0.35">
      <c r="A6" s="14">
        <v>2</v>
      </c>
      <c r="B6" s="15" t="s">
        <v>43</v>
      </c>
      <c r="C6" s="15" t="s">
        <v>44</v>
      </c>
      <c r="D6" s="16" t="s">
        <v>42</v>
      </c>
      <c r="E6" s="17">
        <v>23744.262999999999</v>
      </c>
      <c r="F6" s="17">
        <v>24498.173999999999</v>
      </c>
      <c r="G6" s="17">
        <v>26017.128000000001</v>
      </c>
      <c r="H6" s="17">
        <v>28153.442999999999</v>
      </c>
      <c r="I6" s="17">
        <v>29567.001</v>
      </c>
      <c r="J6" s="17">
        <v>29224.34</v>
      </c>
      <c r="K6" s="17">
        <v>32283.778999999999</v>
      </c>
      <c r="L6" s="17">
        <v>36099.675000000003</v>
      </c>
      <c r="M6" s="17">
        <v>39372.410000000003</v>
      </c>
      <c r="N6" s="17">
        <v>40208.387999999999</v>
      </c>
      <c r="O6" s="17">
        <v>41984.965821000122</v>
      </c>
      <c r="P6" s="17">
        <v>43953.241302829534</v>
      </c>
      <c r="Q6" s="17">
        <v>46026.039242463325</v>
      </c>
      <c r="R6" s="17">
        <v>48154.381116570599</v>
      </c>
      <c r="S6" s="17">
        <v>50398.146908963456</v>
      </c>
    </row>
    <row r="7" spans="1:19" x14ac:dyDescent="0.35">
      <c r="A7" s="14">
        <v>3</v>
      </c>
      <c r="B7" s="15" t="s">
        <v>137</v>
      </c>
      <c r="C7" s="15" t="s">
        <v>46</v>
      </c>
      <c r="D7" s="16" t="s">
        <v>47</v>
      </c>
      <c r="E7" s="18">
        <v>3.7833671208497179</v>
      </c>
      <c r="F7" s="18">
        <v>2.5516860197403588</v>
      </c>
      <c r="G7" s="18">
        <v>3.3989487262393112</v>
      </c>
      <c r="H7" s="18">
        <v>4.3097128629450339</v>
      </c>
      <c r="I7" s="18">
        <v>0.67537277188421285</v>
      </c>
      <c r="J7" s="18">
        <v>-3.4692275078055417</v>
      </c>
      <c r="K7" s="18">
        <v>6.9425417306259192</v>
      </c>
      <c r="L7" s="18">
        <v>1.8067719800806543</v>
      </c>
      <c r="M7" s="18">
        <v>2.8542180010658882</v>
      </c>
      <c r="N7" s="18">
        <v>-0.44249112634328469</v>
      </c>
      <c r="O7" s="18">
        <v>1.074491018671381</v>
      </c>
      <c r="P7" s="18">
        <v>2.1369452154758477</v>
      </c>
      <c r="Q7" s="18">
        <v>2.1621098312301257</v>
      </c>
      <c r="R7" s="18">
        <v>2.1796021783790707</v>
      </c>
      <c r="S7" s="18">
        <v>2.1796021968312402</v>
      </c>
    </row>
    <row r="8" spans="1:19" x14ac:dyDescent="0.35">
      <c r="A8" s="14">
        <v>4</v>
      </c>
      <c r="B8" s="15" t="s">
        <v>48</v>
      </c>
      <c r="C8" s="15" t="s">
        <v>49</v>
      </c>
      <c r="D8" s="16" t="s">
        <v>47</v>
      </c>
      <c r="E8" s="18">
        <v>4.1848919100300606</v>
      </c>
      <c r="F8" s="18">
        <v>3.175129082759895</v>
      </c>
      <c r="G8" s="18">
        <v>6.2002743551417439</v>
      </c>
      <c r="H8" s="18">
        <v>8.2111868765837528</v>
      </c>
      <c r="I8" s="18">
        <v>5.0209063239618814</v>
      </c>
      <c r="J8" s="18">
        <v>-1.158930525283921</v>
      </c>
      <c r="K8" s="18">
        <v>10.468804428089726</v>
      </c>
      <c r="L8" s="18">
        <v>11.819855414076528</v>
      </c>
      <c r="M8" s="18">
        <v>9.0658295400166509</v>
      </c>
      <c r="N8" s="18">
        <v>2.1232583933774833</v>
      </c>
      <c r="O8" s="18">
        <v>4.4184258791974571</v>
      </c>
      <c r="P8" s="18">
        <v>4.6880483128675507</v>
      </c>
      <c r="Q8" s="18">
        <v>4.7159160011718058</v>
      </c>
      <c r="R8" s="18">
        <v>4.6242125308572781</v>
      </c>
      <c r="S8" s="18">
        <v>4.6595257593721584</v>
      </c>
    </row>
    <row r="9" spans="1:19" x14ac:dyDescent="0.35">
      <c r="A9" s="30"/>
      <c r="B9" s="20" t="s">
        <v>131</v>
      </c>
      <c r="C9" s="20" t="s">
        <v>50</v>
      </c>
      <c r="D9" s="26"/>
      <c r="E9" s="13">
        <v>2015</v>
      </c>
      <c r="F9" s="13">
        <v>2016</v>
      </c>
      <c r="G9" s="13">
        <v>2017</v>
      </c>
      <c r="H9" s="13">
        <v>2018</v>
      </c>
      <c r="I9" s="13">
        <v>2019</v>
      </c>
      <c r="J9" s="13">
        <v>2020</v>
      </c>
      <c r="K9" s="13">
        <v>2021</v>
      </c>
      <c r="L9" s="13">
        <v>2022</v>
      </c>
      <c r="M9" s="13">
        <v>2023</v>
      </c>
      <c r="N9" s="13">
        <v>2024</v>
      </c>
      <c r="O9" s="13">
        <v>2025</v>
      </c>
      <c r="P9" s="37">
        <v>2026</v>
      </c>
      <c r="Q9" s="13">
        <v>2027</v>
      </c>
      <c r="R9" s="13">
        <v>2028</v>
      </c>
      <c r="S9" s="13">
        <v>2029</v>
      </c>
    </row>
    <row r="10" spans="1:19" x14ac:dyDescent="0.35">
      <c r="A10" s="32">
        <f>A8+1</f>
        <v>5</v>
      </c>
      <c r="B10" s="24" t="s">
        <v>5</v>
      </c>
      <c r="C10" s="24" t="s">
        <v>6</v>
      </c>
      <c r="D10" s="27" t="s">
        <v>42</v>
      </c>
      <c r="E10" s="41">
        <v>15390.471</v>
      </c>
      <c r="F10" s="41">
        <v>15991.41</v>
      </c>
      <c r="G10" s="41">
        <v>16440.187999999998</v>
      </c>
      <c r="H10" s="41">
        <v>17034.129000000001</v>
      </c>
      <c r="I10" s="41">
        <v>17014.628000000001</v>
      </c>
      <c r="J10" s="41">
        <v>16201.315000000001</v>
      </c>
      <c r="K10" s="41">
        <v>17505.823</v>
      </c>
      <c r="L10" s="41">
        <v>18398.396000000001</v>
      </c>
      <c r="M10" s="41">
        <v>18208.548999999999</v>
      </c>
      <c r="N10" s="41">
        <v>18301.819</v>
      </c>
      <c r="O10" s="41">
        <v>18333.640657205655</v>
      </c>
      <c r="P10" s="41">
        <v>18684.56006614232</v>
      </c>
      <c r="Q10" s="41">
        <v>19108.644567286847</v>
      </c>
      <c r="R10" s="41">
        <v>19586.360681469017</v>
      </c>
      <c r="S10" s="18">
        <v>20076.019698505741</v>
      </c>
    </row>
    <row r="11" spans="1:19" x14ac:dyDescent="0.35">
      <c r="A11" s="32">
        <f t="shared" ref="A11:A16" si="0">A10+1</f>
        <v>6</v>
      </c>
      <c r="B11" s="24" t="s">
        <v>51</v>
      </c>
      <c r="C11" s="24" t="s">
        <v>7</v>
      </c>
      <c r="D11" s="27" t="s">
        <v>42</v>
      </c>
      <c r="E11" s="41">
        <v>5149.1570000000002</v>
      </c>
      <c r="F11" s="41">
        <v>5278.2290000000003</v>
      </c>
      <c r="G11" s="41">
        <v>5476.893</v>
      </c>
      <c r="H11" s="41">
        <v>5583.4009999999998</v>
      </c>
      <c r="I11" s="41">
        <v>5897.2420000000002</v>
      </c>
      <c r="J11" s="41">
        <v>6128.7950000000001</v>
      </c>
      <c r="K11" s="41">
        <v>6353.0630000000001</v>
      </c>
      <c r="L11" s="41">
        <v>6507.1679999999997</v>
      </c>
      <c r="M11" s="41">
        <v>6962.5259999999998</v>
      </c>
      <c r="N11" s="41">
        <v>7489.4970000000003</v>
      </c>
      <c r="O11" s="41">
        <v>7821.4211791860689</v>
      </c>
      <c r="P11" s="41">
        <v>8055.2587501981652</v>
      </c>
      <c r="Q11" s="41">
        <v>8156.4541981403418</v>
      </c>
      <c r="R11" s="41">
        <v>8319.583282103149</v>
      </c>
      <c r="S11" s="18">
        <v>8485.9749477452115</v>
      </c>
    </row>
    <row r="12" spans="1:19" x14ac:dyDescent="0.35">
      <c r="A12" s="32">
        <f t="shared" si="0"/>
        <v>7</v>
      </c>
      <c r="B12" s="24" t="s">
        <v>52</v>
      </c>
      <c r="C12" s="24" t="s">
        <v>8</v>
      </c>
      <c r="D12" s="27" t="s">
        <v>42</v>
      </c>
      <c r="E12" s="41">
        <v>5391.4239999999991</v>
      </c>
      <c r="F12" s="41">
        <v>5350.0470000000014</v>
      </c>
      <c r="G12" s="41">
        <v>5892.7270000000071</v>
      </c>
      <c r="H12" s="41">
        <v>6718.1590000000078</v>
      </c>
      <c r="I12" s="41">
        <v>7091.8219999999928</v>
      </c>
      <c r="J12" s="41">
        <v>6474.7769999999982</v>
      </c>
      <c r="K12" s="41">
        <v>8018.7940000000035</v>
      </c>
      <c r="L12" s="41">
        <v>7297.6059999999998</v>
      </c>
      <c r="M12" s="41">
        <v>8536.6300000000047</v>
      </c>
      <c r="N12" s="41">
        <v>7589.4170000000049</v>
      </c>
      <c r="O12" s="41">
        <v>7870.4103150305373</v>
      </c>
      <c r="P12" s="41">
        <v>8205.2747689654152</v>
      </c>
      <c r="Q12" s="41">
        <v>8492.746333429297</v>
      </c>
      <c r="R12" s="41">
        <v>8666.5221556148808</v>
      </c>
      <c r="S12" s="18">
        <v>8844.1242574769749</v>
      </c>
    </row>
    <row r="13" spans="1:19" x14ac:dyDescent="0.35">
      <c r="A13" s="32">
        <f t="shared" si="0"/>
        <v>8</v>
      </c>
      <c r="B13" s="24" t="s">
        <v>53</v>
      </c>
      <c r="C13" s="24" t="s">
        <v>9</v>
      </c>
      <c r="D13" s="27" t="s">
        <v>42</v>
      </c>
      <c r="E13" s="41">
        <v>5870.7340000000004</v>
      </c>
      <c r="F13" s="41">
        <v>5499.7190000000001</v>
      </c>
      <c r="G13" s="41">
        <v>6102.7259999999997</v>
      </c>
      <c r="H13" s="41">
        <v>6807.0839999999998</v>
      </c>
      <c r="I13" s="41">
        <v>6898.3739999999998</v>
      </c>
      <c r="J13" s="41">
        <v>6730.2520000000004</v>
      </c>
      <c r="K13" s="41">
        <v>7185.1360000000004</v>
      </c>
      <c r="L13" s="41">
        <v>7070.8590000000004</v>
      </c>
      <c r="M13" s="41">
        <v>7771.2730000000001</v>
      </c>
      <c r="N13" s="41">
        <v>7249.5540000000001</v>
      </c>
      <c r="O13" s="41">
        <v>7518.871462377334</v>
      </c>
      <c r="P13" s="41">
        <v>7855.0269279249505</v>
      </c>
      <c r="Q13" s="41">
        <v>8146.0243764305342</v>
      </c>
      <c r="R13" s="41">
        <v>8308.9448639591446</v>
      </c>
      <c r="S13" s="18">
        <v>8475.1237612383284</v>
      </c>
    </row>
    <row r="14" spans="1:19" x14ac:dyDescent="0.35">
      <c r="A14" s="32">
        <f t="shared" si="0"/>
        <v>9</v>
      </c>
      <c r="B14" s="24" t="s">
        <v>54</v>
      </c>
      <c r="C14" s="24" t="s">
        <v>10</v>
      </c>
      <c r="D14" s="27" t="s">
        <v>42</v>
      </c>
      <c r="E14" s="41">
        <v>-479.31000000000131</v>
      </c>
      <c r="F14" s="41">
        <v>-149.67199999999866</v>
      </c>
      <c r="G14" s="41">
        <v>-209.99899999999252</v>
      </c>
      <c r="H14" s="41">
        <v>-88.924999999991996</v>
      </c>
      <c r="I14" s="41">
        <v>193.44799999999304</v>
      </c>
      <c r="J14" s="41">
        <v>-255.47500000000218</v>
      </c>
      <c r="K14" s="41">
        <v>833.65800000000309</v>
      </c>
      <c r="L14" s="41">
        <v>226.74699999999939</v>
      </c>
      <c r="M14" s="41">
        <v>765.35700000000361</v>
      </c>
      <c r="N14" s="41">
        <v>339.86300000000483</v>
      </c>
      <c r="O14" s="41">
        <v>351.53885265320366</v>
      </c>
      <c r="P14" s="41">
        <v>350.24784104046392</v>
      </c>
      <c r="Q14" s="41">
        <v>346.72195699876312</v>
      </c>
      <c r="R14" s="41">
        <v>357.57729165573664</v>
      </c>
      <c r="S14" s="18">
        <v>369.0004962386468</v>
      </c>
    </row>
    <row r="15" spans="1:19" x14ac:dyDescent="0.35">
      <c r="A15" s="32">
        <f t="shared" si="0"/>
        <v>10</v>
      </c>
      <c r="B15" s="24" t="s">
        <v>11</v>
      </c>
      <c r="C15" s="24" t="s">
        <v>12</v>
      </c>
      <c r="D15" s="27" t="s">
        <v>42</v>
      </c>
      <c r="E15" s="41">
        <v>16003.252</v>
      </c>
      <c r="F15" s="41">
        <v>16626.202000000001</v>
      </c>
      <c r="G15" s="41">
        <v>17699.493999999999</v>
      </c>
      <c r="H15" s="41">
        <v>18471.733</v>
      </c>
      <c r="I15" s="41">
        <v>18366.413</v>
      </c>
      <c r="J15" s="41">
        <v>18311.75</v>
      </c>
      <c r="K15" s="41">
        <v>19976.754000000001</v>
      </c>
      <c r="L15" s="41">
        <v>22258.09</v>
      </c>
      <c r="M15" s="41">
        <v>21212.351999999999</v>
      </c>
      <c r="N15" s="41">
        <v>20874.353999999999</v>
      </c>
      <c r="O15" s="41">
        <v>21268.972182096084</v>
      </c>
      <c r="P15" s="41">
        <v>21776.087209073852</v>
      </c>
      <c r="Q15" s="41">
        <v>22397.729975608021</v>
      </c>
      <c r="R15" s="41">
        <v>23069.661874876263</v>
      </c>
      <c r="S15" s="18">
        <v>23761.751731122553</v>
      </c>
    </row>
    <row r="16" spans="1:19" x14ac:dyDescent="0.35">
      <c r="A16" s="32">
        <f t="shared" si="0"/>
        <v>11</v>
      </c>
      <c r="B16" s="24" t="s">
        <v>13</v>
      </c>
      <c r="C16" s="24" t="s">
        <v>14</v>
      </c>
      <c r="D16" s="27" t="s">
        <v>42</v>
      </c>
      <c r="E16" s="41">
        <v>14746.633</v>
      </c>
      <c r="F16" s="41">
        <v>15364.473</v>
      </c>
      <c r="G16" s="41">
        <v>16680.212</v>
      </c>
      <c r="H16" s="41">
        <v>17735.881000000001</v>
      </c>
      <c r="I16" s="41">
        <v>18095.469000000001</v>
      </c>
      <c r="J16" s="41">
        <v>17892.296999999999</v>
      </c>
      <c r="K16" s="41">
        <v>20601.182000000001</v>
      </c>
      <c r="L16" s="41">
        <v>22643.332999999999</v>
      </c>
      <c r="M16" s="41">
        <v>22193.976999999999</v>
      </c>
      <c r="N16" s="41">
        <v>21673.816999999999</v>
      </c>
      <c r="O16" s="41">
        <v>22363.091513599265</v>
      </c>
      <c r="P16" s="41">
        <v>23086.103005983943</v>
      </c>
      <c r="Q16" s="41">
        <v>23793.269962463895</v>
      </c>
      <c r="R16" s="41">
        <v>24530.861331300275</v>
      </c>
      <c r="S16" s="18">
        <v>25291.318032570583</v>
      </c>
    </row>
    <row r="17" spans="1:19" x14ac:dyDescent="0.35">
      <c r="A17" s="19"/>
      <c r="B17" s="20" t="s">
        <v>55</v>
      </c>
      <c r="C17" s="28" t="s">
        <v>56</v>
      </c>
      <c r="D17" s="29"/>
      <c r="E17" s="13">
        <v>2015</v>
      </c>
      <c r="F17" s="13">
        <v>2016</v>
      </c>
      <c r="G17" s="13">
        <v>2017</v>
      </c>
      <c r="H17" s="13">
        <v>2018</v>
      </c>
      <c r="I17" s="13">
        <v>2019</v>
      </c>
      <c r="J17" s="13">
        <v>2020</v>
      </c>
      <c r="K17" s="13">
        <v>2021</v>
      </c>
      <c r="L17" s="13">
        <v>2022</v>
      </c>
      <c r="M17" s="13">
        <v>2023</v>
      </c>
      <c r="N17" s="13">
        <v>2024</v>
      </c>
      <c r="O17" s="13">
        <v>2025</v>
      </c>
      <c r="P17" s="37">
        <v>2026</v>
      </c>
      <c r="Q17" s="13">
        <v>2027</v>
      </c>
      <c r="R17" s="13">
        <v>2028</v>
      </c>
      <c r="S17" s="13">
        <v>2029</v>
      </c>
    </row>
    <row r="18" spans="1:19" x14ac:dyDescent="0.35">
      <c r="A18" s="14">
        <f>A16+1</f>
        <v>12</v>
      </c>
      <c r="B18" s="24" t="s">
        <v>5</v>
      </c>
      <c r="C18" s="24" t="s">
        <v>6</v>
      </c>
      <c r="D18" s="27" t="s">
        <v>47</v>
      </c>
      <c r="E18" s="18">
        <v>1.8346145310570279</v>
      </c>
      <c r="F18" s="18">
        <v>3.9046173440695924</v>
      </c>
      <c r="G18" s="18">
        <v>2.8063691694478337</v>
      </c>
      <c r="H18" s="18">
        <v>3.6127384917982823</v>
      </c>
      <c r="I18" s="18">
        <v>-0.11448193212579838</v>
      </c>
      <c r="J18" s="18">
        <v>-4.7800809985384376</v>
      </c>
      <c r="K18" s="18">
        <v>8.0518649257791566</v>
      </c>
      <c r="L18" s="18">
        <v>5.0987205800035724</v>
      </c>
      <c r="M18" s="18">
        <v>-1.031867125808148</v>
      </c>
      <c r="N18" s="18">
        <v>0.51223191919356736</v>
      </c>
      <c r="O18" s="18">
        <v>0.17387155454686365</v>
      </c>
      <c r="P18" s="18">
        <v>1.9140737810782014</v>
      </c>
      <c r="Q18" s="18">
        <v>2.2697055731753437</v>
      </c>
      <c r="R18" s="18">
        <v>2.5</v>
      </c>
      <c r="S18" s="18">
        <v>2.5</v>
      </c>
    </row>
    <row r="19" spans="1:19" x14ac:dyDescent="0.35">
      <c r="A19" s="14">
        <f t="shared" ref="A19:A24" si="1">A18+1</f>
        <v>13</v>
      </c>
      <c r="B19" s="24" t="s">
        <v>51</v>
      </c>
      <c r="C19" s="24" t="s">
        <v>7</v>
      </c>
      <c r="D19" s="27" t="s">
        <v>47</v>
      </c>
      <c r="E19" s="18">
        <v>1.8262512292836135</v>
      </c>
      <c r="F19" s="18">
        <v>2.5066627411050035</v>
      </c>
      <c r="G19" s="18">
        <v>3.7638382116425646</v>
      </c>
      <c r="H19" s="18">
        <v>1.9446792186738122</v>
      </c>
      <c r="I19" s="18">
        <v>5.6209647130843763</v>
      </c>
      <c r="J19" s="18">
        <v>3.926462573521647</v>
      </c>
      <c r="K19" s="18">
        <v>3.6592511252211892</v>
      </c>
      <c r="L19" s="18">
        <v>2.4256803371853835</v>
      </c>
      <c r="M19" s="18">
        <v>6.9977907439918567</v>
      </c>
      <c r="N19" s="18">
        <v>7.5686755065618456</v>
      </c>
      <c r="O19" s="18">
        <v>4.4318621021687932</v>
      </c>
      <c r="P19" s="18">
        <v>2.9897069299166645</v>
      </c>
      <c r="Q19" s="18">
        <v>1.2562656406249744</v>
      </c>
      <c r="R19" s="18">
        <v>2</v>
      </c>
      <c r="S19" s="18">
        <v>2</v>
      </c>
    </row>
    <row r="20" spans="1:19" x14ac:dyDescent="0.35">
      <c r="A20" s="14">
        <f t="shared" si="1"/>
        <v>14</v>
      </c>
      <c r="B20" s="24" t="s">
        <v>52</v>
      </c>
      <c r="C20" s="24" t="s">
        <v>8</v>
      </c>
      <c r="D20" s="27" t="s">
        <v>47</v>
      </c>
      <c r="E20" s="18">
        <v>5.7881025508604012</v>
      </c>
      <c r="F20" s="18">
        <v>-0.76745958025185246</v>
      </c>
      <c r="G20" s="18">
        <v>10.143462291079047</v>
      </c>
      <c r="H20" s="18">
        <v>14.007640265703799</v>
      </c>
      <c r="I20" s="18">
        <v>5.5619850616811135</v>
      </c>
      <c r="J20" s="18">
        <v>-8.7007964948922165</v>
      </c>
      <c r="K20" s="18">
        <v>23.846643675913555</v>
      </c>
      <c r="L20" s="18">
        <v>-8.9937214997667212</v>
      </c>
      <c r="M20" s="18">
        <v>16.978499524364636</v>
      </c>
      <c r="N20" s="18">
        <v>-11.095865698759326</v>
      </c>
      <c r="O20" s="18">
        <v>3.7024361032017623</v>
      </c>
      <c r="P20" s="18">
        <v>4.2547267617721189</v>
      </c>
      <c r="Q20" s="18">
        <v>3.5034971107997137</v>
      </c>
      <c r="R20" s="18">
        <v>2.2999999999999998</v>
      </c>
      <c r="S20" s="18">
        <v>2.0492891920552978</v>
      </c>
    </row>
    <row r="21" spans="1:19" x14ac:dyDescent="0.35">
      <c r="A21" s="14">
        <f t="shared" si="1"/>
        <v>15</v>
      </c>
      <c r="B21" s="24" t="s">
        <v>53</v>
      </c>
      <c r="C21" s="24" t="s">
        <v>9</v>
      </c>
      <c r="D21" s="27" t="s">
        <v>47</v>
      </c>
      <c r="E21" s="18">
        <v>-3.0031717466878547</v>
      </c>
      <c r="F21" s="18">
        <v>-6.3197378726408004</v>
      </c>
      <c r="G21" s="18">
        <v>10.964323813634834</v>
      </c>
      <c r="H21" s="18">
        <v>11.541694645966416</v>
      </c>
      <c r="I21" s="18">
        <v>1.3411028863460501</v>
      </c>
      <c r="J21" s="18">
        <v>-2.4371250384510859</v>
      </c>
      <c r="K21" s="18">
        <v>6.7587959559315181</v>
      </c>
      <c r="L21" s="18">
        <v>-1.590463980083328</v>
      </c>
      <c r="M21" s="18">
        <v>9.905642298905974</v>
      </c>
      <c r="N21" s="18">
        <v>-6.7134303478979547</v>
      </c>
      <c r="O21" s="18">
        <v>3.7149521526060028</v>
      </c>
      <c r="P21" s="18">
        <v>4.4708234105298885</v>
      </c>
      <c r="Q21" s="18">
        <v>3.7046015395704899</v>
      </c>
      <c r="R21" s="18">
        <v>2</v>
      </c>
      <c r="S21" s="18">
        <v>2</v>
      </c>
    </row>
    <row r="22" spans="1:19" x14ac:dyDescent="0.35">
      <c r="A22" s="14">
        <f t="shared" si="1"/>
        <v>16</v>
      </c>
      <c r="B22" s="24" t="s">
        <v>54</v>
      </c>
      <c r="C22" s="24" t="s">
        <v>57</v>
      </c>
      <c r="D22" s="27" t="s">
        <v>58</v>
      </c>
      <c r="E22" s="18" t="s">
        <v>58</v>
      </c>
      <c r="F22" s="18" t="s">
        <v>58</v>
      </c>
      <c r="G22" s="18" t="s">
        <v>58</v>
      </c>
      <c r="H22" s="18" t="s">
        <v>58</v>
      </c>
      <c r="I22" s="18" t="s">
        <v>58</v>
      </c>
      <c r="J22" s="18" t="s">
        <v>58</v>
      </c>
      <c r="K22" s="18" t="s">
        <v>58</v>
      </c>
      <c r="L22" s="18" t="s">
        <v>58</v>
      </c>
      <c r="M22" s="18" t="s">
        <v>58</v>
      </c>
      <c r="N22" s="18" t="s">
        <v>58</v>
      </c>
      <c r="O22" s="18" t="s">
        <v>58</v>
      </c>
      <c r="P22" s="18" t="s">
        <v>58</v>
      </c>
      <c r="Q22" s="18" t="s">
        <v>58</v>
      </c>
      <c r="R22" s="18" t="s">
        <v>58</v>
      </c>
      <c r="S22" s="18" t="s">
        <v>58</v>
      </c>
    </row>
    <row r="23" spans="1:19" x14ac:dyDescent="0.3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18">
        <v>3.0552439662307762</v>
      </c>
      <c r="F23" s="18">
        <v>3.8926463196355314</v>
      </c>
      <c r="G23" s="18">
        <v>6.4554249972423037</v>
      </c>
      <c r="H23" s="18">
        <v>4.3630569325880231</v>
      </c>
      <c r="I23" s="18">
        <v>-0.57016848392080988</v>
      </c>
      <c r="J23" s="18">
        <v>-0.29762480022637305</v>
      </c>
      <c r="K23" s="18">
        <v>9.0925444045489883</v>
      </c>
      <c r="L23" s="18">
        <v>11.419953411850585</v>
      </c>
      <c r="M23" s="18">
        <v>-4.6982378092639578</v>
      </c>
      <c r="N23" s="18">
        <v>-1.5934018066454883</v>
      </c>
      <c r="O23" s="18">
        <v>1.8904450029739053</v>
      </c>
      <c r="P23" s="18">
        <v>2.3842949374142819</v>
      </c>
      <c r="Q23" s="18">
        <v>2.8547036966087234</v>
      </c>
      <c r="R23" s="18">
        <v>3</v>
      </c>
      <c r="S23" s="18">
        <v>3</v>
      </c>
    </row>
    <row r="24" spans="1:19" x14ac:dyDescent="0.3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18">
        <v>1.0133576313939159</v>
      </c>
      <c r="F24" s="18">
        <v>4.1897021509927015</v>
      </c>
      <c r="G24" s="18">
        <v>8.5635153252571712</v>
      </c>
      <c r="H24" s="18">
        <v>6.3288704004481673</v>
      </c>
      <c r="I24" s="18">
        <v>2.027460603733175</v>
      </c>
      <c r="J24" s="18">
        <v>-1.1227783043368618</v>
      </c>
      <c r="K24" s="18">
        <v>15.139951007967298</v>
      </c>
      <c r="L24" s="18">
        <v>9.9127855867687629</v>
      </c>
      <c r="M24" s="18">
        <v>-1.9844958337184693</v>
      </c>
      <c r="N24" s="18">
        <v>-2.3436989233610461</v>
      </c>
      <c r="O24" s="18">
        <v>3.1802174651528503</v>
      </c>
      <c r="P24" s="18">
        <v>3.2330569856363809</v>
      </c>
      <c r="Q24" s="18">
        <v>3.063171624490522</v>
      </c>
      <c r="R24" s="18">
        <v>3.1</v>
      </c>
      <c r="S24" s="18">
        <v>3.1</v>
      </c>
    </row>
    <row r="25" spans="1:19" x14ac:dyDescent="0.35">
      <c r="A25" s="19"/>
      <c r="B25" s="20" t="s">
        <v>59</v>
      </c>
      <c r="C25" s="20" t="s">
        <v>60</v>
      </c>
      <c r="D25" s="21"/>
      <c r="E25" s="13">
        <v>2015</v>
      </c>
      <c r="F25" s="13">
        <v>2016</v>
      </c>
      <c r="G25" s="13">
        <v>2017</v>
      </c>
      <c r="H25" s="13">
        <v>2018</v>
      </c>
      <c r="I25" s="13">
        <v>2019</v>
      </c>
      <c r="J25" s="13">
        <v>2020</v>
      </c>
      <c r="K25" s="13">
        <v>2021</v>
      </c>
      <c r="L25" s="13">
        <v>2022</v>
      </c>
      <c r="M25" s="13">
        <v>2023</v>
      </c>
      <c r="N25" s="13">
        <v>2024</v>
      </c>
      <c r="O25" s="13">
        <v>2025</v>
      </c>
      <c r="P25" s="37">
        <v>2026</v>
      </c>
      <c r="Q25" s="13">
        <v>2027</v>
      </c>
      <c r="R25" s="13">
        <v>2028</v>
      </c>
      <c r="S25" s="13">
        <v>2029</v>
      </c>
    </row>
    <row r="26" spans="1:19" x14ac:dyDescent="0.35">
      <c r="A26" s="32">
        <f>A24+1</f>
        <v>19</v>
      </c>
      <c r="B26" s="24" t="s">
        <v>5</v>
      </c>
      <c r="C26" s="24" t="s">
        <v>6</v>
      </c>
      <c r="D26" s="27" t="s">
        <v>42</v>
      </c>
      <c r="E26" s="40">
        <v>13976.145</v>
      </c>
      <c r="F26" s="40">
        <v>14623.094999999999</v>
      </c>
      <c r="G26" s="40">
        <v>15462.966</v>
      </c>
      <c r="H26" s="40">
        <v>16447.579000000002</v>
      </c>
      <c r="I26" s="40">
        <v>16971.882000000001</v>
      </c>
      <c r="J26" s="40">
        <v>16201.315000000001</v>
      </c>
      <c r="K26" s="40">
        <v>17965.642</v>
      </c>
      <c r="L26" s="40">
        <v>21482.781999999999</v>
      </c>
      <c r="M26" s="40">
        <v>23181.973999999998</v>
      </c>
      <c r="N26" s="40">
        <v>24104.467000000001</v>
      </c>
      <c r="O26" s="40">
        <v>24991.501034890225</v>
      </c>
      <c r="P26" s="40">
        <v>26081.133366985669</v>
      </c>
      <c r="Q26" s="40">
        <v>27313.252663872958</v>
      </c>
      <c r="R26" s="40">
        <v>28611.997828040116</v>
      </c>
      <c r="S26" s="40">
        <v>29972.498324763419</v>
      </c>
    </row>
    <row r="27" spans="1:19" x14ac:dyDescent="0.35">
      <c r="A27" s="32">
        <f t="shared" ref="A27:A32" si="2">A26+1</f>
        <v>20</v>
      </c>
      <c r="B27" s="24" t="s">
        <v>51</v>
      </c>
      <c r="C27" s="24" t="s">
        <v>7</v>
      </c>
      <c r="D27" s="27" t="s">
        <v>42</v>
      </c>
      <c r="E27" s="40">
        <v>4316.2340000000004</v>
      </c>
      <c r="F27" s="40">
        <v>4416.3289999999997</v>
      </c>
      <c r="G27" s="40">
        <v>4758.0820000000003</v>
      </c>
      <c r="H27" s="40">
        <v>5123.6369999999997</v>
      </c>
      <c r="I27" s="40">
        <v>5759.0709999999999</v>
      </c>
      <c r="J27" s="40">
        <v>6128.7950000000001</v>
      </c>
      <c r="K27" s="40">
        <v>7038.5439999999999</v>
      </c>
      <c r="L27" s="40">
        <v>7640.9970000000003</v>
      </c>
      <c r="M27" s="40">
        <v>7976.49</v>
      </c>
      <c r="N27" s="40">
        <v>8629.1080000000002</v>
      </c>
      <c r="O27" s="40">
        <v>9396</v>
      </c>
      <c r="P27" s="40">
        <v>9565</v>
      </c>
      <c r="Q27" s="40">
        <v>9831</v>
      </c>
      <c r="R27" s="40">
        <v>10011</v>
      </c>
      <c r="S27" s="40">
        <v>10227</v>
      </c>
    </row>
    <row r="28" spans="1:19" x14ac:dyDescent="0.35">
      <c r="A28" s="32">
        <f t="shared" si="2"/>
        <v>21</v>
      </c>
      <c r="B28" s="24" t="s">
        <v>52</v>
      </c>
      <c r="C28" s="24" t="s">
        <v>8</v>
      </c>
      <c r="D28" s="27" t="s">
        <v>42</v>
      </c>
      <c r="E28" s="40">
        <v>5734.1769999999988</v>
      </c>
      <c r="F28" s="40">
        <v>5329.8109999999979</v>
      </c>
      <c r="G28" s="40">
        <v>5909.0189999999993</v>
      </c>
      <c r="H28" s="40">
        <v>6721.4339999999938</v>
      </c>
      <c r="I28" s="40">
        <v>6900.4879999999948</v>
      </c>
      <c r="J28" s="40">
        <v>6474.7769999999982</v>
      </c>
      <c r="K28" s="40">
        <v>8304.299999999992</v>
      </c>
      <c r="L28" s="40">
        <v>8740.5669999999991</v>
      </c>
      <c r="M28" s="40">
        <v>9674.9809999999979</v>
      </c>
      <c r="N28" s="40">
        <v>8504.2969999999914</v>
      </c>
      <c r="O28" s="40">
        <v>9128.6598252010554</v>
      </c>
      <c r="P28" s="40">
        <v>9992.4787725404567</v>
      </c>
      <c r="Q28" s="40">
        <v>10606.172575449818</v>
      </c>
      <c r="R28" s="40">
        <v>11242.709392585888</v>
      </c>
      <c r="S28" s="40">
        <v>11889.462934857305</v>
      </c>
    </row>
    <row r="29" spans="1:19" x14ac:dyDescent="0.35">
      <c r="A29" s="32">
        <f t="shared" si="2"/>
        <v>22</v>
      </c>
      <c r="B29" s="24" t="s">
        <v>53</v>
      </c>
      <c r="C29" s="24" t="s">
        <v>9</v>
      </c>
      <c r="D29" s="27" t="s">
        <v>42</v>
      </c>
      <c r="E29" s="40">
        <v>5296.7740000000003</v>
      </c>
      <c r="F29" s="40">
        <v>4941.2520000000004</v>
      </c>
      <c r="G29" s="40">
        <v>5600.5929999999998</v>
      </c>
      <c r="H29" s="40">
        <v>6448.1980000000003</v>
      </c>
      <c r="I29" s="40">
        <v>6718.817</v>
      </c>
      <c r="J29" s="40">
        <v>6730.2520000000004</v>
      </c>
      <c r="K29" s="40">
        <v>7402.3339999999998</v>
      </c>
      <c r="L29" s="40">
        <v>8309.34</v>
      </c>
      <c r="M29" s="40">
        <v>9717.5249999999996</v>
      </c>
      <c r="N29" s="40">
        <v>9288.7180000000008</v>
      </c>
      <c r="O29" s="40">
        <v>9991.3286654463573</v>
      </c>
      <c r="P29" s="40">
        <v>10789.136105524807</v>
      </c>
      <c r="Q29" s="40">
        <v>11558.547450999415</v>
      </c>
      <c r="R29" s="40">
        <v>12158.985037375145</v>
      </c>
      <c r="S29" s="40">
        <v>12790.613852290717</v>
      </c>
    </row>
    <row r="30" spans="1:19" x14ac:dyDescent="0.35">
      <c r="A30" s="32">
        <f t="shared" si="2"/>
        <v>23</v>
      </c>
      <c r="B30" s="24" t="s">
        <v>54</v>
      </c>
      <c r="C30" s="24" t="s">
        <v>57</v>
      </c>
      <c r="D30" s="27" t="s">
        <v>42</v>
      </c>
      <c r="E30" s="40">
        <v>437.40299999999843</v>
      </c>
      <c r="F30" s="40">
        <v>388.55899999999747</v>
      </c>
      <c r="G30" s="40">
        <v>308.42599999999948</v>
      </c>
      <c r="H30" s="40">
        <v>273.23599999999351</v>
      </c>
      <c r="I30" s="40">
        <v>181.67099999999482</v>
      </c>
      <c r="J30" s="40">
        <v>-255.47500000000218</v>
      </c>
      <c r="K30" s="40">
        <v>901.96599999999307</v>
      </c>
      <c r="L30" s="40">
        <v>431.22699999999895</v>
      </c>
      <c r="M30" s="40">
        <v>-42.544000000001688</v>
      </c>
      <c r="N30" s="40">
        <v>-784.42100000000937</v>
      </c>
      <c r="O30" s="40">
        <v>-862.66884024530191</v>
      </c>
      <c r="P30" s="40">
        <v>-796.65733298435043</v>
      </c>
      <c r="Q30" s="40">
        <v>-952.37487554959625</v>
      </c>
      <c r="R30" s="40">
        <v>-916.27564478925706</v>
      </c>
      <c r="S30" s="40">
        <v>-901.15091743341145</v>
      </c>
    </row>
    <row r="31" spans="1:19" x14ac:dyDescent="0.35">
      <c r="A31" s="32">
        <f t="shared" si="2"/>
        <v>24</v>
      </c>
      <c r="B31" s="24" t="s">
        <v>11</v>
      </c>
      <c r="C31" s="24" t="s">
        <v>12</v>
      </c>
      <c r="D31" s="27" t="s">
        <v>42</v>
      </c>
      <c r="E31" s="40">
        <v>14862.855</v>
      </c>
      <c r="F31" s="40">
        <v>15171.332</v>
      </c>
      <c r="G31" s="40">
        <v>16687.374</v>
      </c>
      <c r="H31" s="40">
        <v>17981.553</v>
      </c>
      <c r="I31" s="40">
        <v>18490.269</v>
      </c>
      <c r="J31" s="40">
        <v>18311.75</v>
      </c>
      <c r="K31" s="40">
        <v>21569.205000000002</v>
      </c>
      <c r="L31" s="40">
        <v>27969.309000000001</v>
      </c>
      <c r="M31" s="40">
        <v>26167.145</v>
      </c>
      <c r="N31" s="40">
        <v>25983.345000000001</v>
      </c>
      <c r="O31" s="40">
        <v>26898.138580712501</v>
      </c>
      <c r="P31" s="40">
        <v>28338.114153728486</v>
      </c>
      <c r="Q31" s="40">
        <v>29992.348763058864</v>
      </c>
      <c r="R31" s="40">
        <v>31806.126271857276</v>
      </c>
      <c r="S31" s="40">
        <v>33729.591383897845</v>
      </c>
    </row>
    <row r="32" spans="1:19" x14ac:dyDescent="0.35">
      <c r="A32" s="32">
        <f t="shared" si="2"/>
        <v>25</v>
      </c>
      <c r="B32" s="24" t="s">
        <v>13</v>
      </c>
      <c r="C32" s="24" t="s">
        <v>14</v>
      </c>
      <c r="D32" s="27" t="s">
        <v>42</v>
      </c>
      <c r="E32" s="40">
        <v>15145.147999999999</v>
      </c>
      <c r="F32" s="40">
        <v>15042.393</v>
      </c>
      <c r="G32" s="40">
        <v>16800.312999999998</v>
      </c>
      <c r="H32" s="40">
        <v>18120.759999999998</v>
      </c>
      <c r="I32" s="40">
        <v>18554.708999999999</v>
      </c>
      <c r="J32" s="40">
        <v>17892.296999999999</v>
      </c>
      <c r="K32" s="40">
        <v>22593.912</v>
      </c>
      <c r="L32" s="40">
        <v>29733.98</v>
      </c>
      <c r="M32" s="40">
        <v>27628.18</v>
      </c>
      <c r="N32" s="40">
        <v>27012.829000000002</v>
      </c>
      <c r="O32" s="40">
        <v>28429.33361980367</v>
      </c>
      <c r="P32" s="40">
        <v>30023.48499042508</v>
      </c>
      <c r="Q32" s="40">
        <v>31716.734759918319</v>
      </c>
      <c r="R32" s="40">
        <v>33517.452375912675</v>
      </c>
      <c r="S32" s="40">
        <v>35420.405734555119</v>
      </c>
    </row>
    <row r="33" spans="1:19" x14ac:dyDescent="0.35">
      <c r="A33" s="31"/>
      <c r="B33" s="12" t="s">
        <v>61</v>
      </c>
      <c r="C33" s="12" t="s">
        <v>62</v>
      </c>
      <c r="D33" s="13"/>
      <c r="E33" s="13">
        <v>2015</v>
      </c>
      <c r="F33" s="13">
        <v>2016</v>
      </c>
      <c r="G33" s="13">
        <v>2017</v>
      </c>
      <c r="H33" s="13">
        <v>2018</v>
      </c>
      <c r="I33" s="13">
        <v>2019</v>
      </c>
      <c r="J33" s="13">
        <v>2020</v>
      </c>
      <c r="K33" s="13">
        <v>2021</v>
      </c>
      <c r="L33" s="13">
        <v>2022</v>
      </c>
      <c r="M33" s="13">
        <v>2023</v>
      </c>
      <c r="N33" s="13">
        <v>2024</v>
      </c>
      <c r="O33" s="13">
        <v>2025</v>
      </c>
      <c r="P33" s="37">
        <v>2026</v>
      </c>
      <c r="Q33" s="13">
        <v>2027</v>
      </c>
      <c r="R33" s="13">
        <v>2028</v>
      </c>
      <c r="S33" s="13">
        <v>2029</v>
      </c>
    </row>
    <row r="34" spans="1:19" x14ac:dyDescent="0.35">
      <c r="A34" s="14">
        <f>A32+1</f>
        <v>26</v>
      </c>
      <c r="B34" s="1" t="s">
        <v>63</v>
      </c>
      <c r="C34" s="1" t="s">
        <v>64</v>
      </c>
      <c r="D34" s="3" t="s">
        <v>47</v>
      </c>
      <c r="E34" s="18">
        <v>0.38688741781984959</v>
      </c>
      <c r="F34" s="18">
        <v>0.60793058331536542</v>
      </c>
      <c r="G34" s="18">
        <v>2.7092399520610684</v>
      </c>
      <c r="H34" s="18">
        <v>3.7402787396845412</v>
      </c>
      <c r="I34" s="18">
        <v>4.3163818841019008</v>
      </c>
      <c r="J34" s="18">
        <v>2.3933269390426233</v>
      </c>
      <c r="K34" s="18">
        <v>3.2973432652704417</v>
      </c>
      <c r="L34" s="18">
        <v>9.8353805343666068</v>
      </c>
      <c r="M34" s="18">
        <v>6.0392385063745166</v>
      </c>
      <c r="N34" s="18">
        <v>2.5771531939160894</v>
      </c>
      <c r="O34" s="18">
        <v>3.3083865442452094</v>
      </c>
      <c r="P34" s="18">
        <v>2.4977280180151098</v>
      </c>
      <c r="Q34" s="18">
        <v>2.4997586425735676</v>
      </c>
      <c r="R34" s="40">
        <v>2.3924641517105982</v>
      </c>
      <c r="S34" s="40">
        <v>2.4270240921116368</v>
      </c>
    </row>
    <row r="35" spans="1:19" x14ac:dyDescent="0.35">
      <c r="A35" s="14">
        <f>A34+1</f>
        <v>27</v>
      </c>
      <c r="B35" s="1" t="s">
        <v>65</v>
      </c>
      <c r="C35" s="1" t="s">
        <v>66</v>
      </c>
      <c r="D35" s="3" t="s">
        <v>47</v>
      </c>
      <c r="E35" s="18">
        <v>0.11974059316071362</v>
      </c>
      <c r="F35" s="18">
        <v>0.69712157000026309</v>
      </c>
      <c r="G35" s="18">
        <v>2.856911170509008</v>
      </c>
      <c r="H35" s="18">
        <v>2.6587632210247563</v>
      </c>
      <c r="I35" s="18">
        <v>3.3059881181643362</v>
      </c>
      <c r="J35" s="18">
        <v>0.25186364128622074</v>
      </c>
      <c r="K35" s="18">
        <v>2.6266631394593674</v>
      </c>
      <c r="L35" s="18">
        <v>13.775918694240971</v>
      </c>
      <c r="M35" s="18">
        <v>9.0346455318824468</v>
      </c>
      <c r="N35" s="18">
        <v>3.449453699043076</v>
      </c>
      <c r="O35" s="18">
        <v>3.5</v>
      </c>
      <c r="P35" s="18">
        <v>2.4</v>
      </c>
      <c r="Q35" s="18">
        <v>2.4</v>
      </c>
      <c r="R35" s="40">
        <v>2.2000000000000002</v>
      </c>
      <c r="S35" s="40">
        <v>2.2000000000000002</v>
      </c>
    </row>
    <row r="36" spans="1:19" x14ac:dyDescent="0.35">
      <c r="A36" s="14">
        <f t="shared" ref="A36:A41" si="3">A35+1</f>
        <v>28</v>
      </c>
      <c r="B36" s="1" t="s">
        <v>67</v>
      </c>
      <c r="C36" s="1" t="s">
        <v>68</v>
      </c>
      <c r="D36" s="3" t="s">
        <v>47</v>
      </c>
      <c r="E36" s="18">
        <v>2.8453233466653245</v>
      </c>
      <c r="F36" s="18">
        <v>-0.18303904010078043</v>
      </c>
      <c r="G36" s="18">
        <v>3.8303875923177912</v>
      </c>
      <c r="H36" s="18">
        <v>5.6286835582244379</v>
      </c>
      <c r="I36" s="18">
        <v>6.4201703045238929</v>
      </c>
      <c r="J36" s="18">
        <v>2.399189035870549</v>
      </c>
      <c r="K36" s="18">
        <v>10.789771799838917</v>
      </c>
      <c r="L36" s="18">
        <v>5.9884014367732874</v>
      </c>
      <c r="M36" s="18">
        <v>-2.4365868367711414</v>
      </c>
      <c r="N36" s="18">
        <v>0.56995557927206164</v>
      </c>
      <c r="O36" s="18">
        <v>4.2663286295766056</v>
      </c>
      <c r="P36" s="18">
        <v>-1.156493447009467</v>
      </c>
      <c r="Q36" s="18">
        <v>1.5057899326559721</v>
      </c>
      <c r="R36" s="40">
        <v>-0.16574221998840244</v>
      </c>
      <c r="S36" s="40">
        <v>0.15453589287079694</v>
      </c>
    </row>
    <row r="37" spans="1:19" x14ac:dyDescent="0.35">
      <c r="A37" s="14">
        <f t="shared" si="3"/>
        <v>29</v>
      </c>
      <c r="B37" s="1" t="s">
        <v>69</v>
      </c>
      <c r="C37" s="1" t="s">
        <v>70</v>
      </c>
      <c r="D37" s="3" t="s">
        <v>47</v>
      </c>
      <c r="E37" s="18">
        <v>-3.5765492065010847</v>
      </c>
      <c r="F37" s="18">
        <v>-6.3330013047617655</v>
      </c>
      <c r="G37" s="18">
        <v>0.65720187495952587</v>
      </c>
      <c r="H37" s="18">
        <v>-0.22710005678986533</v>
      </c>
      <c r="I37" s="18">
        <v>-2.7453628075111141</v>
      </c>
      <c r="J37" s="18">
        <v>2.7727604192630935</v>
      </c>
      <c r="K37" s="18">
        <v>3.5604605879635756</v>
      </c>
      <c r="L37" s="18">
        <v>15.655215171645366</v>
      </c>
      <c r="M37" s="18">
        <v>-5.3753103277437617</v>
      </c>
      <c r="N37" s="18">
        <v>-1.12958873610647</v>
      </c>
      <c r="O37" s="18">
        <v>3.5093654244574286</v>
      </c>
      <c r="P37" s="18">
        <v>4.9954444633891599</v>
      </c>
      <c r="Q37" s="18">
        <v>2.5487642416189122</v>
      </c>
      <c r="R37" s="40">
        <v>3.876090598115093</v>
      </c>
      <c r="S37" s="40">
        <v>3.6289906963338847</v>
      </c>
    </row>
    <row r="38" spans="1:19" x14ac:dyDescent="0.35">
      <c r="A38" s="14">
        <f t="shared" si="3"/>
        <v>30</v>
      </c>
      <c r="B38" s="1" t="s">
        <v>71</v>
      </c>
      <c r="C38" s="1" t="s">
        <v>72</v>
      </c>
      <c r="D38" s="3" t="s">
        <v>47</v>
      </c>
      <c r="E38" s="18">
        <v>1.3386188591946677</v>
      </c>
      <c r="F38" s="18">
        <v>-0.41877538209119791</v>
      </c>
      <c r="G38" s="18">
        <v>2.144183004489463</v>
      </c>
      <c r="H38" s="18">
        <v>3.2207743777640871</v>
      </c>
      <c r="I38" s="18">
        <v>2.8179217996960944</v>
      </c>
      <c r="J38" s="18">
        <v>2.6724496291534479</v>
      </c>
      <c r="K38" s="18">
        <v>3.0228794555871872</v>
      </c>
      <c r="L38" s="18">
        <v>14.067170442857275</v>
      </c>
      <c r="M38" s="18">
        <v>6.406742543934655</v>
      </c>
      <c r="N38" s="18">
        <v>2.4662843723983059</v>
      </c>
      <c r="O38" s="18">
        <v>3.711304246165025</v>
      </c>
      <c r="P38" s="18">
        <v>3.3637861125599127</v>
      </c>
      <c r="Q38" s="18">
        <v>3.304338551209812</v>
      </c>
      <c r="R38" s="40">
        <v>3.1321073568231705</v>
      </c>
      <c r="S38" s="40">
        <v>3.1321073568231705</v>
      </c>
    </row>
    <row r="39" spans="1:19" x14ac:dyDescent="0.35">
      <c r="A39" s="14">
        <f t="shared" si="3"/>
        <v>31</v>
      </c>
      <c r="B39" s="1" t="s">
        <v>73</v>
      </c>
      <c r="C39" s="1" t="s">
        <v>74</v>
      </c>
      <c r="D39" s="3" t="s">
        <v>58</v>
      </c>
      <c r="E39" s="18" t="s">
        <v>58</v>
      </c>
      <c r="F39" s="18" t="s">
        <v>58</v>
      </c>
      <c r="G39" s="18" t="s">
        <v>58</v>
      </c>
      <c r="H39" s="18" t="s">
        <v>58</v>
      </c>
      <c r="I39" s="18" t="s">
        <v>58</v>
      </c>
      <c r="J39" s="18" t="s">
        <v>58</v>
      </c>
      <c r="K39" s="18" t="s">
        <v>58</v>
      </c>
      <c r="L39" s="18" t="s">
        <v>58</v>
      </c>
      <c r="M39" s="18" t="s">
        <v>58</v>
      </c>
      <c r="N39" s="18" t="s">
        <v>58</v>
      </c>
      <c r="O39" s="18" t="s">
        <v>58</v>
      </c>
      <c r="P39" s="18" t="s">
        <v>58</v>
      </c>
      <c r="Q39" s="18" t="s">
        <v>58</v>
      </c>
      <c r="R39" s="18" t="s">
        <v>58</v>
      </c>
      <c r="S39" s="18" t="s">
        <v>58</v>
      </c>
    </row>
    <row r="40" spans="1:19" x14ac:dyDescent="0.35">
      <c r="A40" s="14">
        <f t="shared" si="3"/>
        <v>32</v>
      </c>
      <c r="B40" s="1" t="s">
        <v>75</v>
      </c>
      <c r="C40" s="1" t="s">
        <v>76</v>
      </c>
      <c r="D40" s="3" t="s">
        <v>47</v>
      </c>
      <c r="E40" s="18">
        <v>-0.45679317316779589</v>
      </c>
      <c r="F40" s="18">
        <v>-1.7490716136933031</v>
      </c>
      <c r="G40" s="18">
        <v>3.322876678218293</v>
      </c>
      <c r="H40" s="18">
        <v>3.2505577167987241</v>
      </c>
      <c r="I40" s="18">
        <v>3.418760534351037</v>
      </c>
      <c r="J40" s="18">
        <v>-0.66984422995685122</v>
      </c>
      <c r="K40" s="18">
        <v>7.9715202980424209</v>
      </c>
      <c r="L40" s="18">
        <v>16.381681141869024</v>
      </c>
      <c r="M40" s="18">
        <v>-1.8311569129546115</v>
      </c>
      <c r="N40" s="18">
        <v>0.90542126343808604</v>
      </c>
      <c r="O40" s="18">
        <v>1.6</v>
      </c>
      <c r="P40" s="18">
        <v>2.9</v>
      </c>
      <c r="Q40" s="18">
        <v>2.9</v>
      </c>
      <c r="R40" s="40">
        <v>2.9587061969475967</v>
      </c>
      <c r="S40" s="40">
        <v>2.9587061969475967</v>
      </c>
    </row>
    <row r="41" spans="1:19" x14ac:dyDescent="0.35">
      <c r="A41" s="14">
        <f t="shared" si="3"/>
        <v>33</v>
      </c>
      <c r="B41" s="1" t="s">
        <v>77</v>
      </c>
      <c r="C41" s="1" t="s">
        <v>78</v>
      </c>
      <c r="D41" s="3" t="s">
        <v>47</v>
      </c>
      <c r="E41" s="18">
        <v>-1.0275996550345496</v>
      </c>
      <c r="F41" s="18">
        <v>-4.6724101945796974</v>
      </c>
      <c r="G41" s="18">
        <v>2.876586226683628</v>
      </c>
      <c r="H41" s="18">
        <v>1.4396717771169705</v>
      </c>
      <c r="I41" s="18">
        <v>0.36000208420303181</v>
      </c>
      <c r="J41" s="18">
        <v>-2.475059026794753</v>
      </c>
      <c r="K41" s="18">
        <v>9.6728915845702375</v>
      </c>
      <c r="L41" s="18">
        <v>19.732871320022355</v>
      </c>
      <c r="M41" s="18">
        <v>-5.200847740064404</v>
      </c>
      <c r="N41" s="18">
        <v>0.11923488462666398</v>
      </c>
      <c r="O41" s="18">
        <v>2</v>
      </c>
      <c r="P41" s="18">
        <v>2.2999999999999998</v>
      </c>
      <c r="Q41" s="18">
        <v>2.5</v>
      </c>
      <c r="R41" s="40">
        <v>2.5</v>
      </c>
      <c r="S41" s="40">
        <v>2.5</v>
      </c>
    </row>
    <row r="42" spans="1:19" x14ac:dyDescent="0.35">
      <c r="A42" s="11"/>
      <c r="B42" s="12" t="s">
        <v>79</v>
      </c>
      <c r="C42" s="12" t="s">
        <v>80</v>
      </c>
      <c r="D42" s="13"/>
      <c r="E42" s="13">
        <v>2015</v>
      </c>
      <c r="F42" s="13">
        <v>2016</v>
      </c>
      <c r="G42" s="13">
        <v>2017</v>
      </c>
      <c r="H42" s="13">
        <v>2018</v>
      </c>
      <c r="I42" s="13">
        <v>2019</v>
      </c>
      <c r="J42" s="13">
        <v>2020</v>
      </c>
      <c r="K42" s="13">
        <v>2021</v>
      </c>
      <c r="L42" s="13">
        <v>2022</v>
      </c>
      <c r="M42" s="13">
        <v>2023</v>
      </c>
      <c r="N42" s="13">
        <v>2024</v>
      </c>
      <c r="O42" s="13">
        <v>2025</v>
      </c>
      <c r="P42" s="37">
        <v>2026</v>
      </c>
      <c r="Q42" s="13">
        <v>2027</v>
      </c>
      <c r="R42" s="13">
        <v>2028</v>
      </c>
      <c r="S42" s="13">
        <v>2029</v>
      </c>
    </row>
    <row r="43" spans="1:19" x14ac:dyDescent="0.35">
      <c r="A43" s="14">
        <f>A41+1</f>
        <v>34</v>
      </c>
      <c r="B43" s="1" t="s">
        <v>5</v>
      </c>
      <c r="C43" s="1" t="s">
        <v>6</v>
      </c>
      <c r="D43" s="3" t="s">
        <v>47</v>
      </c>
      <c r="E43" s="18">
        <v>1.0584176341633318</v>
      </c>
      <c r="F43" s="18">
        <v>2.2103364425735506</v>
      </c>
      <c r="G43" s="18">
        <v>1.6095954957809631</v>
      </c>
      <c r="H43" s="18">
        <v>2.0602141794971751</v>
      </c>
      <c r="I43" s="18">
        <v>-6.4848688665475912E-2</v>
      </c>
      <c r="J43" s="18">
        <v>-2.6864501360148498</v>
      </c>
      <c r="K43" s="18">
        <v>4.4637723212910796</v>
      </c>
      <c r="L43" s="18">
        <v>2.855936399834484</v>
      </c>
      <c r="M43" s="18">
        <v>-0.59666677844851834</v>
      </c>
      <c r="N43" s="18">
        <v>0.28500205340817203</v>
      </c>
      <c r="O43" s="18">
        <v>9.7668559898534513E-2</v>
      </c>
      <c r="P43" s="40">
        <v>1.0656088465470122</v>
      </c>
      <c r="Q43" s="40">
        <v>1.2608399594391224</v>
      </c>
      <c r="R43" s="40">
        <v>1.3902330260589377</v>
      </c>
      <c r="S43" s="40">
        <v>1.3945922878254609</v>
      </c>
    </row>
    <row r="44" spans="1:19" x14ac:dyDescent="0.35">
      <c r="A44" s="14">
        <f t="shared" ref="A44:A49" si="4">A43+1</f>
        <v>35</v>
      </c>
      <c r="B44" s="1" t="s">
        <v>51</v>
      </c>
      <c r="C44" s="1" t="s">
        <v>7</v>
      </c>
      <c r="D44" s="3" t="s">
        <v>47</v>
      </c>
      <c r="E44" s="18">
        <v>0.35252721550185201</v>
      </c>
      <c r="F44" s="18">
        <v>0.47474460022706683</v>
      </c>
      <c r="G44" s="18">
        <v>0.71253198591247691</v>
      </c>
      <c r="H44" s="18">
        <v>0.36944627804762731</v>
      </c>
      <c r="I44" s="18">
        <v>1.0436478795682609</v>
      </c>
      <c r="J44" s="18">
        <v>0.76484156572518147</v>
      </c>
      <c r="K44" s="18">
        <v>0.76740141950168927</v>
      </c>
      <c r="L44" s="18">
        <v>0.49308468763506541</v>
      </c>
      <c r="M44" s="18">
        <v>1.4311366042168618</v>
      </c>
      <c r="N44" s="18">
        <v>1.610247851255024</v>
      </c>
      <c r="O44" s="18">
        <v>1.0187576456843723</v>
      </c>
      <c r="P44" s="40">
        <v>0.71007581222310145</v>
      </c>
      <c r="Q44" s="40">
        <v>0.30086283307805817</v>
      </c>
      <c r="R44" s="40">
        <v>0.4747326567036273</v>
      </c>
      <c r="S44" s="40">
        <v>0.47389821404115928</v>
      </c>
    </row>
    <row r="45" spans="1:19" x14ac:dyDescent="0.35">
      <c r="A45" s="14">
        <f t="shared" si="4"/>
        <v>36</v>
      </c>
      <c r="B45" s="1" t="s">
        <v>52</v>
      </c>
      <c r="C45" s="1" t="s">
        <v>8</v>
      </c>
      <c r="D45" s="3" t="s">
        <v>47</v>
      </c>
      <c r="E45" s="18">
        <v>1.1260524712424773</v>
      </c>
      <c r="F45" s="18">
        <v>-0.15219030714325485</v>
      </c>
      <c r="G45" s="18">
        <v>1.9463861500573265</v>
      </c>
      <c r="H45" s="18">
        <v>2.8631913112762164</v>
      </c>
      <c r="I45" s="18">
        <v>1.242580152443753</v>
      </c>
      <c r="J45" s="18">
        <v>-2.038158278765084</v>
      </c>
      <c r="K45" s="18">
        <v>5.2833254745872962</v>
      </c>
      <c r="L45" s="18">
        <v>-2.3075614659236234</v>
      </c>
      <c r="M45" s="18">
        <v>3.8941066148024199</v>
      </c>
      <c r="N45" s="18">
        <v>-2.8943674280573739</v>
      </c>
      <c r="O45" s="18">
        <v>0.86243818927418203</v>
      </c>
      <c r="P45" s="40">
        <v>1.0168560513321192</v>
      </c>
      <c r="Q45" s="40">
        <v>0.85467786420003378</v>
      </c>
      <c r="R45" s="40">
        <v>0.56845186908213585</v>
      </c>
      <c r="S45" s="40">
        <v>0.50582653017883861</v>
      </c>
    </row>
    <row r="46" spans="1:19" x14ac:dyDescent="0.35">
      <c r="A46" s="14">
        <f t="shared" si="4"/>
        <v>37</v>
      </c>
      <c r="B46" s="1" t="s">
        <v>53</v>
      </c>
      <c r="C46" s="1" t="s">
        <v>9</v>
      </c>
      <c r="D46" s="3" t="s">
        <v>47</v>
      </c>
      <c r="E46" s="18">
        <v>-0.69385830406199478</v>
      </c>
      <c r="F46" s="18">
        <v>-1.3646442904211995</v>
      </c>
      <c r="G46" s="18">
        <v>2.1627560868054925</v>
      </c>
      <c r="H46" s="18">
        <v>2.4432196784567264</v>
      </c>
      <c r="I46" s="18">
        <v>0.30357606216455674</v>
      </c>
      <c r="J46" s="18">
        <v>-0.5553229442626485</v>
      </c>
      <c r="K46" s="18">
        <v>1.5565244587217373</v>
      </c>
      <c r="L46" s="18">
        <v>-0.36564834917019207</v>
      </c>
      <c r="M46" s="18">
        <v>2.2013187722757674</v>
      </c>
      <c r="N46" s="18">
        <v>-1.594199488603584</v>
      </c>
      <c r="O46" s="18">
        <v>0.82660210107627663</v>
      </c>
      <c r="P46" s="40">
        <v>1.0207763628352602</v>
      </c>
      <c r="Q46" s="40">
        <v>0.8651606228958364</v>
      </c>
      <c r="R46" s="40">
        <v>0.47412560652606717</v>
      </c>
      <c r="S46" s="40">
        <v>0.47329223088218159</v>
      </c>
    </row>
    <row r="47" spans="1:19" x14ac:dyDescent="0.35">
      <c r="A47" s="14">
        <f t="shared" si="4"/>
        <v>38</v>
      </c>
      <c r="B47" s="1" t="s">
        <v>54</v>
      </c>
      <c r="C47" s="1" t="s">
        <v>57</v>
      </c>
      <c r="D47" s="3" t="s">
        <v>47</v>
      </c>
      <c r="E47" s="18">
        <v>1.8199107753044723</v>
      </c>
      <c r="F47" s="18">
        <v>1.2124539832779448</v>
      </c>
      <c r="G47" s="18">
        <v>-0.21636993674816671</v>
      </c>
      <c r="H47" s="18">
        <v>0.41997163281949074</v>
      </c>
      <c r="I47" s="18">
        <v>0.93900409027919463</v>
      </c>
      <c r="J47" s="18">
        <v>-1.4828353345024372</v>
      </c>
      <c r="K47" s="18">
        <v>3.72680101586556</v>
      </c>
      <c r="L47" s="18">
        <v>-1.94191311675343</v>
      </c>
      <c r="M47" s="18">
        <v>1.6927878425266496</v>
      </c>
      <c r="N47" s="18">
        <v>-1.3001679394537897</v>
      </c>
      <c r="O47" s="18">
        <v>3.5836088197908893E-2</v>
      </c>
      <c r="P47" s="40">
        <v>-3.9203115031425729E-3</v>
      </c>
      <c r="Q47" s="40">
        <v>-1.0482758695796016E-2</v>
      </c>
      <c r="R47" s="40">
        <v>3.1590822040580849E-2</v>
      </c>
      <c r="S47" s="40">
        <v>3.2534299296655397E-2</v>
      </c>
    </row>
    <row r="48" spans="1:19" x14ac:dyDescent="0.3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18">
        <v>1.811089006002665</v>
      </c>
      <c r="F48" s="18">
        <v>2.2912959333662659</v>
      </c>
      <c r="G48" s="18">
        <v>3.8494889875567648</v>
      </c>
      <c r="H48" s="18">
        <v>2.678679764085516</v>
      </c>
      <c r="I48" s="18">
        <v>-0.35023146968091834</v>
      </c>
      <c r="J48" s="18">
        <v>-0.18055708415453983</v>
      </c>
      <c r="K48" s="18">
        <v>5.6973194262043192</v>
      </c>
      <c r="L48" s="18">
        <v>7.2995155832103436</v>
      </c>
      <c r="M48" s="18">
        <v>-3.2866314640799823</v>
      </c>
      <c r="N48" s="18">
        <v>-1.0328093068280719</v>
      </c>
      <c r="O48" s="18">
        <v>1.2111810929901856</v>
      </c>
      <c r="P48" s="40">
        <v>1.5399155623847676</v>
      </c>
      <c r="Q48" s="40">
        <v>1.8481977964939897</v>
      </c>
      <c r="R48" s="40">
        <v>1.9554331325507517</v>
      </c>
      <c r="S48" s="40">
        <v>1.971133262988424</v>
      </c>
    </row>
    <row r="49" spans="1:19" x14ac:dyDescent="0.3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18">
        <v>-0.56471920606060644</v>
      </c>
      <c r="F49" s="18">
        <v>-2.2725006492832711</v>
      </c>
      <c r="G49" s="18">
        <v>-4.7190538930681969</v>
      </c>
      <c r="H49" s="18">
        <v>-3.6618186699614981</v>
      </c>
      <c r="I49" s="18">
        <v>-1.19577510178144</v>
      </c>
      <c r="J49" s="18">
        <v>0.67109642540376868</v>
      </c>
      <c r="K49" s="18">
        <v>-9.2692769109584763</v>
      </c>
      <c r="L49" s="18">
        <v>-6.5342032246756299</v>
      </c>
      <c r="M49" s="18">
        <v>1.4122730245751058</v>
      </c>
      <c r="N49" s="18">
        <v>1.5894357038789801</v>
      </c>
      <c r="O49" s="18">
        <v>-2.1155544691759025</v>
      </c>
      <c r="P49" s="40">
        <v>-2.1955110570111538</v>
      </c>
      <c r="Q49" s="40">
        <v>-2.102468621981092</v>
      </c>
      <c r="R49" s="40">
        <v>-2.1465130655009115</v>
      </c>
      <c r="S49" s="40">
        <v>-2.1658480982026336</v>
      </c>
    </row>
    <row r="50" spans="1:19" x14ac:dyDescent="0.35">
      <c r="A50" s="11"/>
      <c r="B50" s="12" t="s">
        <v>81</v>
      </c>
      <c r="C50" s="12" t="s">
        <v>82</v>
      </c>
      <c r="D50" s="13"/>
      <c r="E50" s="13">
        <v>2015</v>
      </c>
      <c r="F50" s="13">
        <v>2016</v>
      </c>
      <c r="G50" s="13">
        <v>2017</v>
      </c>
      <c r="H50" s="13">
        <v>2018</v>
      </c>
      <c r="I50" s="13">
        <v>2019</v>
      </c>
      <c r="J50" s="13">
        <v>2020</v>
      </c>
      <c r="K50" s="13">
        <v>2021</v>
      </c>
      <c r="L50" s="13">
        <v>2022</v>
      </c>
      <c r="M50" s="13">
        <v>2023</v>
      </c>
      <c r="N50" s="13">
        <v>2024</v>
      </c>
      <c r="O50" s="13">
        <v>2025</v>
      </c>
      <c r="P50" s="37">
        <v>2026</v>
      </c>
      <c r="Q50" s="13">
        <v>2027</v>
      </c>
      <c r="R50" s="13">
        <v>2028</v>
      </c>
      <c r="S50" s="13">
        <v>2029</v>
      </c>
    </row>
    <row r="51" spans="1:19" x14ac:dyDescent="0.35">
      <c r="A51" s="14">
        <f>A49+1</f>
        <v>41</v>
      </c>
      <c r="B51" s="1" t="s">
        <v>83</v>
      </c>
      <c r="C51" s="1" t="s">
        <v>84</v>
      </c>
      <c r="D51" s="3" t="s">
        <v>47</v>
      </c>
      <c r="E51" s="18">
        <v>0.16538037486218116</v>
      </c>
      <c r="F51" s="18">
        <v>0.1651073197578512</v>
      </c>
      <c r="G51" s="18">
        <v>2.9120879120879266</v>
      </c>
      <c r="H51" s="18">
        <v>2.5627335824879793</v>
      </c>
      <c r="I51" s="18">
        <v>2.8110359187922995</v>
      </c>
      <c r="J51" s="18">
        <v>0.20253164556962133</v>
      </c>
      <c r="K51" s="18">
        <v>3.2844871147043904</v>
      </c>
      <c r="L51" s="18">
        <v>17.318982387475529</v>
      </c>
      <c r="M51" s="18">
        <v>8.924103419516257</v>
      </c>
      <c r="N51" s="18">
        <v>1.3</v>
      </c>
      <c r="O51" s="18">
        <v>3.5</v>
      </c>
      <c r="P51" s="18">
        <v>2.2999999999999998</v>
      </c>
      <c r="Q51" s="18">
        <v>2.2000000000000002</v>
      </c>
      <c r="R51" s="18">
        <v>2.2000000000000002</v>
      </c>
      <c r="S51">
        <v>2.2000000000000002</v>
      </c>
    </row>
    <row r="52" spans="1:19" x14ac:dyDescent="0.35">
      <c r="A52" s="11"/>
      <c r="B52" s="12" t="s">
        <v>85</v>
      </c>
      <c r="C52" s="12" t="s">
        <v>86</v>
      </c>
      <c r="D52" s="13"/>
      <c r="E52" s="13">
        <v>2015</v>
      </c>
      <c r="F52" s="13">
        <v>2016</v>
      </c>
      <c r="G52" s="13">
        <v>2017</v>
      </c>
      <c r="H52" s="13">
        <v>2018</v>
      </c>
      <c r="I52" s="13">
        <v>2019</v>
      </c>
      <c r="J52" s="13">
        <v>2020</v>
      </c>
      <c r="K52" s="13">
        <v>2021</v>
      </c>
      <c r="L52" s="13">
        <v>2022</v>
      </c>
      <c r="M52" s="13">
        <v>2023</v>
      </c>
      <c r="N52" s="13">
        <v>2024</v>
      </c>
      <c r="O52" s="13">
        <v>2025</v>
      </c>
      <c r="P52" s="37">
        <v>2026</v>
      </c>
      <c r="Q52" s="13">
        <v>2027</v>
      </c>
      <c r="R52" s="13">
        <v>2028</v>
      </c>
      <c r="S52" s="13">
        <v>2029</v>
      </c>
    </row>
    <row r="53" spans="1:19" x14ac:dyDescent="0.35">
      <c r="A53" s="33">
        <f>A51+1</f>
        <v>42</v>
      </c>
      <c r="B53" s="34" t="s">
        <v>87</v>
      </c>
      <c r="C53" s="34" t="s">
        <v>17</v>
      </c>
      <c r="D53" s="34" t="s">
        <v>42</v>
      </c>
      <c r="E53" s="51">
        <v>10009.495000000001</v>
      </c>
      <c r="F53" s="51">
        <v>9965.8979999999992</v>
      </c>
      <c r="G53" s="51">
        <v>10441.376</v>
      </c>
      <c r="H53" s="51">
        <v>10735.555</v>
      </c>
      <c r="I53" s="51">
        <v>10902.411</v>
      </c>
      <c r="J53" s="51">
        <v>10759.727000000001</v>
      </c>
      <c r="K53" s="51">
        <v>13112.57</v>
      </c>
      <c r="L53" s="51">
        <v>13908.004999999999</v>
      </c>
      <c r="M53" s="51">
        <v>14279.564</v>
      </c>
      <c r="N53" s="51">
        <v>12829.441999999999</v>
      </c>
      <c r="O53" s="51">
        <v>12851.027612984339</v>
      </c>
      <c r="P53" s="51">
        <v>13184.468024632322</v>
      </c>
      <c r="Q53" s="51">
        <v>13723.515365623291</v>
      </c>
      <c r="R53" s="51">
        <v>14413.556156920917</v>
      </c>
      <c r="S53" s="51">
        <v>15262.904212960502</v>
      </c>
    </row>
    <row r="54" spans="1:19" x14ac:dyDescent="0.35">
      <c r="A54" s="33">
        <f>A53+1</f>
        <v>43</v>
      </c>
      <c r="B54" s="35" t="s">
        <v>15</v>
      </c>
      <c r="C54" s="35" t="s">
        <v>16</v>
      </c>
      <c r="D54" s="36" t="s">
        <v>42</v>
      </c>
      <c r="E54" s="51">
        <v>10893.712</v>
      </c>
      <c r="F54" s="51">
        <v>11558.14</v>
      </c>
      <c r="G54" s="51">
        <v>12468.297</v>
      </c>
      <c r="H54" s="51">
        <v>13874.469000000001</v>
      </c>
      <c r="I54" s="51">
        <v>14933.852999999999</v>
      </c>
      <c r="J54" s="51">
        <v>15015.539000000001</v>
      </c>
      <c r="K54" s="51">
        <v>15869.101000000001</v>
      </c>
      <c r="L54" s="51">
        <v>17872.232</v>
      </c>
      <c r="M54" s="51">
        <v>20680.293000000001</v>
      </c>
      <c r="N54" s="51">
        <v>22280.962</v>
      </c>
      <c r="O54" s="51">
        <v>23904.130081699994</v>
      </c>
      <c r="P54" s="51">
        <v>25287.701130828791</v>
      </c>
      <c r="Q54" s="51">
        <v>26598.489118945297</v>
      </c>
      <c r="R54" s="51">
        <v>27788.771507018104</v>
      </c>
      <c r="S54" s="51">
        <v>28973.962611792427</v>
      </c>
    </row>
    <row r="55" spans="1:19" x14ac:dyDescent="0.35">
      <c r="A55" s="33">
        <f>A54+1</f>
        <v>44</v>
      </c>
      <c r="B55" s="35" t="s">
        <v>88</v>
      </c>
      <c r="C55" s="35" t="s">
        <v>89</v>
      </c>
      <c r="D55" s="36" t="s">
        <v>42</v>
      </c>
      <c r="E55" s="51">
        <v>9073.8649999999998</v>
      </c>
      <c r="F55" s="51">
        <v>9579.0169999999998</v>
      </c>
      <c r="G55" s="51">
        <v>10333.714</v>
      </c>
      <c r="H55" s="51">
        <v>11421.905000000001</v>
      </c>
      <c r="I55" s="51">
        <v>12215.063</v>
      </c>
      <c r="J55" s="51">
        <v>12290.91</v>
      </c>
      <c r="K55" s="51">
        <v>12967.036</v>
      </c>
      <c r="L55" s="51">
        <v>14596.829</v>
      </c>
      <c r="M55" s="51">
        <v>16978.858</v>
      </c>
      <c r="N55" s="51">
        <v>18263.494999999999</v>
      </c>
      <c r="O55" s="51">
        <v>19593.990610749996</v>
      </c>
      <c r="P55" s="51">
        <v>20728.090787300207</v>
      </c>
      <c r="Q55" s="51">
        <v>21802.53137325991</v>
      </c>
      <c r="R55" s="51">
        <v>22778.194652213293</v>
      </c>
      <c r="S55" s="51">
        <v>23749.684654130193</v>
      </c>
    </row>
    <row r="56" spans="1:19" x14ac:dyDescent="0.35">
      <c r="A56" s="14">
        <f>A55+1</f>
        <v>45</v>
      </c>
      <c r="B56" s="1" t="s">
        <v>90</v>
      </c>
      <c r="C56" s="1" t="s">
        <v>91</v>
      </c>
      <c r="D56" s="3" t="s">
        <v>42</v>
      </c>
      <c r="E56" s="51">
        <v>1819.847</v>
      </c>
      <c r="F56" s="51">
        <v>1979.123</v>
      </c>
      <c r="G56" s="51">
        <v>2134.5830000000001</v>
      </c>
      <c r="H56" s="51">
        <v>2452.5639999999999</v>
      </c>
      <c r="I56" s="51">
        <v>2718.79</v>
      </c>
      <c r="J56" s="51">
        <v>2724.6289999999999</v>
      </c>
      <c r="K56" s="51">
        <v>2902.0650000000001</v>
      </c>
      <c r="L56" s="51">
        <v>3275.4029999999998</v>
      </c>
      <c r="M56" s="51">
        <v>3701.4349999999999</v>
      </c>
      <c r="N56" s="51">
        <v>4017.4670000000001</v>
      </c>
      <c r="O56" s="51">
        <v>4310.1394709499991</v>
      </c>
      <c r="P56" s="51">
        <v>4559.6103435285859</v>
      </c>
      <c r="Q56" s="51">
        <v>4795.9577456853885</v>
      </c>
      <c r="R56" s="51">
        <v>5010.5768548048109</v>
      </c>
      <c r="S56" s="51">
        <v>5224.2779576622361</v>
      </c>
    </row>
    <row r="57" spans="1:19" x14ac:dyDescent="0.35">
      <c r="A57" s="14">
        <f>A56+1</f>
        <v>46</v>
      </c>
      <c r="B57" s="24" t="s">
        <v>18</v>
      </c>
      <c r="C57" s="1" t="s">
        <v>19</v>
      </c>
      <c r="D57" s="3" t="s">
        <v>42</v>
      </c>
      <c r="E57" s="51">
        <v>3402.4209999999998</v>
      </c>
      <c r="F57" s="51">
        <v>3657.8789999999999</v>
      </c>
      <c r="G57" s="51">
        <v>3864.0720000000001</v>
      </c>
      <c r="H57" s="51">
        <v>4272.2539999999999</v>
      </c>
      <c r="I57" s="51">
        <v>4403.2640000000001</v>
      </c>
      <c r="J57" s="51">
        <v>4310.1310000000003</v>
      </c>
      <c r="K57" s="51">
        <v>4676.4059999999999</v>
      </c>
      <c r="L57" s="51">
        <v>5448.5020000000004</v>
      </c>
      <c r="M57" s="51">
        <v>5609.7619999999997</v>
      </c>
      <c r="N57" s="51">
        <v>5883.0659999999998</v>
      </c>
      <c r="O57" s="51">
        <v>6227</v>
      </c>
      <c r="P57" s="51">
        <v>6470</v>
      </c>
      <c r="Q57" s="51">
        <v>6715</v>
      </c>
      <c r="R57" s="51">
        <v>6952</v>
      </c>
      <c r="S57" s="51">
        <v>7175</v>
      </c>
    </row>
    <row r="58" spans="1:19" x14ac:dyDescent="0.35">
      <c r="A58" s="14">
        <f>A57+1</f>
        <v>47</v>
      </c>
      <c r="B58" s="1" t="s">
        <v>20</v>
      </c>
      <c r="C58" s="1" t="s">
        <v>92</v>
      </c>
      <c r="D58" s="3" t="s">
        <v>42</v>
      </c>
      <c r="E58" s="51">
        <v>561.36400000000003</v>
      </c>
      <c r="F58" s="51">
        <v>683.74300000000005</v>
      </c>
      <c r="G58" s="51">
        <v>756.61699999999996</v>
      </c>
      <c r="H58" s="51">
        <v>728.83399999999995</v>
      </c>
      <c r="I58" s="51">
        <v>672.52700000000004</v>
      </c>
      <c r="J58" s="51">
        <v>861.05700000000002</v>
      </c>
      <c r="K58" s="51">
        <v>1374.299</v>
      </c>
      <c r="L58" s="51">
        <v>1129.0640000000001</v>
      </c>
      <c r="M58" s="51">
        <v>1197.2090000000001</v>
      </c>
      <c r="N58" s="51">
        <v>785.08199999999999</v>
      </c>
      <c r="O58" s="51">
        <v>997.19187368421046</v>
      </c>
      <c r="P58" s="51">
        <v>988.92785263157884</v>
      </c>
      <c r="Q58" s="51">
        <v>1010.9652421052632</v>
      </c>
      <c r="R58" s="51">
        <v>999.94654736842097</v>
      </c>
      <c r="S58" s="51">
        <v>1013.7199157894736</v>
      </c>
    </row>
    <row r="59" spans="1:19" x14ac:dyDescent="0.35">
      <c r="A59" s="11"/>
      <c r="B59" s="12" t="s">
        <v>93</v>
      </c>
      <c r="C59" s="12" t="s">
        <v>94</v>
      </c>
      <c r="D59" s="13"/>
      <c r="E59" s="13">
        <v>2015</v>
      </c>
      <c r="F59" s="13">
        <v>2016</v>
      </c>
      <c r="G59" s="13">
        <v>2017</v>
      </c>
      <c r="H59" s="13">
        <v>2018</v>
      </c>
      <c r="I59" s="13">
        <v>2019</v>
      </c>
      <c r="J59" s="13">
        <v>2020</v>
      </c>
      <c r="K59" s="13">
        <v>2021</v>
      </c>
      <c r="L59" s="13">
        <v>2022</v>
      </c>
      <c r="M59" s="13">
        <v>2023</v>
      </c>
      <c r="N59" s="13">
        <v>2024</v>
      </c>
      <c r="O59" s="13">
        <v>2025</v>
      </c>
      <c r="P59" s="37">
        <v>2026</v>
      </c>
      <c r="Q59" s="13">
        <v>2027</v>
      </c>
      <c r="R59" s="13">
        <v>2028</v>
      </c>
      <c r="S59" s="13">
        <v>2029</v>
      </c>
    </row>
    <row r="60" spans="1:19" x14ac:dyDescent="0.35">
      <c r="A60" s="14">
        <f>A58+1</f>
        <v>48</v>
      </c>
      <c r="B60" s="24" t="s">
        <v>129</v>
      </c>
      <c r="C60" s="45" t="s">
        <v>95</v>
      </c>
      <c r="D60" s="45" t="s">
        <v>96</v>
      </c>
      <c r="E60" s="40">
        <v>1986.096</v>
      </c>
      <c r="F60" s="40">
        <v>1968.9570000000001</v>
      </c>
      <c r="G60" s="40">
        <v>1950.116</v>
      </c>
      <c r="H60" s="40">
        <v>1934.3789999999999</v>
      </c>
      <c r="I60" s="40">
        <v>1919.9680000000001</v>
      </c>
      <c r="J60" s="40">
        <v>1907.675</v>
      </c>
      <c r="K60" s="40">
        <v>1893.223</v>
      </c>
      <c r="L60" s="40">
        <v>1875.7570000000001</v>
      </c>
      <c r="M60" s="40">
        <v>1892.1030000000001</v>
      </c>
      <c r="N60" s="40">
        <v>1875.316</v>
      </c>
      <c r="O60" s="40">
        <v>1856.932</v>
      </c>
      <c r="P60" s="40">
        <v>1842.663</v>
      </c>
      <c r="Q60" s="40">
        <v>1827.3240000000001</v>
      </c>
      <c r="R60" s="40">
        <v>1811.577</v>
      </c>
      <c r="S60" s="40">
        <v>1795.4659999999999</v>
      </c>
    </row>
    <row r="61" spans="1:19" x14ac:dyDescent="0.35">
      <c r="A61" s="14">
        <f>A60+1</f>
        <v>49</v>
      </c>
      <c r="B61" s="45" t="s">
        <v>97</v>
      </c>
      <c r="C61" s="24" t="s">
        <v>98</v>
      </c>
      <c r="D61" s="24" t="s">
        <v>47</v>
      </c>
      <c r="E61" s="40"/>
      <c r="F61" s="40">
        <f t="shared" ref="F61:S61" si="5">(F60/E60)*100-100</f>
        <v>-0.86294922299828158</v>
      </c>
      <c r="G61" s="40">
        <f t="shared" si="5"/>
        <v>-0.95690256313368138</v>
      </c>
      <c r="H61" s="40">
        <f t="shared" si="5"/>
        <v>-0.80697763620214857</v>
      </c>
      <c r="I61" s="40">
        <f t="shared" si="5"/>
        <v>-0.74499361293727873</v>
      </c>
      <c r="J61" s="40">
        <f t="shared" si="5"/>
        <v>-0.64027108785147391</v>
      </c>
      <c r="K61" s="40">
        <f t="shared" si="5"/>
        <v>-0.75757138925655454</v>
      </c>
      <c r="L61" s="40">
        <f t="shared" si="5"/>
        <v>-0.92255376149560675</v>
      </c>
      <c r="M61" s="40">
        <f t="shared" si="5"/>
        <v>0.87143483937417443</v>
      </c>
      <c r="N61" s="50">
        <f t="shared" si="5"/>
        <v>-0.88721385675093245</v>
      </c>
      <c r="O61" s="50">
        <f t="shared" si="5"/>
        <v>-0.98031478428168839</v>
      </c>
      <c r="P61" s="50">
        <f t="shared" si="5"/>
        <v>-0.76841801422992262</v>
      </c>
      <c r="Q61" s="50">
        <f t="shared" si="5"/>
        <v>-0.83243653343015467</v>
      </c>
      <c r="R61" s="50">
        <f t="shared" si="5"/>
        <v>-0.86175193890082369</v>
      </c>
      <c r="S61" s="50">
        <f t="shared" si="5"/>
        <v>-0.88933564513129681</v>
      </c>
    </row>
    <row r="62" spans="1:19" x14ac:dyDescent="0.35">
      <c r="A62" s="14">
        <f t="shared" ref="A62:A68" si="6">A61+1</f>
        <v>50</v>
      </c>
      <c r="B62" s="24" t="s">
        <v>135</v>
      </c>
      <c r="C62" s="45" t="s">
        <v>99</v>
      </c>
      <c r="D62" s="45" t="s">
        <v>96</v>
      </c>
      <c r="E62" s="40">
        <v>1472.6</v>
      </c>
      <c r="F62" s="40">
        <v>1450.3</v>
      </c>
      <c r="G62" s="40">
        <v>1423.4</v>
      </c>
      <c r="H62" s="40">
        <v>1410.8</v>
      </c>
      <c r="I62" s="40">
        <v>1399.5</v>
      </c>
      <c r="J62" s="40">
        <v>1390.1</v>
      </c>
      <c r="K62" s="40">
        <v>1381.4</v>
      </c>
      <c r="L62" s="40">
        <v>1386</v>
      </c>
      <c r="M62" s="40">
        <v>1377.7</v>
      </c>
      <c r="N62" s="40">
        <v>1372</v>
      </c>
      <c r="O62" s="40">
        <v>1363.3430455547184</v>
      </c>
      <c r="P62" s="40">
        <v>1352.2434891481082</v>
      </c>
      <c r="Q62" s="40">
        <v>1342.1854877544431</v>
      </c>
      <c r="R62" s="40">
        <v>1333.2137349656966</v>
      </c>
      <c r="S62" s="40">
        <v>1325.1465416144986</v>
      </c>
    </row>
    <row r="63" spans="1:19" x14ac:dyDescent="0.35">
      <c r="A63" s="14">
        <f t="shared" si="6"/>
        <v>51</v>
      </c>
      <c r="B63" s="24" t="s">
        <v>100</v>
      </c>
      <c r="C63" s="24" t="s">
        <v>101</v>
      </c>
      <c r="D63" s="24" t="s">
        <v>96</v>
      </c>
      <c r="E63" s="40">
        <v>994.2</v>
      </c>
      <c r="F63" s="40">
        <v>988.6</v>
      </c>
      <c r="G63" s="40">
        <v>980.3</v>
      </c>
      <c r="H63" s="40">
        <v>982.2</v>
      </c>
      <c r="I63" s="40">
        <v>971.3</v>
      </c>
      <c r="J63" s="40">
        <v>971.7</v>
      </c>
      <c r="K63" s="40">
        <v>934.6</v>
      </c>
      <c r="L63" s="40">
        <v>951.3</v>
      </c>
      <c r="M63" s="40">
        <v>945.7</v>
      </c>
      <c r="N63" s="40">
        <v>942.7</v>
      </c>
      <c r="O63" s="40">
        <v>940.70670143275561</v>
      </c>
      <c r="P63" s="40">
        <v>933.04800751219454</v>
      </c>
      <c r="Q63" s="40">
        <v>924.76580106281142</v>
      </c>
      <c r="R63" s="40">
        <v>917.25104965639923</v>
      </c>
      <c r="S63" s="40">
        <v>910.37567408916061</v>
      </c>
    </row>
    <row r="64" spans="1:19" x14ac:dyDescent="0.35">
      <c r="A64" s="14">
        <f t="shared" si="6"/>
        <v>52</v>
      </c>
      <c r="B64" s="45" t="s">
        <v>102</v>
      </c>
      <c r="C64" s="45" t="s">
        <v>103</v>
      </c>
      <c r="D64" s="35" t="s">
        <v>96</v>
      </c>
      <c r="E64" s="50">
        <v>896.1</v>
      </c>
      <c r="F64" s="50">
        <v>893.3</v>
      </c>
      <c r="G64" s="50">
        <v>894.8</v>
      </c>
      <c r="H64" s="50">
        <v>909.4</v>
      </c>
      <c r="I64" s="50">
        <v>910</v>
      </c>
      <c r="J64" s="50">
        <v>893</v>
      </c>
      <c r="K64" s="50">
        <v>864</v>
      </c>
      <c r="L64" s="50">
        <v>886.2</v>
      </c>
      <c r="M64" s="50">
        <v>884.2</v>
      </c>
      <c r="N64" s="40">
        <v>880</v>
      </c>
      <c r="O64" s="40">
        <v>875.64519999999993</v>
      </c>
      <c r="P64" s="40">
        <v>873.89390959999992</v>
      </c>
      <c r="Q64" s="40">
        <v>871.2722278711999</v>
      </c>
      <c r="R64" s="40">
        <v>866.91586673184395</v>
      </c>
      <c r="S64" s="40">
        <v>860.847455664721</v>
      </c>
    </row>
    <row r="65" spans="1:19" x14ac:dyDescent="0.35">
      <c r="A65" s="32">
        <f t="shared" si="6"/>
        <v>53</v>
      </c>
      <c r="B65" s="1" t="s">
        <v>104</v>
      </c>
      <c r="C65" s="1" t="s">
        <v>105</v>
      </c>
      <c r="D65" s="1" t="s">
        <v>47</v>
      </c>
      <c r="E65" s="40">
        <f>[1]OutputSUMMARY!H16</f>
        <v>1.300022609088856</v>
      </c>
      <c r="F65" s="40">
        <f>(F64/E64)*100-100</f>
        <v>-0.31246512665997273</v>
      </c>
      <c r="G65" s="40">
        <f>(G64/F64)*100-100</f>
        <v>0.16791671331020552</v>
      </c>
      <c r="H65" s="40">
        <f>(H64/G64)*100-100</f>
        <v>1.6316495306213596</v>
      </c>
      <c r="I65" s="40">
        <f>(I64/H64)*100-100</f>
        <v>6.5977567627001577E-2</v>
      </c>
      <c r="J65" s="40">
        <f t="shared" ref="J65:P65" si="7">(J64/I64)*100-100</f>
        <v>-1.8681318681318686</v>
      </c>
      <c r="K65" s="40">
        <f t="shared" si="7"/>
        <v>-3.2474804031354978</v>
      </c>
      <c r="L65" s="40">
        <f t="shared" si="7"/>
        <v>2.5694444444444429</v>
      </c>
      <c r="M65" s="40">
        <f t="shared" si="7"/>
        <v>-0.22568269013765985</v>
      </c>
      <c r="N65" s="55">
        <f t="shared" si="7"/>
        <v>-0.47500565482923207</v>
      </c>
      <c r="O65" s="55">
        <f t="shared" si="7"/>
        <v>-0.49486363636364672</v>
      </c>
      <c r="P65" s="55">
        <f t="shared" si="7"/>
        <v>-0.20000000000000284</v>
      </c>
      <c r="Q65" s="55">
        <f>(Q64/P64)*100-100</f>
        <v>-0.29999999999999716</v>
      </c>
      <c r="R65" s="55">
        <f>(R64/Q64)*100-100</f>
        <v>-0.49999999999998579</v>
      </c>
      <c r="S65" s="55">
        <f>(S64/R64)*100-100</f>
        <v>-0.70000000000000284</v>
      </c>
    </row>
    <row r="66" spans="1:19" x14ac:dyDescent="0.35">
      <c r="A66" s="32">
        <f t="shared" si="6"/>
        <v>54</v>
      </c>
      <c r="B66" s="35" t="s">
        <v>106</v>
      </c>
      <c r="C66" s="35" t="s">
        <v>107</v>
      </c>
      <c r="D66" s="35" t="s">
        <v>47</v>
      </c>
      <c r="E66" s="40">
        <f t="shared" ref="E66:R66" si="8">E63/E62*100</f>
        <v>67.513241885101195</v>
      </c>
      <c r="F66" s="40">
        <f t="shared" si="8"/>
        <v>68.165207198510657</v>
      </c>
      <c r="G66" s="40">
        <f t="shared" si="8"/>
        <v>68.870310524097221</v>
      </c>
      <c r="H66" s="40">
        <f t="shared" si="8"/>
        <v>69.620073717039986</v>
      </c>
      <c r="I66" s="40">
        <f t="shared" si="8"/>
        <v>69.403358342265093</v>
      </c>
      <c r="J66" s="40">
        <f t="shared" si="8"/>
        <v>69.90144593914107</v>
      </c>
      <c r="K66" s="40">
        <f t="shared" si="8"/>
        <v>67.65600115824526</v>
      </c>
      <c r="L66" s="40">
        <f t="shared" si="8"/>
        <v>68.636363636363626</v>
      </c>
      <c r="M66" s="40">
        <f t="shared" si="8"/>
        <v>68.64339115917835</v>
      </c>
      <c r="N66" s="40">
        <f t="shared" si="8"/>
        <v>68.709912536443156</v>
      </c>
      <c r="O66" s="40">
        <f t="shared" si="8"/>
        <v>69</v>
      </c>
      <c r="P66" s="40">
        <f t="shared" si="8"/>
        <v>69</v>
      </c>
      <c r="Q66" s="40">
        <f t="shared" si="8"/>
        <v>68.900000000000006</v>
      </c>
      <c r="R66" s="40">
        <f t="shared" si="8"/>
        <v>68.8</v>
      </c>
      <c r="S66" s="40">
        <f t="shared" ref="S66" si="9">S63/S62*100</f>
        <v>68.7</v>
      </c>
    </row>
    <row r="67" spans="1:19" x14ac:dyDescent="0.35">
      <c r="A67" s="32">
        <f t="shared" si="6"/>
        <v>55</v>
      </c>
      <c r="B67" s="24" t="s">
        <v>108</v>
      </c>
      <c r="C67" s="24" t="s">
        <v>0</v>
      </c>
      <c r="D67" s="27" t="s">
        <v>47</v>
      </c>
      <c r="E67" s="40">
        <v>9.8772882719774699</v>
      </c>
      <c r="F67" s="40">
        <v>9.6398948007283014</v>
      </c>
      <c r="G67" s="40">
        <v>8.7116188921758653</v>
      </c>
      <c r="H67" s="40">
        <v>7.411932396660557</v>
      </c>
      <c r="I67" s="40">
        <v>6.3111294141871719</v>
      </c>
      <c r="J67" s="40">
        <v>8.1</v>
      </c>
      <c r="K67" s="40">
        <v>7.5540338112561516</v>
      </c>
      <c r="L67" s="40">
        <v>6.8537790392095035</v>
      </c>
      <c r="M67" s="40">
        <v>6.5031193824680127</v>
      </c>
      <c r="N67" s="40">
        <v>6.9269120611010928</v>
      </c>
      <c r="O67" s="40">
        <v>6.9162366265343822</v>
      </c>
      <c r="P67" s="40">
        <v>6.3398772020229099</v>
      </c>
      <c r="Q67" s="40">
        <v>5.7845535734704532</v>
      </c>
      <c r="R67" s="40">
        <v>5.4876124637208932</v>
      </c>
      <c r="S67" s="40">
        <v>5.4404154058700058</v>
      </c>
    </row>
    <row r="68" spans="1:19" x14ac:dyDescent="0.35">
      <c r="A68" s="14">
        <f t="shared" si="6"/>
        <v>56</v>
      </c>
      <c r="B68" s="15" t="s">
        <v>109</v>
      </c>
      <c r="C68" s="15" t="s">
        <v>4</v>
      </c>
      <c r="D68" s="16" t="s">
        <v>110</v>
      </c>
      <c r="E68" s="40">
        <v>10.875185817947759</v>
      </c>
      <c r="F68" s="40">
        <v>10.08619428505788</v>
      </c>
      <c r="G68" s="40">
        <v>9.3298197645067091</v>
      </c>
      <c r="H68" s="40">
        <v>8.6496642887190021</v>
      </c>
      <c r="I68" s="40">
        <v>8.0769658726728988</v>
      </c>
      <c r="J68" s="40">
        <v>7.6182078935053692</v>
      </c>
      <c r="K68" s="40">
        <v>7.2445569991836649</v>
      </c>
      <c r="L68" s="40">
        <v>6.9367998312920154</v>
      </c>
      <c r="M68" s="40">
        <v>6.6819125676560995</v>
      </c>
      <c r="N68" s="40">
        <v>6.4652109702599461</v>
      </c>
      <c r="O68" s="40">
        <v>6.2684349373838195</v>
      </c>
      <c r="P68" s="40">
        <v>6.0825583891248085</v>
      </c>
      <c r="Q68" s="40">
        <v>5.9115112793630136</v>
      </c>
      <c r="R68" s="40">
        <v>5.7643699382364968</v>
      </c>
      <c r="S68" s="40">
        <v>5.6476715417654688</v>
      </c>
    </row>
    <row r="69" spans="1:19" x14ac:dyDescent="0.35">
      <c r="A69" s="11"/>
      <c r="B69" s="12" t="s">
        <v>111</v>
      </c>
      <c r="C69" s="12" t="s">
        <v>112</v>
      </c>
      <c r="D69" s="13"/>
      <c r="E69" s="13">
        <v>2015</v>
      </c>
      <c r="F69" s="13">
        <v>2016</v>
      </c>
      <c r="G69" s="13">
        <v>2017</v>
      </c>
      <c r="H69" s="13">
        <v>2018</v>
      </c>
      <c r="I69" s="13">
        <v>2019</v>
      </c>
      <c r="J69" s="13">
        <v>2020</v>
      </c>
      <c r="K69" s="13">
        <v>2021</v>
      </c>
      <c r="L69" s="13">
        <v>2022</v>
      </c>
      <c r="M69" s="13">
        <v>2023</v>
      </c>
      <c r="N69" s="13">
        <v>2024</v>
      </c>
      <c r="O69" s="13">
        <v>2025</v>
      </c>
      <c r="P69" s="37">
        <v>2026</v>
      </c>
      <c r="Q69" s="13">
        <v>2027</v>
      </c>
      <c r="R69" s="13">
        <v>2028</v>
      </c>
      <c r="S69" s="13">
        <v>2029</v>
      </c>
    </row>
    <row r="70" spans="1:19" x14ac:dyDescent="0.35">
      <c r="A70" s="14">
        <f>A68+1</f>
        <v>57</v>
      </c>
      <c r="B70" s="15" t="s">
        <v>113</v>
      </c>
      <c r="C70" s="15" t="s">
        <v>114</v>
      </c>
      <c r="D70" s="16" t="s">
        <v>115</v>
      </c>
      <c r="E70" s="40">
        <v>818</v>
      </c>
      <c r="F70" s="40">
        <v>859</v>
      </c>
      <c r="G70" s="40">
        <v>926</v>
      </c>
      <c r="H70" s="40">
        <v>1004</v>
      </c>
      <c r="I70" s="40">
        <v>1076</v>
      </c>
      <c r="J70" s="40">
        <v>1143</v>
      </c>
      <c r="K70" s="40">
        <v>1277</v>
      </c>
      <c r="L70" s="40">
        <v>1373</v>
      </c>
      <c r="M70" s="40">
        <v>1537</v>
      </c>
      <c r="N70" s="40">
        <v>1685</v>
      </c>
      <c r="O70" s="40">
        <v>1811.375</v>
      </c>
      <c r="P70" s="40">
        <v>1920.0575000000001</v>
      </c>
      <c r="Q70" s="40">
        <v>2025.6606624999999</v>
      </c>
      <c r="R70" s="40">
        <v>2126.9436956250001</v>
      </c>
      <c r="S70" s="40">
        <v>2233.2908804062504</v>
      </c>
    </row>
    <row r="71" spans="1:19" x14ac:dyDescent="0.35">
      <c r="A71" s="14">
        <f>A70+1</f>
        <v>58</v>
      </c>
      <c r="B71" s="15" t="s">
        <v>132</v>
      </c>
      <c r="C71" s="15" t="s">
        <v>116</v>
      </c>
      <c r="D71" s="16" t="s">
        <v>47</v>
      </c>
      <c r="E71" s="55">
        <v>6.9281045751634025</v>
      </c>
      <c r="F71" s="55">
        <f>(F70/E70)*100-100</f>
        <v>5.012224938875292</v>
      </c>
      <c r="G71" s="55">
        <f t="shared" ref="G71:S71" si="10">(G70/F70)*100-100</f>
        <v>7.7997671711292185</v>
      </c>
      <c r="H71" s="55">
        <f t="shared" si="10"/>
        <v>8.4233261339092849</v>
      </c>
      <c r="I71" s="55">
        <f t="shared" si="10"/>
        <v>7.1713147410358431</v>
      </c>
      <c r="J71" s="55">
        <f t="shared" si="10"/>
        <v>6.2267657992564978</v>
      </c>
      <c r="K71" s="55">
        <f t="shared" si="10"/>
        <v>11.723534558180233</v>
      </c>
      <c r="L71" s="55">
        <f t="shared" si="10"/>
        <v>7.5176194205168372</v>
      </c>
      <c r="M71" s="55">
        <f t="shared" si="10"/>
        <v>11.944646758922062</v>
      </c>
      <c r="N71" s="55">
        <f t="shared" si="10"/>
        <v>9.6291476903057855</v>
      </c>
      <c r="O71" s="55">
        <f t="shared" si="10"/>
        <v>7.5</v>
      </c>
      <c r="P71" s="55">
        <f t="shared" si="10"/>
        <v>6</v>
      </c>
      <c r="Q71" s="55">
        <f t="shared" si="10"/>
        <v>5.5</v>
      </c>
      <c r="R71" s="55">
        <f t="shared" si="10"/>
        <v>5</v>
      </c>
      <c r="S71" s="55">
        <f t="shared" si="10"/>
        <v>5</v>
      </c>
    </row>
    <row r="72" spans="1:19" x14ac:dyDescent="0.35">
      <c r="A72" s="14">
        <f>A71+1</f>
        <v>59</v>
      </c>
      <c r="B72" s="15" t="s">
        <v>117</v>
      </c>
      <c r="C72" s="15" t="s">
        <v>118</v>
      </c>
      <c r="D72" s="16" t="s">
        <v>47</v>
      </c>
      <c r="E72" s="40">
        <v>2.5520600870496253</v>
      </c>
      <c r="F72" s="40">
        <f>(F5/F64)/(E5/E64)*100-100</f>
        <v>2.873128671542986</v>
      </c>
      <c r="G72" s="40">
        <f t="shared" ref="G72:N72" si="11">(G5/G64)/(F5/F64)*100-100</f>
        <v>3.2256156651202303</v>
      </c>
      <c r="H72" s="40">
        <f t="shared" si="11"/>
        <v>2.6350682535333192</v>
      </c>
      <c r="I72" s="40">
        <f t="shared" si="11"/>
        <v>0.60899340522142609</v>
      </c>
      <c r="J72" s="40">
        <f t="shared" si="11"/>
        <v>-1.6315756238555679</v>
      </c>
      <c r="K72" s="40">
        <f t="shared" si="11"/>
        <v>10.532048339639971</v>
      </c>
      <c r="L72" s="40">
        <f t="shared" si="11"/>
        <v>-0.7435669253106596</v>
      </c>
      <c r="M72" s="40">
        <f t="shared" si="11"/>
        <v>3.0868672161779926</v>
      </c>
      <c r="N72" s="40">
        <f t="shared" si="11"/>
        <v>3.2669711462830264E-2</v>
      </c>
      <c r="O72" s="40">
        <f>(O5/O64)/(N5/N64)*100-100</f>
        <v>1.5771594436089487</v>
      </c>
      <c r="P72" s="40">
        <f>(P5/P64)/(O5/O64)*100-100</f>
        <v>2.3416284724206804</v>
      </c>
      <c r="Q72" s="40">
        <f>(Q5/Q64)/(P5/P64)*100-100</f>
        <v>2.4695183863892964</v>
      </c>
      <c r="R72" s="40">
        <f t="shared" ref="R72:S72" si="12">(R5/R64)/(Q5/Q64)*100-100</f>
        <v>2.6930675159588588</v>
      </c>
      <c r="S72" s="40">
        <f t="shared" si="12"/>
        <v>2.8999015073829355</v>
      </c>
    </row>
    <row r="73" spans="1:19" x14ac:dyDescent="0.35">
      <c r="A73" s="11"/>
      <c r="B73" s="12" t="s">
        <v>119</v>
      </c>
      <c r="C73" s="12" t="s">
        <v>21</v>
      </c>
      <c r="D73" s="13"/>
      <c r="E73" s="13">
        <v>2015</v>
      </c>
      <c r="F73" s="13">
        <v>2016</v>
      </c>
      <c r="G73" s="13">
        <v>2017</v>
      </c>
      <c r="H73" s="13">
        <v>2018</v>
      </c>
      <c r="I73" s="13">
        <v>2019</v>
      </c>
      <c r="J73" s="13">
        <v>2020</v>
      </c>
      <c r="K73" s="13">
        <v>2021</v>
      </c>
      <c r="L73" s="13">
        <v>2022</v>
      </c>
      <c r="M73" s="13">
        <v>2023</v>
      </c>
      <c r="N73" s="13">
        <v>2024</v>
      </c>
      <c r="O73" s="13">
        <v>2025</v>
      </c>
      <c r="P73" s="37">
        <v>2026</v>
      </c>
      <c r="Q73" s="13">
        <v>2027</v>
      </c>
      <c r="R73" s="13">
        <v>2028</v>
      </c>
      <c r="S73" s="13">
        <v>2029</v>
      </c>
    </row>
    <row r="74" spans="1:19" x14ac:dyDescent="0.35">
      <c r="A74" s="33">
        <f>A72+1</f>
        <v>60</v>
      </c>
      <c r="B74" s="35" t="s">
        <v>138</v>
      </c>
      <c r="C74" s="35" t="s">
        <v>139</v>
      </c>
      <c r="D74" s="52" t="s">
        <v>42</v>
      </c>
      <c r="E74" s="40">
        <v>27226.943798386881</v>
      </c>
      <c r="F74" s="40">
        <v>27708.322041742704</v>
      </c>
      <c r="G74" s="40">
        <v>28182.139839932024</v>
      </c>
      <c r="H74" s="40">
        <v>28877.372764491225</v>
      </c>
      <c r="I74" s="40">
        <v>29539.815675654358</v>
      </c>
      <c r="J74" s="40">
        <v>30233.054150992106</v>
      </c>
      <c r="K74" s="40">
        <v>30864.072523093841</v>
      </c>
      <c r="L74" s="40">
        <v>31525.572198019228</v>
      </c>
      <c r="M74" s="40">
        <v>32181.402370940988</v>
      </c>
      <c r="N74" s="40">
        <v>32814.576429269429</v>
      </c>
      <c r="O74" s="40">
        <v>33365.913436491202</v>
      </c>
      <c r="P74" s="40">
        <v>33927.601879141534</v>
      </c>
      <c r="Q74" s="40">
        <v>34529.163375042954</v>
      </c>
      <c r="R74" s="40">
        <v>35186.919178978103</v>
      </c>
      <c r="S74" s="40">
        <v>35876.551943395811</v>
      </c>
    </row>
    <row r="75" spans="1:19" x14ac:dyDescent="0.35">
      <c r="A75" s="44">
        <v>61</v>
      </c>
      <c r="B75" s="45" t="s">
        <v>2</v>
      </c>
      <c r="C75" s="45" t="s">
        <v>122</v>
      </c>
      <c r="D75" s="46" t="s">
        <v>110</v>
      </c>
      <c r="E75" s="50">
        <v>1.7973455967614598</v>
      </c>
      <c r="F75" s="50">
        <f>(F74/E74)*100-100</f>
        <v>1.768021585236994</v>
      </c>
      <c r="G75" s="50">
        <f t="shared" ref="G75:P75" si="13">(G74/F74)*100-100</f>
        <v>1.7100198181452981</v>
      </c>
      <c r="H75" s="50">
        <f t="shared" si="13"/>
        <v>2.466927382051054</v>
      </c>
      <c r="I75" s="50">
        <f t="shared" si="13"/>
        <v>2.2939860788779924</v>
      </c>
      <c r="J75" s="50">
        <f t="shared" si="13"/>
        <v>2.346793503891405</v>
      </c>
      <c r="K75" s="50">
        <f t="shared" si="13"/>
        <v>2.0871803720201569</v>
      </c>
      <c r="L75" s="50">
        <f t="shared" si="13"/>
        <v>2.1432676275317419</v>
      </c>
      <c r="M75" s="50">
        <f t="shared" si="13"/>
        <v>2.0803117190144604</v>
      </c>
      <c r="N75" s="50">
        <f t="shared" si="13"/>
        <v>1.9675154333863958</v>
      </c>
      <c r="O75" s="50">
        <f t="shared" si="13"/>
        <v>1.6801588416359863</v>
      </c>
      <c r="P75" s="50">
        <f t="shared" si="13"/>
        <v>1.68341994808398</v>
      </c>
      <c r="Q75" s="50">
        <f>(Q74/P74)*100-100</f>
        <v>1.7730740240478298</v>
      </c>
      <c r="R75" s="50">
        <f t="shared" ref="R75:S75" si="14">(R74/Q74)*100-100</f>
        <v>1.904928297250791</v>
      </c>
      <c r="S75" s="55">
        <f t="shared" si="14"/>
        <v>1.9599123211381198</v>
      </c>
    </row>
    <row r="76" spans="1:19" x14ac:dyDescent="0.35">
      <c r="A76" s="44">
        <v>62</v>
      </c>
      <c r="B76" s="45" t="s">
        <v>123</v>
      </c>
      <c r="C76" s="45" t="s">
        <v>124</v>
      </c>
      <c r="D76" s="46" t="s">
        <v>47</v>
      </c>
      <c r="E76" s="40">
        <v>-4.7542361985310325E-2</v>
      </c>
      <c r="F76" s="40">
        <v>-4.7873428691368507E-2</v>
      </c>
      <c r="G76" s="40">
        <v>-0.35027224191333489</v>
      </c>
      <c r="H76" s="40">
        <v>0.1668399061064669</v>
      </c>
      <c r="I76" s="40">
        <v>7.3889736265834213E-2</v>
      </c>
      <c r="J76" s="40">
        <v>0.2936943162548829</v>
      </c>
      <c r="K76" s="40">
        <v>-7.2240186928509337E-2</v>
      </c>
      <c r="L76" s="40">
        <v>0.12618675913886221</v>
      </c>
      <c r="M76" s="40">
        <v>-0.11850388668239802</v>
      </c>
      <c r="N76" s="40">
        <v>3.1630978368681895E-2</v>
      </c>
      <c r="O76" s="40">
        <v>-0.33999911359271667</v>
      </c>
      <c r="P76" s="40">
        <v>-0.47248786435818746</v>
      </c>
      <c r="Q76" s="40">
        <v>-0.37142995588912697</v>
      </c>
      <c r="R76" s="40">
        <v>-0.33916342134567473</v>
      </c>
      <c r="S76" s="40">
        <v>-0.31666602472796795</v>
      </c>
    </row>
    <row r="77" spans="1:19" x14ac:dyDescent="0.35">
      <c r="A77" s="44">
        <v>63</v>
      </c>
      <c r="B77" s="45" t="s">
        <v>125</v>
      </c>
      <c r="C77" s="45" t="s">
        <v>126</v>
      </c>
      <c r="D77" s="46" t="s">
        <v>47</v>
      </c>
      <c r="E77" s="40">
        <v>0.89138303850774958</v>
      </c>
      <c r="F77" s="40">
        <v>0.64956127728176505</v>
      </c>
      <c r="G77" s="40">
        <v>0.82322845830040237</v>
      </c>
      <c r="H77" s="40">
        <v>0.99644692834752879</v>
      </c>
      <c r="I77" s="40">
        <v>0.8762763773928085</v>
      </c>
      <c r="J77" s="40">
        <v>0.66736590010056951</v>
      </c>
      <c r="K77" s="40">
        <v>0.75218741840749737</v>
      </c>
      <c r="L77" s="40">
        <v>0.61259958114800594</v>
      </c>
      <c r="M77" s="40">
        <v>0.81495898940224687</v>
      </c>
      <c r="N77" s="40">
        <v>0.56642933858829492</v>
      </c>
      <c r="O77" s="40">
        <v>0.65287663269130858</v>
      </c>
      <c r="P77" s="40">
        <v>0.75632541096218375</v>
      </c>
      <c r="Q77" s="40">
        <v>0.83351388290181627</v>
      </c>
      <c r="R77" s="40">
        <v>0.85683290363178766</v>
      </c>
      <c r="S77" s="40">
        <v>0.87421537029999208</v>
      </c>
    </row>
    <row r="78" spans="1:19" x14ac:dyDescent="0.35">
      <c r="A78" s="44">
        <f>A77+1</f>
        <v>64</v>
      </c>
      <c r="B78" s="45" t="s">
        <v>127</v>
      </c>
      <c r="C78" s="45" t="s">
        <v>128</v>
      </c>
      <c r="D78" s="46" t="s">
        <v>47</v>
      </c>
      <c r="E78" s="50">
        <v>1.0649249424759768</v>
      </c>
      <c r="F78" s="50">
        <v>1.1663337366465973</v>
      </c>
      <c r="G78" s="50">
        <v>1.2370636017582308</v>
      </c>
      <c r="H78" s="50">
        <v>1.3036405475970585</v>
      </c>
      <c r="I78" s="50">
        <v>1.3438199652193497</v>
      </c>
      <c r="J78" s="50">
        <v>1.3857332875359525</v>
      </c>
      <c r="K78" s="50">
        <v>1.4072331405411691</v>
      </c>
      <c r="L78" s="50">
        <v>1.4044812872448738</v>
      </c>
      <c r="M78" s="50">
        <v>1.3838566162946118</v>
      </c>
      <c r="N78" s="50">
        <v>1.3694551164294189</v>
      </c>
      <c r="O78" s="50">
        <v>1.3672813225373943</v>
      </c>
      <c r="P78" s="50">
        <v>1.3995824014799836</v>
      </c>
      <c r="Q78" s="50">
        <v>1.3109900970351405</v>
      </c>
      <c r="R78" s="50">
        <v>1.3872588149646783</v>
      </c>
      <c r="S78" s="55">
        <v>1.4023629755660956</v>
      </c>
    </row>
    <row r="79" spans="1:19" x14ac:dyDescent="0.35">
      <c r="A79" s="44">
        <f>A78+1</f>
        <v>65</v>
      </c>
      <c r="B79" s="45" t="s">
        <v>3</v>
      </c>
      <c r="C79" s="45" t="s">
        <v>22</v>
      </c>
      <c r="D79" s="46" t="s">
        <v>47</v>
      </c>
      <c r="E79" s="40">
        <f>E5/E74*100-100</f>
        <v>-0.14424240442737357</v>
      </c>
      <c r="F79" s="40">
        <f t="shared" ref="F79:S79" si="15">F5/F74*100-100</f>
        <v>0.62469664527694135</v>
      </c>
      <c r="G79" s="40">
        <f t="shared" si="15"/>
        <v>2.2956033989700586</v>
      </c>
      <c r="H79" s="40">
        <f t="shared" si="15"/>
        <v>4.1353077554796585</v>
      </c>
      <c r="I79" s="40">
        <f t="shared" si="15"/>
        <v>2.4875589354176384</v>
      </c>
      <c r="J79" s="40">
        <f t="shared" si="15"/>
        <v>-3.3364612981351911</v>
      </c>
      <c r="K79" s="40">
        <f t="shared" si="15"/>
        <v>1.2609466123271886</v>
      </c>
      <c r="L79" s="40">
        <f t="shared" si="15"/>
        <v>0.92735763888573786</v>
      </c>
      <c r="M79" s="40">
        <f t="shared" si="15"/>
        <v>1.6925229757881652</v>
      </c>
      <c r="N79" s="40">
        <f t="shared" si="15"/>
        <v>-0.71098412552211698</v>
      </c>
      <c r="O79" s="40">
        <f t="shared" si="15"/>
        <v>-1.3024088712549968</v>
      </c>
      <c r="P79" s="40">
        <f t="shared" si="15"/>
        <v>-0.86220090588120968</v>
      </c>
      <c r="Q79" s="40">
        <f>Q5/Q74*100-100</f>
        <v>-0.4832386502678645</v>
      </c>
      <c r="R79" s="40">
        <f t="shared" si="15"/>
        <v>-0.21500181880163893</v>
      </c>
      <c r="S79" s="40">
        <f t="shared" si="15"/>
        <v>1.8365312399737377E-6</v>
      </c>
    </row>
    <row r="80" spans="1:19" x14ac:dyDescent="0.35">
      <c r="A80" s="47">
        <f>A79+1</f>
        <v>66</v>
      </c>
      <c r="B80" s="48" t="s">
        <v>3</v>
      </c>
      <c r="C80" s="48" t="s">
        <v>22</v>
      </c>
      <c r="D80" s="49" t="s">
        <v>42</v>
      </c>
      <c r="E80" s="40">
        <f>E5-E74</f>
        <v>-39.272798386882641</v>
      </c>
      <c r="F80" s="40">
        <f t="shared" ref="F80:S80" si="16">F5-F74</f>
        <v>173.09295825729714</v>
      </c>
      <c r="G80" s="40">
        <f t="shared" si="16"/>
        <v>646.95016006797596</v>
      </c>
      <c r="H80" s="40">
        <f t="shared" si="16"/>
        <v>1194.168235508776</v>
      </c>
      <c r="I80" s="40">
        <f t="shared" si="16"/>
        <v>734.82032434564098</v>
      </c>
      <c r="J80" s="40">
        <f t="shared" si="16"/>
        <v>-1008.7141509921057</v>
      </c>
      <c r="K80" s="40">
        <f t="shared" si="16"/>
        <v>389.17947690615983</v>
      </c>
      <c r="L80" s="40">
        <f t="shared" si="16"/>
        <v>292.3548019807713</v>
      </c>
      <c r="M80" s="40">
        <f t="shared" si="16"/>
        <v>544.67762905901327</v>
      </c>
      <c r="N80" s="40">
        <f t="shared" si="16"/>
        <v>-233.30642926942892</v>
      </c>
      <c r="O80" s="40">
        <f t="shared" si="16"/>
        <v>-434.56061657212558</v>
      </c>
      <c r="P80" s="40">
        <f t="shared" si="16"/>
        <v>-292.52409074572643</v>
      </c>
      <c r="Q80" s="40">
        <f>Q5-Q74</f>
        <v>-166.8582630423407</v>
      </c>
      <c r="R80" s="40">
        <f t="shared" si="16"/>
        <v>-75.652516215064679</v>
      </c>
      <c r="S80" s="40">
        <f t="shared" si="16"/>
        <v>6.5888408425962552E-4</v>
      </c>
    </row>
    <row r="83" spans="6:18" x14ac:dyDescent="0.35"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F661D-3A29-40DA-925D-715DB4910438}">
  <dimension ref="A1:R80"/>
  <sheetViews>
    <sheetView tabSelected="1" zoomScale="50" zoomScaleNormal="50" workbookViewId="0"/>
  </sheetViews>
  <sheetFormatPr defaultRowHeight="14.5" x14ac:dyDescent="0.35"/>
  <cols>
    <col min="1" max="1" width="6.26953125" customWidth="1"/>
    <col min="2" max="2" width="40" customWidth="1"/>
    <col min="3" max="3" width="33.1796875" customWidth="1"/>
    <col min="4" max="4" width="19" customWidth="1"/>
    <col min="5" max="16" width="11.54296875" customWidth="1"/>
    <col min="17" max="17" width="10.54296875" customWidth="1"/>
    <col min="18" max="18" width="11.1796875" customWidth="1"/>
  </cols>
  <sheetData>
    <row r="1" spans="1:18" ht="20" x14ac:dyDescent="0.4">
      <c r="A1" s="2" t="s">
        <v>23</v>
      </c>
      <c r="B1" s="1"/>
      <c r="C1" s="1"/>
      <c r="E1" s="23" t="s">
        <v>140</v>
      </c>
      <c r="F1" s="23" t="s">
        <v>134</v>
      </c>
      <c r="G1" s="23" t="s">
        <v>133</v>
      </c>
      <c r="H1" s="23" t="s">
        <v>24</v>
      </c>
      <c r="I1" s="23" t="s">
        <v>25</v>
      </c>
      <c r="J1" s="23" t="s">
        <v>26</v>
      </c>
      <c r="K1" s="23" t="s">
        <v>27</v>
      </c>
      <c r="L1" s="23" t="s">
        <v>28</v>
      </c>
      <c r="M1" s="23" t="s">
        <v>29</v>
      </c>
      <c r="N1" s="23" t="s">
        <v>30</v>
      </c>
      <c r="O1" s="23" t="s">
        <v>31</v>
      </c>
      <c r="P1" s="23" t="s">
        <v>32</v>
      </c>
      <c r="Q1" s="23" t="s">
        <v>33</v>
      </c>
      <c r="R1" s="23" t="s">
        <v>34</v>
      </c>
    </row>
    <row r="2" spans="1:18" x14ac:dyDescent="0.3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8" x14ac:dyDescent="0.35">
      <c r="A3" s="6" t="s">
        <v>35</v>
      </c>
      <c r="B3" s="6" t="s">
        <v>36</v>
      </c>
      <c r="C3" s="6" t="s">
        <v>37</v>
      </c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9"/>
      <c r="O3" s="10"/>
    </row>
    <row r="4" spans="1:18" x14ac:dyDescent="0.35">
      <c r="A4" s="11"/>
      <c r="B4" s="13" t="s">
        <v>39</v>
      </c>
      <c r="C4" s="12" t="s">
        <v>40</v>
      </c>
      <c r="D4" s="13"/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  <c r="O4" s="13">
        <v>2025</v>
      </c>
      <c r="P4" s="37">
        <v>2026</v>
      </c>
      <c r="Q4" s="13">
        <v>2027</v>
      </c>
      <c r="R4" s="13">
        <v>2028</v>
      </c>
    </row>
    <row r="5" spans="1:18" x14ac:dyDescent="0.35">
      <c r="A5" s="14">
        <v>1</v>
      </c>
      <c r="B5" s="15" t="s">
        <v>41</v>
      </c>
      <c r="C5" s="15" t="s">
        <v>1</v>
      </c>
      <c r="D5" s="16" t="s">
        <v>42</v>
      </c>
      <c r="E5" s="17">
        <v>27187.670999999998</v>
      </c>
      <c r="F5" s="17">
        <v>27881.415000000001</v>
      </c>
      <c r="G5" s="17">
        <v>28829.09</v>
      </c>
      <c r="H5" s="17">
        <v>30071.541000000001</v>
      </c>
      <c r="I5" s="17">
        <v>30274.635999999999</v>
      </c>
      <c r="J5" s="17">
        <v>29224.34</v>
      </c>
      <c r="K5" s="17">
        <v>31254.623</v>
      </c>
      <c r="L5" s="17">
        <v>31821.17</v>
      </c>
      <c r="M5" s="17">
        <v>32364.292000000001</v>
      </c>
      <c r="N5" s="17">
        <v>32242.14375911453</v>
      </c>
      <c r="O5" s="17">
        <v>32619.686686638921</v>
      </c>
      <c r="P5" s="17">
        <v>33297.127487480349</v>
      </c>
      <c r="Q5" s="17">
        <v>34022.767845592993</v>
      </c>
      <c r="R5" s="17">
        <v>34764.329073286499</v>
      </c>
    </row>
    <row r="6" spans="1:18" x14ac:dyDescent="0.35">
      <c r="A6" s="14">
        <v>2</v>
      </c>
      <c r="B6" s="15" t="s">
        <v>43</v>
      </c>
      <c r="C6" s="15" t="s">
        <v>44</v>
      </c>
      <c r="D6" s="16" t="s">
        <v>42</v>
      </c>
      <c r="E6" s="17">
        <v>23744.262999999999</v>
      </c>
      <c r="F6" s="17">
        <v>24498.173999999999</v>
      </c>
      <c r="G6" s="17">
        <v>26017.128000000001</v>
      </c>
      <c r="H6" s="17">
        <v>28153.442999999999</v>
      </c>
      <c r="I6" s="17">
        <v>29567.001</v>
      </c>
      <c r="J6" s="17">
        <v>29224.34</v>
      </c>
      <c r="K6" s="17">
        <v>32285.3</v>
      </c>
      <c r="L6" s="17">
        <v>36103.656000000003</v>
      </c>
      <c r="M6" s="17">
        <v>39072.483</v>
      </c>
      <c r="N6" s="17">
        <v>40042.210675064605</v>
      </c>
      <c r="O6" s="17">
        <v>41783.269564898874</v>
      </c>
      <c r="P6" s="17">
        <v>43794.24828376303</v>
      </c>
      <c r="Q6" s="17">
        <v>45958.598691691492</v>
      </c>
      <c r="R6" s="17">
        <v>48083.138787702359</v>
      </c>
    </row>
    <row r="7" spans="1:18" x14ac:dyDescent="0.35">
      <c r="A7" s="14">
        <v>3</v>
      </c>
      <c r="B7" s="15" t="s">
        <v>137</v>
      </c>
      <c r="C7" s="15" t="s">
        <v>46</v>
      </c>
      <c r="D7" s="16" t="s">
        <v>47</v>
      </c>
      <c r="E7" s="18">
        <v>3.7833671208497179</v>
      </c>
      <c r="F7" s="18">
        <v>2.5516860197403588</v>
      </c>
      <c r="G7" s="18">
        <v>3.3989487262393112</v>
      </c>
      <c r="H7" s="18">
        <v>4.3097128629450339</v>
      </c>
      <c r="I7" s="18">
        <v>0.67537277188421285</v>
      </c>
      <c r="J7" s="18">
        <v>-3.4692275078055417</v>
      </c>
      <c r="K7" s="18">
        <v>6.9472330256217845</v>
      </c>
      <c r="L7" s="18">
        <v>1.8126822390402708</v>
      </c>
      <c r="M7" s="18">
        <v>1.706794564750453</v>
      </c>
      <c r="N7" s="18">
        <v>-0.37741669394613098</v>
      </c>
      <c r="O7" s="18">
        <v>1.170960995475582</v>
      </c>
      <c r="P7" s="18">
        <v>2.0767851247293265</v>
      </c>
      <c r="Q7" s="18">
        <v>2.1792881634774091</v>
      </c>
      <c r="R7" s="18">
        <v>2.1796028796333218</v>
      </c>
    </row>
    <row r="8" spans="1:18" x14ac:dyDescent="0.35">
      <c r="A8" s="14">
        <v>4</v>
      </c>
      <c r="B8" s="15" t="s">
        <v>48</v>
      </c>
      <c r="C8" s="15" t="s">
        <v>49</v>
      </c>
      <c r="D8" s="16" t="s">
        <v>47</v>
      </c>
      <c r="E8" s="18">
        <v>4.1848919100300606</v>
      </c>
      <c r="F8" s="18">
        <v>3.175129082759895</v>
      </c>
      <c r="G8" s="18">
        <v>6.2002743551417439</v>
      </c>
      <c r="H8" s="18">
        <v>8.2111868765837528</v>
      </c>
      <c r="I8" s="18">
        <v>5.0209063239618814</v>
      </c>
      <c r="J8" s="18">
        <v>-1.158930525283921</v>
      </c>
      <c r="K8" s="18">
        <v>10.474008993872914</v>
      </c>
      <c r="L8" s="18">
        <v>11.8269181330203</v>
      </c>
      <c r="M8" s="18">
        <v>8.2230647223095588</v>
      </c>
      <c r="N8" s="18">
        <v>2.4818685699206924</v>
      </c>
      <c r="O8" s="18">
        <v>4.3480588620909799</v>
      </c>
      <c r="P8" s="18">
        <v>4.81288022647594</v>
      </c>
      <c r="Q8" s="18">
        <v>4.9420882712831258</v>
      </c>
      <c r="R8" s="18">
        <v>4.6227260109976953</v>
      </c>
    </row>
    <row r="9" spans="1:18" x14ac:dyDescent="0.35">
      <c r="A9" s="30"/>
      <c r="B9" s="20" t="s">
        <v>131</v>
      </c>
      <c r="C9" s="20" t="s">
        <v>50</v>
      </c>
      <c r="D9" s="26"/>
      <c r="E9" s="13">
        <v>2015</v>
      </c>
      <c r="F9" s="13">
        <v>2016</v>
      </c>
      <c r="G9" s="13">
        <v>2017</v>
      </c>
      <c r="H9" s="13">
        <v>2018</v>
      </c>
      <c r="I9" s="13">
        <v>2019</v>
      </c>
      <c r="J9" s="13">
        <v>2020</v>
      </c>
      <c r="K9" s="13">
        <v>2021</v>
      </c>
      <c r="L9" s="13">
        <v>2022</v>
      </c>
      <c r="M9" s="13">
        <v>2023</v>
      </c>
      <c r="N9" s="13">
        <v>2024</v>
      </c>
      <c r="O9" s="13">
        <v>2025</v>
      </c>
      <c r="P9" s="37">
        <v>2026</v>
      </c>
      <c r="Q9" s="13">
        <v>2027</v>
      </c>
      <c r="R9" s="13">
        <v>2028</v>
      </c>
    </row>
    <row r="10" spans="1:18" x14ac:dyDescent="0.35">
      <c r="A10" s="32">
        <f>A8+1</f>
        <v>5</v>
      </c>
      <c r="B10" s="24" t="s">
        <v>5</v>
      </c>
      <c r="C10" s="24" t="s">
        <v>6</v>
      </c>
      <c r="D10" s="27" t="s">
        <v>42</v>
      </c>
      <c r="E10" s="41">
        <v>15390.471</v>
      </c>
      <c r="F10" s="41">
        <v>15991.41</v>
      </c>
      <c r="G10" s="41">
        <v>16440.187999999998</v>
      </c>
      <c r="H10" s="41">
        <v>17034.129000000001</v>
      </c>
      <c r="I10" s="41">
        <v>17014.628000000001</v>
      </c>
      <c r="J10" s="41">
        <v>16201.315000000001</v>
      </c>
      <c r="K10" s="41">
        <v>17505.823</v>
      </c>
      <c r="L10" s="41">
        <v>18398.396000000001</v>
      </c>
      <c r="M10" s="41">
        <v>18208.548999999999</v>
      </c>
      <c r="N10" s="41">
        <v>18322.181641073865</v>
      </c>
      <c r="O10" s="41">
        <v>18566.237762237142</v>
      </c>
      <c r="P10" s="41">
        <v>18940.356747868998</v>
      </c>
      <c r="Q10" s="41">
        <v>19472.118096994305</v>
      </c>
      <c r="R10" s="41">
        <v>19958.921049419161</v>
      </c>
    </row>
    <row r="11" spans="1:18" x14ac:dyDescent="0.35">
      <c r="A11" s="32">
        <f t="shared" ref="A11:A16" si="0">A10+1</f>
        <v>6</v>
      </c>
      <c r="B11" s="24" t="s">
        <v>51</v>
      </c>
      <c r="C11" s="24" t="s">
        <v>7</v>
      </c>
      <c r="D11" s="27" t="s">
        <v>42</v>
      </c>
      <c r="E11" s="41">
        <v>5149.1570000000002</v>
      </c>
      <c r="F11" s="41">
        <v>5278.2290000000003</v>
      </c>
      <c r="G11" s="41">
        <v>5476.893</v>
      </c>
      <c r="H11" s="41">
        <v>5583.4009999999998</v>
      </c>
      <c r="I11" s="41">
        <v>5897.2420000000002</v>
      </c>
      <c r="J11" s="41">
        <v>6128.7950000000001</v>
      </c>
      <c r="K11" s="41">
        <v>6353.0630000000001</v>
      </c>
      <c r="L11" s="41">
        <v>6507.1679999999997</v>
      </c>
      <c r="M11" s="41">
        <v>6962.5259999999998</v>
      </c>
      <c r="N11" s="41">
        <v>7502.95409290931</v>
      </c>
      <c r="O11" s="41">
        <v>7849.4078700587606</v>
      </c>
      <c r="P11" s="41">
        <v>7966.949843554281</v>
      </c>
      <c r="Q11" s="41">
        <v>8067.0358970446787</v>
      </c>
      <c r="R11" s="41">
        <v>8228.3766149855728</v>
      </c>
    </row>
    <row r="12" spans="1:18" x14ac:dyDescent="0.35">
      <c r="A12" s="32">
        <f t="shared" si="0"/>
        <v>7</v>
      </c>
      <c r="B12" s="24" t="s">
        <v>52</v>
      </c>
      <c r="C12" s="24" t="s">
        <v>8</v>
      </c>
      <c r="D12" s="27" t="s">
        <v>42</v>
      </c>
      <c r="E12" s="41">
        <v>5391.4239999999991</v>
      </c>
      <c r="F12" s="41">
        <v>5350.0470000000014</v>
      </c>
      <c r="G12" s="41">
        <v>5892.7270000000071</v>
      </c>
      <c r="H12" s="41">
        <v>6718.1590000000078</v>
      </c>
      <c r="I12" s="41">
        <v>7091.8219999999928</v>
      </c>
      <c r="J12" s="41">
        <v>6474.7769999999982</v>
      </c>
      <c r="K12" s="41">
        <v>8020.1650000000027</v>
      </c>
      <c r="L12" s="41">
        <v>7300.8489999999983</v>
      </c>
      <c r="M12" s="41">
        <v>8174.8420000000033</v>
      </c>
      <c r="N12" s="41">
        <v>7156.9385270316725</v>
      </c>
      <c r="O12" s="41">
        <v>7158.1175639257563</v>
      </c>
      <c r="P12" s="41">
        <v>7136.8705119123761</v>
      </c>
      <c r="Q12" s="41">
        <v>7407.735082184603</v>
      </c>
      <c r="R12" s="41">
        <v>7552.0363704024558</v>
      </c>
    </row>
    <row r="13" spans="1:18" x14ac:dyDescent="0.35">
      <c r="A13" s="32">
        <f t="shared" si="0"/>
        <v>8</v>
      </c>
      <c r="B13" s="24" t="s">
        <v>53</v>
      </c>
      <c r="C13" s="24" t="s">
        <v>9</v>
      </c>
      <c r="D13" s="27" t="s">
        <v>42</v>
      </c>
      <c r="E13" s="41">
        <v>5870.7340000000004</v>
      </c>
      <c r="F13" s="41">
        <v>5499.7190000000001</v>
      </c>
      <c r="G13" s="41">
        <v>6102.7259999999997</v>
      </c>
      <c r="H13" s="41">
        <v>6807.0839999999998</v>
      </c>
      <c r="I13" s="41">
        <v>6898.3739999999998</v>
      </c>
      <c r="J13" s="41">
        <v>6730.2520000000004</v>
      </c>
      <c r="K13" s="41">
        <v>7185.1360000000004</v>
      </c>
      <c r="L13" s="41">
        <v>7070.8590000000004</v>
      </c>
      <c r="M13" s="41">
        <v>7771.2730000000001</v>
      </c>
      <c r="N13" s="41">
        <v>7342.6824205031162</v>
      </c>
      <c r="O13" s="41">
        <v>7609.6915134784485</v>
      </c>
      <c r="P13" s="41">
        <v>7940.076657922461</v>
      </c>
      <c r="Q13" s="41">
        <v>8235.851395525935</v>
      </c>
      <c r="R13" s="41">
        <v>8400.5684234364544</v>
      </c>
    </row>
    <row r="14" spans="1:18" x14ac:dyDescent="0.35">
      <c r="A14" s="32">
        <f t="shared" si="0"/>
        <v>9</v>
      </c>
      <c r="B14" s="24" t="s">
        <v>54</v>
      </c>
      <c r="C14" s="24" t="s">
        <v>10</v>
      </c>
      <c r="D14" s="27" t="s">
        <v>42</v>
      </c>
      <c r="E14" s="41">
        <v>-479.31000000000131</v>
      </c>
      <c r="F14" s="41">
        <v>-149.67199999999866</v>
      </c>
      <c r="G14" s="41">
        <v>-209.99899999999252</v>
      </c>
      <c r="H14" s="41">
        <v>-88.924999999991996</v>
      </c>
      <c r="I14" s="41">
        <v>193.44799999999304</v>
      </c>
      <c r="J14" s="41">
        <v>-255.47500000000218</v>
      </c>
      <c r="K14" s="41">
        <v>835.02900000000227</v>
      </c>
      <c r="L14" s="41">
        <v>229.98999999999796</v>
      </c>
      <c r="M14" s="41">
        <v>403.56900000000314</v>
      </c>
      <c r="N14" s="41">
        <v>-185.74389347144336</v>
      </c>
      <c r="O14" s="41">
        <v>-451.5739495526924</v>
      </c>
      <c r="P14" s="41">
        <v>-803.20614601008458</v>
      </c>
      <c r="Q14" s="41">
        <v>-828.11631334133165</v>
      </c>
      <c r="R14" s="41">
        <v>-848.53205303399864</v>
      </c>
    </row>
    <row r="15" spans="1:18" x14ac:dyDescent="0.35">
      <c r="A15" s="32">
        <f t="shared" si="0"/>
        <v>10</v>
      </c>
      <c r="B15" s="24" t="s">
        <v>11</v>
      </c>
      <c r="C15" s="24" t="s">
        <v>12</v>
      </c>
      <c r="D15" s="27" t="s">
        <v>42</v>
      </c>
      <c r="E15" s="41">
        <v>16003.252</v>
      </c>
      <c r="F15" s="41">
        <v>16626.202000000001</v>
      </c>
      <c r="G15" s="41">
        <v>17699.493999999999</v>
      </c>
      <c r="H15" s="41">
        <v>18471.733</v>
      </c>
      <c r="I15" s="41">
        <v>18366.413</v>
      </c>
      <c r="J15" s="41">
        <v>18311.75</v>
      </c>
      <c r="K15" s="41">
        <v>19976.754000000001</v>
      </c>
      <c r="L15" s="41">
        <v>22258.09</v>
      </c>
      <c r="M15" s="41">
        <v>21212.351999999999</v>
      </c>
      <c r="N15" s="41">
        <v>20703.120030059032</v>
      </c>
      <c r="O15" s="41">
        <v>20994.738802172535</v>
      </c>
      <c r="P15" s="41">
        <v>21644.993701607804</v>
      </c>
      <c r="Q15" s="41">
        <v>22235.972740542104</v>
      </c>
      <c r="R15" s="41">
        <v>22903.051922758368</v>
      </c>
    </row>
    <row r="16" spans="1:18" x14ac:dyDescent="0.35">
      <c r="A16" s="32">
        <f t="shared" si="0"/>
        <v>11</v>
      </c>
      <c r="B16" s="24" t="s">
        <v>13</v>
      </c>
      <c r="C16" s="24" t="s">
        <v>14</v>
      </c>
      <c r="D16" s="27" t="s">
        <v>42</v>
      </c>
      <c r="E16" s="41">
        <v>14746.633</v>
      </c>
      <c r="F16" s="41">
        <v>15364.473</v>
      </c>
      <c r="G16" s="41">
        <v>16680.212</v>
      </c>
      <c r="H16" s="41">
        <v>17735.881000000001</v>
      </c>
      <c r="I16" s="41">
        <v>18095.469000000001</v>
      </c>
      <c r="J16" s="41">
        <v>17892.296999999999</v>
      </c>
      <c r="K16" s="41">
        <v>20601.182000000001</v>
      </c>
      <c r="L16" s="41">
        <v>22643.332999999999</v>
      </c>
      <c r="M16" s="41">
        <v>22193.976999999999</v>
      </c>
      <c r="N16" s="41">
        <v>21443.050531959343</v>
      </c>
      <c r="O16" s="41">
        <v>21948.815311755268</v>
      </c>
      <c r="P16" s="41">
        <v>22392.043317463107</v>
      </c>
      <c r="Q16" s="41">
        <v>23160.093971172704</v>
      </c>
      <c r="R16" s="41">
        <v>23878.056884279056</v>
      </c>
    </row>
    <row r="17" spans="1:18" x14ac:dyDescent="0.35">
      <c r="A17" s="19"/>
      <c r="B17" s="20" t="s">
        <v>55</v>
      </c>
      <c r="C17" s="28" t="s">
        <v>56</v>
      </c>
      <c r="D17" s="29"/>
      <c r="E17" s="13">
        <v>2015</v>
      </c>
      <c r="F17" s="13">
        <v>2016</v>
      </c>
      <c r="G17" s="13">
        <v>2017</v>
      </c>
      <c r="H17" s="13">
        <v>2018</v>
      </c>
      <c r="I17" s="13">
        <v>2019</v>
      </c>
      <c r="J17" s="13">
        <v>2020</v>
      </c>
      <c r="K17" s="13">
        <v>2021</v>
      </c>
      <c r="L17" s="13">
        <v>2022</v>
      </c>
      <c r="M17" s="13">
        <v>2023</v>
      </c>
      <c r="N17" s="13">
        <v>2024</v>
      </c>
      <c r="O17" s="13">
        <v>2025</v>
      </c>
      <c r="P17" s="37">
        <v>2026</v>
      </c>
      <c r="Q17" s="13">
        <v>2027</v>
      </c>
      <c r="R17" s="13">
        <v>2028</v>
      </c>
    </row>
    <row r="18" spans="1:18" x14ac:dyDescent="0.35">
      <c r="A18" s="14">
        <f>A16+1</f>
        <v>12</v>
      </c>
      <c r="B18" s="24" t="s">
        <v>5</v>
      </c>
      <c r="C18" s="24" t="s">
        <v>6</v>
      </c>
      <c r="D18" s="27" t="s">
        <v>47</v>
      </c>
      <c r="E18" s="18">
        <v>1.8346145310570279</v>
      </c>
      <c r="F18" s="18">
        <v>3.9046173440695924</v>
      </c>
      <c r="G18" s="18">
        <v>2.8063691694478337</v>
      </c>
      <c r="H18" s="18">
        <v>3.6127384917982823</v>
      </c>
      <c r="I18" s="18">
        <v>-0.11448193212579838</v>
      </c>
      <c r="J18" s="18">
        <v>-4.7800809985384376</v>
      </c>
      <c r="K18" s="18">
        <v>8.0518649257791566</v>
      </c>
      <c r="L18" s="18">
        <v>5.0987205800035724</v>
      </c>
      <c r="M18" s="18">
        <v>-1.031867125808148</v>
      </c>
      <c r="N18" s="18">
        <v>0.62406203302560925</v>
      </c>
      <c r="O18" s="18">
        <v>1.3320254429536078</v>
      </c>
      <c r="P18" s="18">
        <v>2.0150500624999808</v>
      </c>
      <c r="Q18" s="18">
        <v>2.8075571975967932</v>
      </c>
      <c r="R18" s="18">
        <v>2.5</v>
      </c>
    </row>
    <row r="19" spans="1:18" x14ac:dyDescent="0.35">
      <c r="A19" s="14">
        <f t="shared" ref="A19:A24" si="1">A18+1</f>
        <v>13</v>
      </c>
      <c r="B19" s="24" t="s">
        <v>51</v>
      </c>
      <c r="C19" s="24" t="s">
        <v>7</v>
      </c>
      <c r="D19" s="27" t="s">
        <v>47</v>
      </c>
      <c r="E19" s="18">
        <v>1.8262512292836135</v>
      </c>
      <c r="F19" s="18">
        <v>2.5066627411050035</v>
      </c>
      <c r="G19" s="18">
        <v>3.7638382116425646</v>
      </c>
      <c r="H19" s="18">
        <v>1.9446792186738122</v>
      </c>
      <c r="I19" s="18">
        <v>5.6209647130843763</v>
      </c>
      <c r="J19" s="18">
        <v>3.926462573521647</v>
      </c>
      <c r="K19" s="18">
        <v>3.6592511252211892</v>
      </c>
      <c r="L19" s="18">
        <v>2.4256803371853835</v>
      </c>
      <c r="M19" s="18">
        <v>6.9977907439918567</v>
      </c>
      <c r="N19" s="18">
        <v>7.7619543957079742</v>
      </c>
      <c r="O19" s="18">
        <v>4.6175649332156752</v>
      </c>
      <c r="P19" s="18">
        <v>1.4974629353110771</v>
      </c>
      <c r="Q19" s="18">
        <v>1.2562656406249744</v>
      </c>
      <c r="R19" s="18">
        <v>2</v>
      </c>
    </row>
    <row r="20" spans="1:18" x14ac:dyDescent="0.35">
      <c r="A20" s="14">
        <f t="shared" si="1"/>
        <v>14</v>
      </c>
      <c r="B20" s="24" t="s">
        <v>52</v>
      </c>
      <c r="C20" s="24" t="s">
        <v>8</v>
      </c>
      <c r="D20" s="27" t="s">
        <v>47</v>
      </c>
      <c r="E20" s="18">
        <v>5.7881025508604012</v>
      </c>
      <c r="F20" s="18">
        <v>-0.76745958025185246</v>
      </c>
      <c r="G20" s="18">
        <v>10.143462291079047</v>
      </c>
      <c r="H20" s="18">
        <v>14.007640265703799</v>
      </c>
      <c r="I20" s="18">
        <v>5.5619850616811135</v>
      </c>
      <c r="J20" s="18">
        <v>-8.7007964948922165</v>
      </c>
      <c r="K20" s="18">
        <v>23.867818150339474</v>
      </c>
      <c r="L20" s="18">
        <v>-8.9688429103391769</v>
      </c>
      <c r="M20" s="18">
        <v>11.971114592289283</v>
      </c>
      <c r="N20" s="18">
        <v>-12.451659285504604</v>
      </c>
      <c r="O20" s="18">
        <v>1.6474039697712328E-2</v>
      </c>
      <c r="P20" s="18">
        <v>-0.2968245746683067</v>
      </c>
      <c r="Q20" s="18">
        <v>3.7952849196313423</v>
      </c>
      <c r="R20" s="18">
        <v>2.2999999999999998</v>
      </c>
    </row>
    <row r="21" spans="1:18" x14ac:dyDescent="0.35">
      <c r="A21" s="14">
        <f t="shared" si="1"/>
        <v>15</v>
      </c>
      <c r="B21" s="24" t="s">
        <v>53</v>
      </c>
      <c r="C21" s="24" t="s">
        <v>9</v>
      </c>
      <c r="D21" s="27" t="s">
        <v>47</v>
      </c>
      <c r="E21" s="18">
        <v>-3.0031717466878547</v>
      </c>
      <c r="F21" s="18">
        <v>-6.3197378726408004</v>
      </c>
      <c r="G21" s="18">
        <v>10.964323813634834</v>
      </c>
      <c r="H21" s="18">
        <v>11.541694645966416</v>
      </c>
      <c r="I21" s="18">
        <v>1.3411028863460501</v>
      </c>
      <c r="J21" s="18">
        <v>-2.4371250384510859</v>
      </c>
      <c r="K21" s="18">
        <v>6.7587959559315181</v>
      </c>
      <c r="L21" s="18">
        <v>-1.590463980083328</v>
      </c>
      <c r="M21" s="18">
        <v>9.905642298905974</v>
      </c>
      <c r="N21" s="18">
        <v>-5.5150627123366291</v>
      </c>
      <c r="O21" s="18">
        <v>3.6363971323307993</v>
      </c>
      <c r="P21" s="18">
        <v>4.341636502068809</v>
      </c>
      <c r="Q21" s="18">
        <v>3.7250866754334737</v>
      </c>
      <c r="R21" s="18">
        <v>2</v>
      </c>
    </row>
    <row r="22" spans="1:18" x14ac:dyDescent="0.35">
      <c r="A22" s="14">
        <f t="shared" si="1"/>
        <v>16</v>
      </c>
      <c r="B22" s="24" t="s">
        <v>54</v>
      </c>
      <c r="C22" s="24" t="s">
        <v>57</v>
      </c>
      <c r="D22" s="27" t="s">
        <v>58</v>
      </c>
      <c r="E22" s="38" t="s">
        <v>58</v>
      </c>
      <c r="F22" s="38" t="s">
        <v>58</v>
      </c>
      <c r="G22" s="38" t="s">
        <v>58</v>
      </c>
      <c r="H22" s="38" t="s">
        <v>58</v>
      </c>
      <c r="I22" s="38" t="s">
        <v>58</v>
      </c>
      <c r="J22" s="38" t="s">
        <v>58</v>
      </c>
      <c r="K22" s="38" t="s">
        <v>58</v>
      </c>
      <c r="L22" s="38" t="s">
        <v>58</v>
      </c>
      <c r="M22" s="38" t="s">
        <v>58</v>
      </c>
      <c r="N22" s="38" t="s">
        <v>58</v>
      </c>
      <c r="O22" s="38" t="s">
        <v>58</v>
      </c>
      <c r="P22" s="38" t="s">
        <v>58</v>
      </c>
      <c r="Q22" s="38" t="s">
        <v>58</v>
      </c>
      <c r="R22" s="38" t="s">
        <v>58</v>
      </c>
    </row>
    <row r="23" spans="1:18" x14ac:dyDescent="0.3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18">
        <v>3.0552439662307762</v>
      </c>
      <c r="F23" s="18">
        <v>3.8926463196355314</v>
      </c>
      <c r="G23" s="18">
        <v>6.4554249972423037</v>
      </c>
      <c r="H23" s="18">
        <v>4.3630569325880231</v>
      </c>
      <c r="I23" s="18">
        <v>-0.57016848392080988</v>
      </c>
      <c r="J23" s="18">
        <v>-0.29762480022637305</v>
      </c>
      <c r="K23" s="18">
        <v>9.0925444045489883</v>
      </c>
      <c r="L23" s="18">
        <v>11.419953411850585</v>
      </c>
      <c r="M23" s="18">
        <v>-4.6982378092639578</v>
      </c>
      <c r="N23" s="18">
        <v>-2.4006388821992317</v>
      </c>
      <c r="O23" s="18">
        <v>1.408574029856851</v>
      </c>
      <c r="P23" s="18">
        <v>3.0972278605722892</v>
      </c>
      <c r="Q23" s="18">
        <v>2.7303266846892171</v>
      </c>
      <c r="R23" s="18">
        <v>3</v>
      </c>
    </row>
    <row r="24" spans="1:18" x14ac:dyDescent="0.3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18">
        <v>1.0133576313939159</v>
      </c>
      <c r="F24" s="18">
        <v>4.1897021509927015</v>
      </c>
      <c r="G24" s="18">
        <v>8.5635153252571712</v>
      </c>
      <c r="H24" s="18">
        <v>6.3288704004481673</v>
      </c>
      <c r="I24" s="18">
        <v>2.027460603733175</v>
      </c>
      <c r="J24" s="18">
        <v>-1.1227783043368618</v>
      </c>
      <c r="K24" s="18">
        <v>15.139951007967298</v>
      </c>
      <c r="L24" s="18">
        <v>9.9127855867687629</v>
      </c>
      <c r="M24" s="18">
        <v>-1.9844958337184693</v>
      </c>
      <c r="N24" s="18">
        <v>-3.3834696144843974</v>
      </c>
      <c r="O24" s="18">
        <v>2.3586419247677384</v>
      </c>
      <c r="P24" s="18">
        <v>2.0193709747535138</v>
      </c>
      <c r="Q24" s="18">
        <v>3.4300159338768879</v>
      </c>
      <c r="R24" s="18">
        <v>3.1</v>
      </c>
    </row>
    <row r="25" spans="1:18" x14ac:dyDescent="0.35">
      <c r="A25" s="19"/>
      <c r="B25" s="20" t="s">
        <v>59</v>
      </c>
      <c r="C25" s="20" t="s">
        <v>60</v>
      </c>
      <c r="D25" s="21"/>
      <c r="E25" s="13">
        <v>2015</v>
      </c>
      <c r="F25" s="13">
        <v>2016</v>
      </c>
      <c r="G25" s="13">
        <v>2017</v>
      </c>
      <c r="H25" s="13">
        <v>2018</v>
      </c>
      <c r="I25" s="13">
        <v>2019</v>
      </c>
      <c r="J25" s="13">
        <v>2020</v>
      </c>
      <c r="K25" s="13">
        <v>2021</v>
      </c>
      <c r="L25" s="13">
        <v>2022</v>
      </c>
      <c r="M25" s="13">
        <v>2023</v>
      </c>
      <c r="N25" s="13">
        <v>2024</v>
      </c>
      <c r="O25" s="13">
        <v>2025</v>
      </c>
      <c r="P25" s="37">
        <v>2026</v>
      </c>
      <c r="Q25" s="13">
        <v>2027</v>
      </c>
      <c r="R25" s="13">
        <v>2028</v>
      </c>
    </row>
    <row r="26" spans="1:18" x14ac:dyDescent="0.35">
      <c r="A26" s="32">
        <f>A24+1</f>
        <v>19</v>
      </c>
      <c r="B26" s="24" t="s">
        <v>5</v>
      </c>
      <c r="C26" s="24" t="s">
        <v>6</v>
      </c>
      <c r="D26" s="27" t="s">
        <v>42</v>
      </c>
      <c r="E26" s="40">
        <v>13976.145</v>
      </c>
      <c r="F26" s="40">
        <v>14623.094999999999</v>
      </c>
      <c r="G26" s="40">
        <v>15462.966</v>
      </c>
      <c r="H26" s="40">
        <v>16447.579000000002</v>
      </c>
      <c r="I26" s="40">
        <v>16971.882000000001</v>
      </c>
      <c r="J26" s="40">
        <v>16201.315000000001</v>
      </c>
      <c r="K26" s="40">
        <v>17965.642</v>
      </c>
      <c r="L26" s="40">
        <v>21482.781999999999</v>
      </c>
      <c r="M26" s="40">
        <v>23181.973999999998</v>
      </c>
      <c r="N26" s="40">
        <v>24189.729722474742</v>
      </c>
      <c r="O26" s="40">
        <v>25124.741653883812</v>
      </c>
      <c r="P26" s="40">
        <v>26194.900167361589</v>
      </c>
      <c r="Q26" s="40">
        <v>27603.595396723988</v>
      </c>
      <c r="R26" s="40">
        <v>29001.027413683136</v>
      </c>
    </row>
    <row r="27" spans="1:18" x14ac:dyDescent="0.35">
      <c r="A27" s="32">
        <f t="shared" ref="A27:A32" si="2">A26+1</f>
        <v>20</v>
      </c>
      <c r="B27" s="24" t="s">
        <v>51</v>
      </c>
      <c r="C27" s="24" t="s">
        <v>7</v>
      </c>
      <c r="D27" s="27" t="s">
        <v>42</v>
      </c>
      <c r="E27" s="40">
        <v>4316.2340000000004</v>
      </c>
      <c r="F27" s="40">
        <v>4416.3289999999997</v>
      </c>
      <c r="G27" s="40">
        <v>4758.0820000000003</v>
      </c>
      <c r="H27" s="40">
        <v>5123.6369999999997</v>
      </c>
      <c r="I27" s="40">
        <v>5759.0709999999999</v>
      </c>
      <c r="J27" s="40">
        <v>6128.7950000000001</v>
      </c>
      <c r="K27" s="40">
        <v>7038.5439999999999</v>
      </c>
      <c r="L27" s="40">
        <v>7640.9970000000003</v>
      </c>
      <c r="M27" s="40">
        <v>7976.49</v>
      </c>
      <c r="N27" s="40">
        <v>8638.820961097801</v>
      </c>
      <c r="O27" s="40">
        <v>9192.1421212895639</v>
      </c>
      <c r="P27" s="40">
        <v>9408.1955216940514</v>
      </c>
      <c r="Q27" s="40">
        <v>9659.4011270472638</v>
      </c>
      <c r="R27" s="40">
        <v>9835.0739445994659</v>
      </c>
    </row>
    <row r="28" spans="1:18" x14ac:dyDescent="0.35">
      <c r="A28" s="32">
        <f t="shared" si="2"/>
        <v>21</v>
      </c>
      <c r="B28" s="24" t="s">
        <v>52</v>
      </c>
      <c r="C28" s="24" t="s">
        <v>8</v>
      </c>
      <c r="D28" s="27" t="s">
        <v>42</v>
      </c>
      <c r="E28" s="40">
        <v>5734.1769999999988</v>
      </c>
      <c r="F28" s="40">
        <v>5329.8109999999979</v>
      </c>
      <c r="G28" s="40">
        <v>5909.0189999999993</v>
      </c>
      <c r="H28" s="40">
        <v>6721.4339999999938</v>
      </c>
      <c r="I28" s="40">
        <v>6900.4879999999948</v>
      </c>
      <c r="J28" s="40">
        <v>6474.7769999999982</v>
      </c>
      <c r="K28" s="40">
        <v>8305.8209999999926</v>
      </c>
      <c r="L28" s="40">
        <v>8744.5479999999989</v>
      </c>
      <c r="M28" s="40">
        <v>9375.0539999999946</v>
      </c>
      <c r="N28" s="40">
        <v>8453.9348530719562</v>
      </c>
      <c r="O28" s="40">
        <v>8866.3498959178742</v>
      </c>
      <c r="P28" s="40">
        <v>9233.8777110118281</v>
      </c>
      <c r="Q28" s="40">
        <v>9870.7553849136293</v>
      </c>
      <c r="R28" s="40">
        <v>10378.015372084677</v>
      </c>
    </row>
    <row r="29" spans="1:18" x14ac:dyDescent="0.35">
      <c r="A29" s="32">
        <f t="shared" si="2"/>
        <v>22</v>
      </c>
      <c r="B29" s="24" t="s">
        <v>53</v>
      </c>
      <c r="C29" s="24" t="s">
        <v>9</v>
      </c>
      <c r="D29" s="27" t="s">
        <v>42</v>
      </c>
      <c r="E29" s="40">
        <v>5296.7740000000003</v>
      </c>
      <c r="F29" s="40">
        <v>4941.2520000000004</v>
      </c>
      <c r="G29" s="40">
        <v>5600.5929999999998</v>
      </c>
      <c r="H29" s="40">
        <v>6448.1980000000003</v>
      </c>
      <c r="I29" s="40">
        <v>6718.817</v>
      </c>
      <c r="J29" s="40">
        <v>6730.2520000000004</v>
      </c>
      <c r="K29" s="40">
        <v>7402.3339999999998</v>
      </c>
      <c r="L29" s="40">
        <v>8309.34</v>
      </c>
      <c r="M29" s="40">
        <v>9717.5249999999996</v>
      </c>
      <c r="N29" s="40">
        <v>9429.5005320214113</v>
      </c>
      <c r="O29" s="40">
        <v>10078.920215264448</v>
      </c>
      <c r="P29" s="40">
        <v>10864.011398242745</v>
      </c>
      <c r="Q29" s="40">
        <v>11621.653185073723</v>
      </c>
      <c r="R29" s="40">
        <v>12225.368956257251</v>
      </c>
    </row>
    <row r="30" spans="1:18" x14ac:dyDescent="0.35">
      <c r="A30" s="32">
        <f t="shared" si="2"/>
        <v>23</v>
      </c>
      <c r="B30" s="24" t="s">
        <v>54</v>
      </c>
      <c r="C30" s="24" t="s">
        <v>57</v>
      </c>
      <c r="D30" s="27" t="s">
        <v>42</v>
      </c>
      <c r="E30" s="40">
        <v>437.40299999999843</v>
      </c>
      <c r="F30" s="40">
        <v>388.55899999999747</v>
      </c>
      <c r="G30" s="40">
        <v>308.42599999999948</v>
      </c>
      <c r="H30" s="40">
        <v>273.23599999999351</v>
      </c>
      <c r="I30" s="40">
        <v>181.67099999999482</v>
      </c>
      <c r="J30" s="40">
        <v>-255.47500000000218</v>
      </c>
      <c r="K30" s="40">
        <v>903.48699999999371</v>
      </c>
      <c r="L30" s="40">
        <v>435.20799999999872</v>
      </c>
      <c r="M30" s="40">
        <v>-342.47100000000501</v>
      </c>
      <c r="N30" s="40">
        <v>-975.5656789494551</v>
      </c>
      <c r="O30" s="40">
        <v>-1212.5703193465743</v>
      </c>
      <c r="P30" s="40">
        <v>-1630.1336872309166</v>
      </c>
      <c r="Q30" s="40">
        <v>-1750.8978001600935</v>
      </c>
      <c r="R30" s="40">
        <v>-1847.3535841725734</v>
      </c>
    </row>
    <row r="31" spans="1:18" x14ac:dyDescent="0.35">
      <c r="A31" s="32">
        <f t="shared" si="2"/>
        <v>24</v>
      </c>
      <c r="B31" s="24" t="s">
        <v>11</v>
      </c>
      <c r="C31" s="24" t="s">
        <v>12</v>
      </c>
      <c r="D31" s="27" t="s">
        <v>42</v>
      </c>
      <c r="E31" s="40">
        <v>14862.855</v>
      </c>
      <c r="F31" s="40">
        <v>15171.332</v>
      </c>
      <c r="G31" s="40">
        <v>16687.374</v>
      </c>
      <c r="H31" s="40">
        <v>17981.553</v>
      </c>
      <c r="I31" s="40">
        <v>18490.269</v>
      </c>
      <c r="J31" s="40">
        <v>18311.75</v>
      </c>
      <c r="K31" s="40">
        <v>21569.205000000002</v>
      </c>
      <c r="L31" s="40">
        <v>27969.309000000001</v>
      </c>
      <c r="M31" s="40">
        <v>26167.145</v>
      </c>
      <c r="N31" s="40">
        <v>25666.661174482382</v>
      </c>
      <c r="O31" s="40">
        <v>26697.77965473778</v>
      </c>
      <c r="P31" s="40">
        <v>28339.044862769537</v>
      </c>
      <c r="Q31" s="40">
        <v>29974.155388293144</v>
      </c>
      <c r="R31" s="40">
        <v>31786.832658686755</v>
      </c>
    </row>
    <row r="32" spans="1:18" x14ac:dyDescent="0.35">
      <c r="A32" s="32">
        <f t="shared" si="2"/>
        <v>25</v>
      </c>
      <c r="B32" s="24" t="s">
        <v>13</v>
      </c>
      <c r="C32" s="24" t="s">
        <v>14</v>
      </c>
      <c r="D32" s="27" t="s">
        <v>42</v>
      </c>
      <c r="E32" s="40">
        <v>15145.147999999999</v>
      </c>
      <c r="F32" s="40">
        <v>15042.393</v>
      </c>
      <c r="G32" s="40">
        <v>16800.312999999998</v>
      </c>
      <c r="H32" s="40">
        <v>18120.759999999998</v>
      </c>
      <c r="I32" s="40">
        <v>18554.708999999999</v>
      </c>
      <c r="J32" s="40">
        <v>17892.296999999999</v>
      </c>
      <c r="K32" s="40">
        <v>22593.912</v>
      </c>
      <c r="L32" s="40">
        <v>29733.98</v>
      </c>
      <c r="M32" s="40">
        <v>27628.18</v>
      </c>
      <c r="N32" s="40">
        <v>26906.936036062263</v>
      </c>
      <c r="O32" s="40">
        <v>28097.743760930156</v>
      </c>
      <c r="P32" s="40">
        <v>29381.769979073964</v>
      </c>
      <c r="Q32" s="40">
        <v>31149.308605286533</v>
      </c>
      <c r="R32" s="40">
        <v>32917.810601351674</v>
      </c>
    </row>
    <row r="33" spans="1:18" x14ac:dyDescent="0.35">
      <c r="A33" s="31"/>
      <c r="B33" s="12" t="s">
        <v>61</v>
      </c>
      <c r="C33" s="12" t="s">
        <v>62</v>
      </c>
      <c r="D33" s="13"/>
      <c r="E33" s="13">
        <v>2015</v>
      </c>
      <c r="F33" s="13">
        <v>2016</v>
      </c>
      <c r="G33" s="13">
        <v>2017</v>
      </c>
      <c r="H33" s="13">
        <v>2018</v>
      </c>
      <c r="I33" s="13">
        <v>2019</v>
      </c>
      <c r="J33" s="13">
        <v>2020</v>
      </c>
      <c r="K33" s="13">
        <v>2021</v>
      </c>
      <c r="L33" s="13">
        <v>2022</v>
      </c>
      <c r="M33" s="13">
        <v>2023</v>
      </c>
      <c r="N33" s="13">
        <v>2024</v>
      </c>
      <c r="O33" s="13">
        <v>2025</v>
      </c>
      <c r="P33" s="37">
        <v>2026</v>
      </c>
      <c r="Q33" s="13">
        <v>2027</v>
      </c>
      <c r="R33" s="13">
        <v>2028</v>
      </c>
    </row>
    <row r="34" spans="1:18" x14ac:dyDescent="0.35">
      <c r="A34" s="14">
        <f>A32+1</f>
        <v>26</v>
      </c>
      <c r="B34" s="1" t="s">
        <v>63</v>
      </c>
      <c r="C34" s="1" t="s">
        <v>64</v>
      </c>
      <c r="D34" s="3" t="s">
        <v>47</v>
      </c>
      <c r="E34" s="18">
        <v>0.38688741781984959</v>
      </c>
      <c r="F34" s="18">
        <v>0.60793058331536542</v>
      </c>
      <c r="G34" s="18">
        <v>2.7092399520610684</v>
      </c>
      <c r="H34" s="18">
        <v>3.7402787396845412</v>
      </c>
      <c r="I34" s="18">
        <v>4.3163818841019008</v>
      </c>
      <c r="J34" s="18">
        <v>2.3933269390426233</v>
      </c>
      <c r="K34" s="18">
        <v>3.2976785546253495</v>
      </c>
      <c r="L34" s="18">
        <v>9.8359415288442591</v>
      </c>
      <c r="M34" s="18">
        <v>6.4069172422994711</v>
      </c>
      <c r="N34" s="18">
        <v>2.8701175666994345</v>
      </c>
      <c r="O34" s="18">
        <v>3.1403258754826595</v>
      </c>
      <c r="P34" s="18">
        <v>2.6804283641998552</v>
      </c>
      <c r="Q34" s="18">
        <v>2.7038748825353593</v>
      </c>
      <c r="R34" s="18">
        <v>2.3910086382331599</v>
      </c>
    </row>
    <row r="35" spans="1:18" x14ac:dyDescent="0.35">
      <c r="A35" s="14">
        <f>A34+1</f>
        <v>27</v>
      </c>
      <c r="B35" s="1" t="s">
        <v>65</v>
      </c>
      <c r="C35" s="1" t="s">
        <v>66</v>
      </c>
      <c r="D35" s="3" t="s">
        <v>47</v>
      </c>
      <c r="E35" s="18">
        <v>0.11974059316071362</v>
      </c>
      <c r="F35" s="18">
        <v>0.69712157000026309</v>
      </c>
      <c r="G35" s="18">
        <v>2.856911170509008</v>
      </c>
      <c r="H35" s="18">
        <v>2.6587632210247563</v>
      </c>
      <c r="I35" s="18">
        <v>3.3059881181643362</v>
      </c>
      <c r="J35" s="18">
        <v>0.25186364128622074</v>
      </c>
      <c r="K35" s="18">
        <v>2.6266631394593674</v>
      </c>
      <c r="L35" s="18">
        <v>13.775918694240971</v>
      </c>
      <c r="M35" s="18">
        <v>9.0346455318824468</v>
      </c>
      <c r="N35" s="18">
        <v>3.7</v>
      </c>
      <c r="O35" s="18">
        <v>2.5</v>
      </c>
      <c r="P35" s="18">
        <v>2.2000000000000002</v>
      </c>
      <c r="Q35" s="18">
        <v>2.5</v>
      </c>
      <c r="R35" s="18">
        <v>2.5</v>
      </c>
    </row>
    <row r="36" spans="1:18" x14ac:dyDescent="0.35">
      <c r="A36" s="14">
        <f t="shared" ref="A36:A41" si="3">A35+1</f>
        <v>28</v>
      </c>
      <c r="B36" s="1" t="s">
        <v>67</v>
      </c>
      <c r="C36" s="1" t="s">
        <v>68</v>
      </c>
      <c r="D36" s="3" t="s">
        <v>47</v>
      </c>
      <c r="E36" s="18">
        <v>2.8453233466653245</v>
      </c>
      <c r="F36" s="18">
        <v>-0.18303904010078043</v>
      </c>
      <c r="G36" s="18">
        <v>3.8303875923177912</v>
      </c>
      <c r="H36" s="18">
        <v>5.6286835582244379</v>
      </c>
      <c r="I36" s="18">
        <v>6.4201703045238929</v>
      </c>
      <c r="J36" s="18">
        <v>2.399189035870549</v>
      </c>
      <c r="K36" s="18">
        <v>10.789771799838917</v>
      </c>
      <c r="L36" s="18">
        <v>5.9884014367732874</v>
      </c>
      <c r="M36" s="18">
        <v>-2.4365868367711414</v>
      </c>
      <c r="N36" s="18">
        <v>0.50257500098493324</v>
      </c>
      <c r="O36" s="18">
        <v>1.7085937859387315</v>
      </c>
      <c r="P36" s="18">
        <v>0.84036693662012851</v>
      </c>
      <c r="Q36" s="18">
        <v>1.396265670668555</v>
      </c>
      <c r="R36" s="18">
        <v>-0.1777726110651372</v>
      </c>
    </row>
    <row r="37" spans="1:18" x14ac:dyDescent="0.35">
      <c r="A37" s="14">
        <f t="shared" si="3"/>
        <v>29</v>
      </c>
      <c r="B37" s="1" t="s">
        <v>69</v>
      </c>
      <c r="C37" s="1" t="s">
        <v>70</v>
      </c>
      <c r="D37" s="3" t="s">
        <v>47</v>
      </c>
      <c r="E37" s="18">
        <v>-3.5765492065010847</v>
      </c>
      <c r="F37" s="18">
        <v>-6.3330013047617655</v>
      </c>
      <c r="G37" s="18">
        <v>0.65720187495952587</v>
      </c>
      <c r="H37" s="18">
        <v>-0.22710005678986533</v>
      </c>
      <c r="I37" s="18">
        <v>-2.7453628075111141</v>
      </c>
      <c r="J37" s="18">
        <v>2.7727604192630935</v>
      </c>
      <c r="K37" s="18">
        <v>3.5617222338940593</v>
      </c>
      <c r="L37" s="18">
        <v>15.655085930256419</v>
      </c>
      <c r="M37" s="18">
        <v>-4.2518457843668216</v>
      </c>
      <c r="N37" s="18">
        <v>2.9999940110097545</v>
      </c>
      <c r="O37" s="18">
        <v>4.8611048532360464</v>
      </c>
      <c r="P37" s="18">
        <v>4.455247481695916</v>
      </c>
      <c r="Q37" s="18">
        <v>2.9884792700519256</v>
      </c>
      <c r="R37" s="18">
        <v>3.1300646329083204</v>
      </c>
    </row>
    <row r="38" spans="1:18" x14ac:dyDescent="0.35">
      <c r="A38" s="14">
        <f t="shared" si="3"/>
        <v>30</v>
      </c>
      <c r="B38" s="1" t="s">
        <v>71</v>
      </c>
      <c r="C38" s="1" t="s">
        <v>72</v>
      </c>
      <c r="D38" s="3" t="s">
        <v>47</v>
      </c>
      <c r="E38" s="18">
        <v>1.3386188591946677</v>
      </c>
      <c r="F38" s="18">
        <v>-0.41877538209119791</v>
      </c>
      <c r="G38" s="18">
        <v>2.144183004489463</v>
      </c>
      <c r="H38" s="18">
        <v>3.2207743777640871</v>
      </c>
      <c r="I38" s="18">
        <v>2.8179217996960944</v>
      </c>
      <c r="J38" s="18">
        <v>2.6724496291534479</v>
      </c>
      <c r="K38" s="18">
        <v>3.0228794555871872</v>
      </c>
      <c r="L38" s="18">
        <v>14.067170442857275</v>
      </c>
      <c r="M38" s="18">
        <v>6.406742543934655</v>
      </c>
      <c r="N38" s="18">
        <v>2.7</v>
      </c>
      <c r="O38" s="18">
        <v>3.1366477537527855</v>
      </c>
      <c r="P38" s="18">
        <v>3.304338551209812</v>
      </c>
      <c r="Q38" s="18">
        <v>3.1321073568231705</v>
      </c>
      <c r="R38" s="18">
        <v>3.1321073568231705</v>
      </c>
    </row>
    <row r="39" spans="1:18" x14ac:dyDescent="0.35">
      <c r="A39" s="14">
        <f t="shared" si="3"/>
        <v>31</v>
      </c>
      <c r="B39" s="1" t="s">
        <v>73</v>
      </c>
      <c r="C39" s="1" t="s">
        <v>74</v>
      </c>
      <c r="D39" s="3" t="s">
        <v>58</v>
      </c>
      <c r="E39" s="18" t="s">
        <v>58</v>
      </c>
      <c r="F39" s="18" t="s">
        <v>58</v>
      </c>
      <c r="G39" s="18" t="s">
        <v>58</v>
      </c>
      <c r="H39" s="18" t="s">
        <v>58</v>
      </c>
      <c r="I39" s="18" t="s">
        <v>58</v>
      </c>
      <c r="J39" s="18" t="s">
        <v>58</v>
      </c>
      <c r="K39" s="18" t="s">
        <v>58</v>
      </c>
      <c r="L39" s="18" t="s">
        <v>58</v>
      </c>
      <c r="M39" s="18" t="s">
        <v>58</v>
      </c>
      <c r="N39" s="18" t="s">
        <v>58</v>
      </c>
      <c r="O39" s="18" t="s">
        <v>58</v>
      </c>
      <c r="P39" s="18" t="s">
        <v>58</v>
      </c>
      <c r="Q39" s="18" t="s">
        <v>58</v>
      </c>
      <c r="R39" s="18" t="s">
        <v>58</v>
      </c>
    </row>
    <row r="40" spans="1:18" x14ac:dyDescent="0.35">
      <c r="A40" s="14">
        <f t="shared" si="3"/>
        <v>32</v>
      </c>
      <c r="B40" s="1" t="s">
        <v>75</v>
      </c>
      <c r="C40" s="1" t="s">
        <v>76</v>
      </c>
      <c r="D40" s="3" t="s">
        <v>47</v>
      </c>
      <c r="E40" s="18">
        <v>-0.45679317316779589</v>
      </c>
      <c r="F40" s="18">
        <v>-1.7490716136933031</v>
      </c>
      <c r="G40" s="18">
        <v>3.322876678218293</v>
      </c>
      <c r="H40" s="18">
        <v>3.2505577167987241</v>
      </c>
      <c r="I40" s="18">
        <v>3.418760534351037</v>
      </c>
      <c r="J40" s="18">
        <v>-0.66984422995685122</v>
      </c>
      <c r="K40" s="18">
        <v>7.9715202980424209</v>
      </c>
      <c r="L40" s="18">
        <v>16.381681141869024</v>
      </c>
      <c r="M40" s="18">
        <v>-1.8311569129546115</v>
      </c>
      <c r="N40" s="18">
        <v>0.5</v>
      </c>
      <c r="O40" s="18">
        <v>2.5725354912093734</v>
      </c>
      <c r="P40" s="18">
        <v>2.9587061969475967</v>
      </c>
      <c r="Q40" s="18">
        <v>2.9587061969475967</v>
      </c>
      <c r="R40" s="18">
        <v>2.9587061969475967</v>
      </c>
    </row>
    <row r="41" spans="1:18" x14ac:dyDescent="0.35">
      <c r="A41" s="14">
        <f t="shared" si="3"/>
        <v>33</v>
      </c>
      <c r="B41" s="1" t="s">
        <v>77</v>
      </c>
      <c r="C41" s="1" t="s">
        <v>78</v>
      </c>
      <c r="D41" s="3" t="s">
        <v>47</v>
      </c>
      <c r="E41" s="18">
        <v>-1.0275996550345496</v>
      </c>
      <c r="F41" s="18">
        <v>-4.6724101945796974</v>
      </c>
      <c r="G41" s="18">
        <v>2.876586226683628</v>
      </c>
      <c r="H41" s="18">
        <v>1.4396717771169705</v>
      </c>
      <c r="I41" s="18">
        <v>0.36000208420303181</v>
      </c>
      <c r="J41" s="18">
        <v>-2.475059026794753</v>
      </c>
      <c r="K41" s="18">
        <v>9.6728915845702375</v>
      </c>
      <c r="L41" s="18">
        <v>19.732871320022355</v>
      </c>
      <c r="M41" s="18">
        <v>-5.200847740064404</v>
      </c>
      <c r="N41" s="18">
        <v>0.8</v>
      </c>
      <c r="O41" s="18">
        <v>2.0193814797556655</v>
      </c>
      <c r="P41" s="18">
        <v>2.5</v>
      </c>
      <c r="Q41" s="18">
        <v>2.5</v>
      </c>
      <c r="R41" s="18">
        <v>2.5</v>
      </c>
    </row>
    <row r="42" spans="1:18" x14ac:dyDescent="0.35">
      <c r="A42" s="11"/>
      <c r="B42" s="12" t="s">
        <v>79</v>
      </c>
      <c r="C42" s="12" t="s">
        <v>80</v>
      </c>
      <c r="D42" s="13"/>
      <c r="E42" s="13">
        <v>2015</v>
      </c>
      <c r="F42" s="13">
        <v>2016</v>
      </c>
      <c r="G42" s="13">
        <v>2017</v>
      </c>
      <c r="H42" s="13">
        <v>2018</v>
      </c>
      <c r="I42" s="13">
        <v>2019</v>
      </c>
      <c r="J42" s="13">
        <v>2020</v>
      </c>
      <c r="K42" s="13">
        <v>2021</v>
      </c>
      <c r="L42" s="13">
        <v>2022</v>
      </c>
      <c r="M42" s="13">
        <v>2023</v>
      </c>
      <c r="N42" s="13">
        <v>2024</v>
      </c>
      <c r="O42" s="13">
        <v>2025</v>
      </c>
      <c r="P42" s="37">
        <v>2026</v>
      </c>
      <c r="Q42" s="13">
        <v>2027</v>
      </c>
      <c r="R42" s="13">
        <v>2028</v>
      </c>
    </row>
    <row r="43" spans="1:18" x14ac:dyDescent="0.35">
      <c r="A43" s="14">
        <f>A41+1</f>
        <v>34</v>
      </c>
      <c r="B43" s="1" t="s">
        <v>5</v>
      </c>
      <c r="C43" s="1" t="s">
        <v>6</v>
      </c>
      <c r="D43" s="3" t="s">
        <v>47</v>
      </c>
      <c r="E43" s="18">
        <v>1.0584176341633318</v>
      </c>
      <c r="F43" s="18">
        <v>2.2103364425735506</v>
      </c>
      <c r="G43" s="18">
        <v>1.6095954957809631</v>
      </c>
      <c r="H43" s="18">
        <v>2.0602141794971751</v>
      </c>
      <c r="I43" s="18">
        <v>-6.4848688665475912E-2</v>
      </c>
      <c r="J43" s="18">
        <v>-2.6864501360148498</v>
      </c>
      <c r="K43" s="18">
        <v>4.4637723212910796</v>
      </c>
      <c r="L43" s="18">
        <v>2.8558111227257448</v>
      </c>
      <c r="M43" s="18">
        <v>-0.59660597017646211</v>
      </c>
      <c r="N43" s="18">
        <v>0.35110498037115789</v>
      </c>
      <c r="O43" s="18">
        <v>0.75694756213065562</v>
      </c>
      <c r="P43" s="18">
        <v>1.146911646411044</v>
      </c>
      <c r="Q43" s="18">
        <v>1.5970186897510819</v>
      </c>
      <c r="R43" s="18">
        <v>1.4308152547556878</v>
      </c>
    </row>
    <row r="44" spans="1:18" x14ac:dyDescent="0.35">
      <c r="A44" s="14">
        <f t="shared" ref="A44:A49" si="4">A43+1</f>
        <v>35</v>
      </c>
      <c r="B44" s="1" t="s">
        <v>51</v>
      </c>
      <c r="C44" s="1" t="s">
        <v>7</v>
      </c>
      <c r="D44" s="3" t="s">
        <v>47</v>
      </c>
      <c r="E44" s="18">
        <v>0.35252721550185201</v>
      </c>
      <c r="F44" s="18">
        <v>0.47474460022706683</v>
      </c>
      <c r="G44" s="18">
        <v>0.71253198591247691</v>
      </c>
      <c r="H44" s="18">
        <v>0.36944627804762731</v>
      </c>
      <c r="I44" s="18">
        <v>1.0436478795682609</v>
      </c>
      <c r="J44" s="18">
        <v>0.76484156572518147</v>
      </c>
      <c r="K44" s="18">
        <v>0.76740141950168927</v>
      </c>
      <c r="L44" s="18">
        <v>0.49306305822341812</v>
      </c>
      <c r="M44" s="18">
        <v>1.4309907523827692</v>
      </c>
      <c r="N44" s="18">
        <v>1.669828256738354</v>
      </c>
      <c r="O44" s="18">
        <v>1.0745370398998719</v>
      </c>
      <c r="P44" s="18">
        <v>0.36034059623161863</v>
      </c>
      <c r="Q44" s="18">
        <v>0.30058464811425473</v>
      </c>
      <c r="R44" s="18">
        <v>0.4742139695192148</v>
      </c>
    </row>
    <row r="45" spans="1:18" x14ac:dyDescent="0.35">
      <c r="A45" s="14">
        <f t="shared" si="4"/>
        <v>36</v>
      </c>
      <c r="B45" s="1" t="s">
        <v>52</v>
      </c>
      <c r="C45" s="1" t="s">
        <v>8</v>
      </c>
      <c r="D45" s="3" t="s">
        <v>47</v>
      </c>
      <c r="E45" s="18">
        <v>1.1260524712424773</v>
      </c>
      <c r="F45" s="18">
        <v>-0.15219030714325485</v>
      </c>
      <c r="G45" s="18">
        <v>1.9463861500573265</v>
      </c>
      <c r="H45" s="18">
        <v>2.8631913112762164</v>
      </c>
      <c r="I45" s="18">
        <v>1.242580152443753</v>
      </c>
      <c r="J45" s="18">
        <v>-2.038158278765084</v>
      </c>
      <c r="K45" s="18">
        <v>5.2880167695831801</v>
      </c>
      <c r="L45" s="18">
        <v>-2.3014707296261556</v>
      </c>
      <c r="M45" s="18">
        <v>2.7465772000212629</v>
      </c>
      <c r="N45" s="18">
        <v>-3.1451436446325807</v>
      </c>
      <c r="O45" s="18">
        <v>3.6568191708740328E-3</v>
      </c>
      <c r="P45" s="18">
        <v>-6.5135671649730512E-2</v>
      </c>
      <c r="Q45" s="18">
        <v>0.8134772898174808</v>
      </c>
      <c r="R45" s="18">
        <v>0.50077614985200303</v>
      </c>
    </row>
    <row r="46" spans="1:18" x14ac:dyDescent="0.35">
      <c r="A46" s="14">
        <f t="shared" si="4"/>
        <v>37</v>
      </c>
      <c r="B46" s="1" t="s">
        <v>53</v>
      </c>
      <c r="C46" s="1" t="s">
        <v>9</v>
      </c>
      <c r="D46" s="3" t="s">
        <v>47</v>
      </c>
      <c r="E46" s="18" t="s">
        <v>136</v>
      </c>
      <c r="F46" s="18">
        <v>-1.3646442904211995</v>
      </c>
      <c r="G46" s="18">
        <v>2.1627560868054925</v>
      </c>
      <c r="H46" s="18">
        <v>2.4432196784567264</v>
      </c>
      <c r="I46" s="18">
        <v>0.30357606216455674</v>
      </c>
      <c r="J46" s="18">
        <v>-0.5553229442626485</v>
      </c>
      <c r="K46" s="18">
        <v>1.5565244587217373</v>
      </c>
      <c r="L46" s="18">
        <v>-0.36563230981861483</v>
      </c>
      <c r="M46" s="18">
        <v>2.201094428646087</v>
      </c>
      <c r="N46" s="18">
        <v>-1.3242699067752948</v>
      </c>
      <c r="O46" s="18">
        <v>0.82813690978551091</v>
      </c>
      <c r="P46" s="18">
        <v>1.0128397235015105</v>
      </c>
      <c r="Q46" s="18">
        <v>0.88828905050348195</v>
      </c>
      <c r="R46" s="18">
        <v>0.48413764764248796</v>
      </c>
    </row>
    <row r="47" spans="1:18" x14ac:dyDescent="0.35">
      <c r="A47" s="14">
        <f t="shared" si="4"/>
        <v>38</v>
      </c>
      <c r="B47" s="1" t="s">
        <v>54</v>
      </c>
      <c r="C47" s="1" t="s">
        <v>57</v>
      </c>
      <c r="D47" s="3" t="s">
        <v>47</v>
      </c>
      <c r="E47" s="18">
        <v>1.8199107753044723</v>
      </c>
      <c r="F47" s="18">
        <v>1.2124539832779448</v>
      </c>
      <c r="G47" s="18">
        <v>-0.21636993674816671</v>
      </c>
      <c r="H47" s="18">
        <v>0.41997163281949074</v>
      </c>
      <c r="I47" s="18">
        <v>0.93900409027919463</v>
      </c>
      <c r="J47" s="18">
        <v>-1.4828353345024372</v>
      </c>
      <c r="K47" s="18">
        <v>3.7314923108614408</v>
      </c>
      <c r="L47" s="18">
        <v>-1.9358384198075413</v>
      </c>
      <c r="M47" s="18">
        <v>0.54548277137517309</v>
      </c>
      <c r="N47" s="18">
        <v>-1.8208737378572857</v>
      </c>
      <c r="O47" s="18">
        <v>-0.82448009061463734</v>
      </c>
      <c r="P47" s="18">
        <v>-1.0779753951512394</v>
      </c>
      <c r="Q47" s="18">
        <v>-7.481176068600269E-2</v>
      </c>
      <c r="R47" s="18">
        <v>-6.000611057078218E-2</v>
      </c>
    </row>
    <row r="48" spans="1:18" x14ac:dyDescent="0.3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18">
        <v>1.811089006002665</v>
      </c>
      <c r="F48" s="18">
        <v>2.2912959333662659</v>
      </c>
      <c r="G48" s="18">
        <v>3.8494889875567648</v>
      </c>
      <c r="H48" s="18">
        <v>2.678679764085516</v>
      </c>
      <c r="I48" s="18">
        <v>-0.35023146968091834</v>
      </c>
      <c r="J48" s="18">
        <v>-0.18055708415453983</v>
      </c>
      <c r="K48" s="18">
        <v>5.6973194262043192</v>
      </c>
      <c r="L48" s="18">
        <v>7.2991953862313368</v>
      </c>
      <c r="M48" s="18">
        <v>-3.2862965126675108</v>
      </c>
      <c r="N48" s="18">
        <v>-1.5734376946696882</v>
      </c>
      <c r="O48" s="18">
        <v>0.90446458613988934</v>
      </c>
      <c r="P48" s="18">
        <v>1.9934431182063259</v>
      </c>
      <c r="Q48" s="18">
        <v>1.7748649313863638</v>
      </c>
      <c r="R48" s="18">
        <v>1.960684636957515</v>
      </c>
    </row>
    <row r="49" spans="1:18" x14ac:dyDescent="0.3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18">
        <v>-0.56471920606060644</v>
      </c>
      <c r="F49" s="18">
        <v>-2.2725006492832711</v>
      </c>
      <c r="G49" s="18">
        <v>-4.7190538930681969</v>
      </c>
      <c r="H49" s="18">
        <v>-3.6618186699614981</v>
      </c>
      <c r="I49" s="18">
        <v>-1.19577510178144</v>
      </c>
      <c r="J49" s="18">
        <v>0.67109642540376868</v>
      </c>
      <c r="K49" s="18">
        <v>-9.2692769109584763</v>
      </c>
      <c r="L49" s="18">
        <v>-6.533916598514085</v>
      </c>
      <c r="M49" s="18">
        <v>1.4121290951904009</v>
      </c>
      <c r="N49" s="18">
        <v>2.3202314082466433</v>
      </c>
      <c r="O49" s="18">
        <v>-1.56864501186572</v>
      </c>
      <c r="P49" s="18">
        <v>-1.3587745644699518</v>
      </c>
      <c r="Q49" s="18">
        <v>-2.3066573955918117</v>
      </c>
      <c r="R49" s="18">
        <v>-2.1102425186707801</v>
      </c>
    </row>
    <row r="50" spans="1:18" x14ac:dyDescent="0.35">
      <c r="A50" s="11"/>
      <c r="B50" s="12" t="s">
        <v>81</v>
      </c>
      <c r="C50" s="12" t="s">
        <v>82</v>
      </c>
      <c r="D50" s="13"/>
      <c r="E50" s="13">
        <v>2015</v>
      </c>
      <c r="F50" s="13">
        <v>2016</v>
      </c>
      <c r="G50" s="13">
        <v>2017</v>
      </c>
      <c r="H50" s="13">
        <v>2018</v>
      </c>
      <c r="I50" s="13">
        <v>2019</v>
      </c>
      <c r="J50" s="13">
        <v>2020</v>
      </c>
      <c r="K50" s="13">
        <v>2021</v>
      </c>
      <c r="L50" s="13">
        <v>2022</v>
      </c>
      <c r="M50" s="13">
        <v>2023</v>
      </c>
      <c r="N50" s="13">
        <v>2024</v>
      </c>
      <c r="O50" s="13">
        <v>2025</v>
      </c>
      <c r="P50" s="37">
        <v>2026</v>
      </c>
      <c r="Q50" s="13">
        <v>2027</v>
      </c>
      <c r="R50" s="13">
        <v>2028</v>
      </c>
    </row>
    <row r="51" spans="1:18" x14ac:dyDescent="0.35">
      <c r="A51" s="14">
        <f>A49+1</f>
        <v>41</v>
      </c>
      <c r="B51" s="1" t="s">
        <v>83</v>
      </c>
      <c r="C51" s="1" t="s">
        <v>84</v>
      </c>
      <c r="D51" s="3" t="s">
        <v>47</v>
      </c>
      <c r="E51" s="18">
        <v>0.16538037486218116</v>
      </c>
      <c r="F51" s="18">
        <v>0.1651073197578512</v>
      </c>
      <c r="G51" s="18">
        <v>2.9120879120879266</v>
      </c>
      <c r="H51" s="18">
        <v>2.5627335824879793</v>
      </c>
      <c r="I51" s="18">
        <v>2.8110359187922995</v>
      </c>
      <c r="J51" s="18">
        <v>0.20253164556962133</v>
      </c>
      <c r="K51" s="18">
        <v>3.2844871147043904</v>
      </c>
      <c r="L51" s="18">
        <v>17.318982387475529</v>
      </c>
      <c r="M51" s="18">
        <v>8.924103419516257</v>
      </c>
      <c r="N51" s="18">
        <v>1.3</v>
      </c>
      <c r="O51" s="18">
        <v>2.5</v>
      </c>
      <c r="P51" s="18">
        <v>2.2000000000000002</v>
      </c>
      <c r="Q51" s="18">
        <v>2.5</v>
      </c>
      <c r="R51" s="18">
        <v>2.5</v>
      </c>
    </row>
    <row r="52" spans="1:18" x14ac:dyDescent="0.35">
      <c r="A52" s="11"/>
      <c r="B52" s="12" t="s">
        <v>85</v>
      </c>
      <c r="C52" s="12" t="s">
        <v>86</v>
      </c>
      <c r="D52" s="13"/>
      <c r="E52" s="13">
        <v>2015</v>
      </c>
      <c r="F52" s="13">
        <v>2016</v>
      </c>
      <c r="G52" s="13">
        <v>2017</v>
      </c>
      <c r="H52" s="13">
        <v>2018</v>
      </c>
      <c r="I52" s="13">
        <v>2019</v>
      </c>
      <c r="J52" s="13">
        <v>2020</v>
      </c>
      <c r="K52" s="13">
        <v>2021</v>
      </c>
      <c r="L52" s="13">
        <v>2022</v>
      </c>
      <c r="M52" s="13">
        <v>2023</v>
      </c>
      <c r="N52" s="13">
        <v>2024</v>
      </c>
      <c r="O52" s="13">
        <v>2025</v>
      </c>
      <c r="P52" s="37">
        <v>2026</v>
      </c>
      <c r="Q52" s="13">
        <v>2027</v>
      </c>
      <c r="R52" s="13">
        <v>2028</v>
      </c>
    </row>
    <row r="53" spans="1:18" x14ac:dyDescent="0.35">
      <c r="A53" s="33">
        <f>A51+1</f>
        <v>42</v>
      </c>
      <c r="B53" s="34" t="s">
        <v>87</v>
      </c>
      <c r="C53" s="34" t="s">
        <v>17</v>
      </c>
      <c r="D53" s="34" t="s">
        <v>42</v>
      </c>
      <c r="E53" s="51">
        <v>10009.495000000001</v>
      </c>
      <c r="F53" s="51">
        <v>9965.8979999999992</v>
      </c>
      <c r="G53" s="51">
        <v>10441.376</v>
      </c>
      <c r="H53" s="51">
        <v>10735.555</v>
      </c>
      <c r="I53" s="51">
        <v>10902.411</v>
      </c>
      <c r="J53" s="51">
        <v>10759.727000000001</v>
      </c>
      <c r="K53" s="51">
        <v>13112.57</v>
      </c>
      <c r="L53" s="51">
        <v>13908.004000000001</v>
      </c>
      <c r="M53" s="51">
        <v>13976.204</v>
      </c>
      <c r="N53" s="51">
        <v>12295.811431573629</v>
      </c>
      <c r="O53" s="51">
        <v>12113.406555729509</v>
      </c>
      <c r="P53" s="51">
        <v>12570.829400827737</v>
      </c>
      <c r="Q53" s="51">
        <v>13333.057759312836</v>
      </c>
      <c r="R53" s="51">
        <v>14014.634783570009</v>
      </c>
    </row>
    <row r="54" spans="1:18" x14ac:dyDescent="0.35">
      <c r="A54" s="33">
        <f>A53+1</f>
        <v>43</v>
      </c>
      <c r="B54" s="35" t="s">
        <v>15</v>
      </c>
      <c r="C54" s="35" t="s">
        <v>16</v>
      </c>
      <c r="D54" s="36" t="s">
        <v>42</v>
      </c>
      <c r="E54" s="51">
        <v>10893.712</v>
      </c>
      <c r="F54" s="51">
        <v>11558.14</v>
      </c>
      <c r="G54" s="51">
        <v>12468.297</v>
      </c>
      <c r="H54" s="51">
        <v>13874.469000000001</v>
      </c>
      <c r="I54" s="51">
        <v>14933.852999999999</v>
      </c>
      <c r="J54" s="51">
        <v>15015.539000000001</v>
      </c>
      <c r="K54" s="51">
        <v>15869.101000000001</v>
      </c>
      <c r="L54" s="51">
        <v>17872.232</v>
      </c>
      <c r="M54" s="51">
        <v>20680.293000000001</v>
      </c>
      <c r="N54" s="51">
        <v>22576.986072495001</v>
      </c>
      <c r="O54" s="51">
        <v>23886.45126469971</v>
      </c>
      <c r="P54" s="51">
        <v>25175.005878173928</v>
      </c>
      <c r="Q54" s="51">
        <v>26380.888659738466</v>
      </c>
      <c r="R54" s="51">
        <v>27589.133360354484</v>
      </c>
    </row>
    <row r="55" spans="1:18" x14ac:dyDescent="0.35">
      <c r="A55" s="33">
        <f>A54+1</f>
        <v>44</v>
      </c>
      <c r="B55" s="35" t="s">
        <v>88</v>
      </c>
      <c r="C55" s="35" t="s">
        <v>89</v>
      </c>
      <c r="D55" s="36" t="s">
        <v>42</v>
      </c>
      <c r="E55" s="51">
        <v>9073.8649999999998</v>
      </c>
      <c r="F55" s="51">
        <v>9579.0169999999998</v>
      </c>
      <c r="G55" s="51">
        <v>10333.714</v>
      </c>
      <c r="H55" s="51">
        <v>11421.905000000001</v>
      </c>
      <c r="I55" s="51">
        <v>12215.063</v>
      </c>
      <c r="J55" s="51">
        <v>12290.91</v>
      </c>
      <c r="K55" s="51">
        <v>12967.036</v>
      </c>
      <c r="L55" s="51">
        <v>14596.829</v>
      </c>
      <c r="M55" s="51">
        <v>16978.858</v>
      </c>
      <c r="N55" s="51">
        <v>18536.07396147</v>
      </c>
      <c r="O55" s="51">
        <v>19611.16625123526</v>
      </c>
      <c r="P55" s="51">
        <v>20669.09061465814</v>
      </c>
      <c r="Q55" s="51">
        <v>21659.14005510027</v>
      </c>
      <c r="R55" s="51">
        <v>22651.12866962386</v>
      </c>
    </row>
    <row r="56" spans="1:18" x14ac:dyDescent="0.35">
      <c r="A56" s="14">
        <f>A55+1</f>
        <v>45</v>
      </c>
      <c r="B56" s="1" t="s">
        <v>90</v>
      </c>
      <c r="C56" s="1" t="s">
        <v>91</v>
      </c>
      <c r="D56" s="3" t="s">
        <v>42</v>
      </c>
      <c r="E56" s="51">
        <v>1819.847</v>
      </c>
      <c r="F56" s="51">
        <v>1979.123</v>
      </c>
      <c r="G56" s="51">
        <v>2134.5830000000001</v>
      </c>
      <c r="H56" s="51">
        <v>2452.5639999999999</v>
      </c>
      <c r="I56" s="51">
        <v>2718.79</v>
      </c>
      <c r="J56" s="51">
        <v>2724.6289999999999</v>
      </c>
      <c r="K56" s="51">
        <v>2902.0650000000001</v>
      </c>
      <c r="L56" s="51">
        <v>3275.4029999999998</v>
      </c>
      <c r="M56" s="51">
        <v>3701.4349999999999</v>
      </c>
      <c r="N56" s="51">
        <v>4040.9121110250003</v>
      </c>
      <c r="O56" s="51">
        <v>4275.2850134644505</v>
      </c>
      <c r="P56" s="51">
        <v>4505.9152635157889</v>
      </c>
      <c r="Q56" s="51">
        <v>4721.7486046381955</v>
      </c>
      <c r="R56" s="51">
        <v>4938.004690730625</v>
      </c>
    </row>
    <row r="57" spans="1:18" x14ac:dyDescent="0.35">
      <c r="A57" s="14">
        <f>A56+1</f>
        <v>46</v>
      </c>
      <c r="B57" s="24" t="s">
        <v>18</v>
      </c>
      <c r="C57" s="1" t="s">
        <v>19</v>
      </c>
      <c r="D57" s="3" t="s">
        <v>42</v>
      </c>
      <c r="E57" s="51">
        <v>3402.4209999999998</v>
      </c>
      <c r="F57" s="51">
        <v>3657.8789999999999</v>
      </c>
      <c r="G57" s="51">
        <v>3864.0720000000001</v>
      </c>
      <c r="H57" s="51">
        <v>4272.2539999999999</v>
      </c>
      <c r="I57" s="51">
        <v>4403.2640000000001</v>
      </c>
      <c r="J57" s="51">
        <v>4310.1310000000003</v>
      </c>
      <c r="K57" s="51">
        <v>4677.9269999999997</v>
      </c>
      <c r="L57" s="51">
        <v>5452.4830000000002</v>
      </c>
      <c r="M57" s="51">
        <v>5612.018</v>
      </c>
      <c r="N57" s="51">
        <v>5774.6175938899987</v>
      </c>
      <c r="O57" s="51">
        <v>6340.1863752821273</v>
      </c>
      <c r="P57" s="51">
        <v>6636.8073502816205</v>
      </c>
      <c r="Q57" s="51">
        <v>6844.7805103176315</v>
      </c>
      <c r="R57" s="51">
        <v>7073.4807531715724</v>
      </c>
    </row>
    <row r="58" spans="1:18" x14ac:dyDescent="0.35">
      <c r="A58" s="14">
        <f>A57+1</f>
        <v>47</v>
      </c>
      <c r="B58" s="1" t="s">
        <v>20</v>
      </c>
      <c r="C58" s="1" t="s">
        <v>92</v>
      </c>
      <c r="D58" s="3" t="s">
        <v>42</v>
      </c>
      <c r="E58" s="51">
        <v>561.36400000000003</v>
      </c>
      <c r="F58" s="51">
        <v>683.74300000000005</v>
      </c>
      <c r="G58" s="51">
        <v>756.61699999999996</v>
      </c>
      <c r="H58" s="51">
        <v>728.83399999999995</v>
      </c>
      <c r="I58" s="51">
        <v>672.52700000000004</v>
      </c>
      <c r="J58" s="51">
        <v>861.05700000000002</v>
      </c>
      <c r="K58" s="51">
        <v>1374.299</v>
      </c>
      <c r="L58" s="51">
        <v>1129.0640000000001</v>
      </c>
      <c r="M58" s="51">
        <v>1196.0329999999999</v>
      </c>
      <c r="N58" s="51">
        <v>605.20442289402308</v>
      </c>
      <c r="O58" s="51">
        <v>556.77463081247231</v>
      </c>
      <c r="P58" s="51">
        <v>588.39434552025614</v>
      </c>
      <c r="Q58" s="51">
        <v>600.12823767744283</v>
      </c>
      <c r="R58" s="51">
        <v>594.11010939370669</v>
      </c>
    </row>
    <row r="59" spans="1:18" x14ac:dyDescent="0.35">
      <c r="A59" s="11"/>
      <c r="B59" s="12" t="s">
        <v>93</v>
      </c>
      <c r="C59" s="12" t="s">
        <v>94</v>
      </c>
      <c r="D59" s="13"/>
      <c r="E59" s="13">
        <v>2015</v>
      </c>
      <c r="F59" s="13">
        <v>2016</v>
      </c>
      <c r="G59" s="13">
        <v>2017</v>
      </c>
      <c r="H59" s="13">
        <v>2018</v>
      </c>
      <c r="I59" s="13">
        <v>2019</v>
      </c>
      <c r="J59" s="13">
        <v>2020</v>
      </c>
      <c r="K59" s="13">
        <v>2021</v>
      </c>
      <c r="L59" s="13">
        <v>2022</v>
      </c>
      <c r="M59" s="13">
        <v>2023</v>
      </c>
      <c r="N59" s="13">
        <v>2024</v>
      </c>
      <c r="O59" s="13">
        <v>2025</v>
      </c>
      <c r="P59" s="37">
        <v>2026</v>
      </c>
      <c r="Q59" s="13">
        <v>2027</v>
      </c>
      <c r="R59" s="13">
        <v>2028</v>
      </c>
    </row>
    <row r="60" spans="1:18" x14ac:dyDescent="0.35">
      <c r="A60" s="14">
        <f>A58+1</f>
        <v>48</v>
      </c>
      <c r="B60" s="51" t="s">
        <v>129</v>
      </c>
      <c r="C60" s="51" t="s">
        <v>95</v>
      </c>
      <c r="D60" s="51" t="s">
        <v>96</v>
      </c>
      <c r="E60" s="40">
        <v>1986.096</v>
      </c>
      <c r="F60" s="40">
        <v>1968.9570000000001</v>
      </c>
      <c r="G60" s="40">
        <v>1950.116</v>
      </c>
      <c r="H60" s="40">
        <v>1934.3789999999999</v>
      </c>
      <c r="I60" s="40">
        <v>1919.9680000000001</v>
      </c>
      <c r="J60" s="40">
        <v>1907.675</v>
      </c>
      <c r="K60" s="40">
        <v>1893.223</v>
      </c>
      <c r="L60" s="40">
        <v>1875.7570000000001</v>
      </c>
      <c r="M60" s="40">
        <v>1883.008</v>
      </c>
      <c r="N60" s="40">
        <v>1871.8820000000001</v>
      </c>
      <c r="O60" s="40">
        <v>1863.0889999999999</v>
      </c>
      <c r="P60" s="40">
        <v>1843.6105043173272</v>
      </c>
      <c r="Q60" s="40">
        <v>1828.7565299035841</v>
      </c>
      <c r="R60" s="40">
        <v>1813.4911084676687</v>
      </c>
    </row>
    <row r="61" spans="1:18" x14ac:dyDescent="0.35">
      <c r="A61" s="14">
        <f>A60+1</f>
        <v>49</v>
      </c>
      <c r="B61" s="51" t="s">
        <v>97</v>
      </c>
      <c r="C61" s="51" t="s">
        <v>98</v>
      </c>
      <c r="D61" s="51" t="s">
        <v>47</v>
      </c>
      <c r="E61" s="40"/>
      <c r="F61" s="40">
        <f t="shared" ref="F61:R61" si="5">(F60/E60)*100-100</f>
        <v>-0.86294922299828158</v>
      </c>
      <c r="G61" s="40">
        <f t="shared" si="5"/>
        <v>-0.95690256313368138</v>
      </c>
      <c r="H61" s="40">
        <f t="shared" si="5"/>
        <v>-0.80697763620214857</v>
      </c>
      <c r="I61" s="40">
        <f t="shared" si="5"/>
        <v>-0.74499361293727873</v>
      </c>
      <c r="J61" s="40">
        <f t="shared" si="5"/>
        <v>-0.64027108785147391</v>
      </c>
      <c r="K61" s="40">
        <f t="shared" si="5"/>
        <v>-0.75757138925655454</v>
      </c>
      <c r="L61" s="40">
        <f t="shared" si="5"/>
        <v>-0.92255376149560675</v>
      </c>
      <c r="M61" s="40">
        <f t="shared" si="5"/>
        <v>0.38656393125549471</v>
      </c>
      <c r="N61" s="40">
        <f t="shared" si="5"/>
        <v>-0.59086312963088972</v>
      </c>
      <c r="O61" s="40">
        <f t="shared" si="5"/>
        <v>-0.46974114821341573</v>
      </c>
      <c r="P61" s="40">
        <f t="shared" si="5"/>
        <v>-1.0454946426430922</v>
      </c>
      <c r="Q61" s="40">
        <f t="shared" si="5"/>
        <v>-0.8057002484504352</v>
      </c>
      <c r="R61" s="40">
        <f t="shared" si="5"/>
        <v>-0.83474323598015587</v>
      </c>
    </row>
    <row r="62" spans="1:18" x14ac:dyDescent="0.35">
      <c r="A62" s="14">
        <f t="shared" ref="A62:A68" si="6">A61+1</f>
        <v>50</v>
      </c>
      <c r="B62" s="51" t="s">
        <v>135</v>
      </c>
      <c r="C62" s="51" t="s">
        <v>99</v>
      </c>
      <c r="D62" s="51" t="s">
        <v>96</v>
      </c>
      <c r="E62" s="40">
        <v>1472.6</v>
      </c>
      <c r="F62" s="40">
        <v>1450.3</v>
      </c>
      <c r="G62" s="40">
        <v>1423.4</v>
      </c>
      <c r="H62" s="40">
        <v>1410.8</v>
      </c>
      <c r="I62" s="40">
        <v>1399.5</v>
      </c>
      <c r="J62" s="40">
        <v>1390.1</v>
      </c>
      <c r="K62" s="40">
        <v>1381.4</v>
      </c>
      <c r="L62" s="40">
        <v>1386</v>
      </c>
      <c r="M62" s="40">
        <v>1377.7</v>
      </c>
      <c r="N62" s="40">
        <v>1369.6</v>
      </c>
      <c r="O62" s="40">
        <v>1359.4402472340691</v>
      </c>
      <c r="P62" s="40">
        <v>1347.6792786559661</v>
      </c>
      <c r="Q62" s="40">
        <v>1338.6497798894236</v>
      </c>
      <c r="R62" s="40">
        <v>1327.4754913983336</v>
      </c>
    </row>
    <row r="63" spans="1:18" x14ac:dyDescent="0.35">
      <c r="A63" s="14">
        <f t="shared" si="6"/>
        <v>51</v>
      </c>
      <c r="B63" s="51" t="s">
        <v>100</v>
      </c>
      <c r="C63" s="51" t="s">
        <v>101</v>
      </c>
      <c r="D63" s="51" t="s">
        <v>96</v>
      </c>
      <c r="E63" s="40">
        <v>994.2</v>
      </c>
      <c r="F63" s="40">
        <v>988.6</v>
      </c>
      <c r="G63" s="40">
        <v>980.3</v>
      </c>
      <c r="H63" s="40">
        <v>982.2</v>
      </c>
      <c r="I63" s="40">
        <v>971.3</v>
      </c>
      <c r="J63" s="40">
        <v>971.7</v>
      </c>
      <c r="K63" s="40">
        <v>934.6</v>
      </c>
      <c r="L63" s="40">
        <v>951.3</v>
      </c>
      <c r="M63" s="40">
        <v>945.7</v>
      </c>
      <c r="N63" s="40">
        <v>945.1</v>
      </c>
      <c r="O63" s="40">
        <v>942.09209133320985</v>
      </c>
      <c r="P63" s="40">
        <v>936.63709866589647</v>
      </c>
      <c r="Q63" s="40">
        <v>929.02294724325998</v>
      </c>
      <c r="R63" s="40">
        <v>919.94051553904512</v>
      </c>
    </row>
    <row r="64" spans="1:18" x14ac:dyDescent="0.35">
      <c r="A64" s="14">
        <f t="shared" si="6"/>
        <v>52</v>
      </c>
      <c r="B64" s="51" t="s">
        <v>102</v>
      </c>
      <c r="C64" s="51" t="s">
        <v>103</v>
      </c>
      <c r="D64" s="51" t="s">
        <v>96</v>
      </c>
      <c r="E64" s="40">
        <v>896.1</v>
      </c>
      <c r="F64" s="40">
        <v>893.3</v>
      </c>
      <c r="G64" s="40">
        <v>894.8</v>
      </c>
      <c r="H64" s="40">
        <v>909.4</v>
      </c>
      <c r="I64" s="40">
        <v>910</v>
      </c>
      <c r="J64" s="40">
        <v>893</v>
      </c>
      <c r="K64" s="40">
        <v>864</v>
      </c>
      <c r="L64" s="40">
        <v>886.2</v>
      </c>
      <c r="M64" s="40">
        <v>884.2</v>
      </c>
      <c r="N64" s="40">
        <v>880</v>
      </c>
      <c r="O64" s="40">
        <v>879</v>
      </c>
      <c r="P64" s="40">
        <v>878</v>
      </c>
      <c r="Q64" s="40">
        <v>876</v>
      </c>
      <c r="R64" s="40">
        <v>872</v>
      </c>
    </row>
    <row r="65" spans="1:18" x14ac:dyDescent="0.35">
      <c r="A65" s="32">
        <f t="shared" si="6"/>
        <v>53</v>
      </c>
      <c r="B65" s="51" t="s">
        <v>104</v>
      </c>
      <c r="C65" s="51" t="s">
        <v>105</v>
      </c>
      <c r="D65" s="51" t="s">
        <v>47</v>
      </c>
      <c r="E65" s="40">
        <f>[1]OutputSUMMARY!H16</f>
        <v>1.300022609088856</v>
      </c>
      <c r="F65" s="40">
        <f>(F64/E64)*100-100</f>
        <v>-0.31246512665997273</v>
      </c>
      <c r="G65" s="40">
        <f>(G64/F64)*100-100</f>
        <v>0.16791671331020552</v>
      </c>
      <c r="H65" s="40">
        <f>(H64/G64)*100-100</f>
        <v>1.6316495306213596</v>
      </c>
      <c r="I65" s="40">
        <f>(I64/H64)*100-100</f>
        <v>6.5977567627001577E-2</v>
      </c>
      <c r="J65" s="40">
        <f t="shared" ref="J65:P65" si="7">(J64/I64)*100-100</f>
        <v>-1.8681318681318686</v>
      </c>
      <c r="K65" s="40">
        <f t="shared" si="7"/>
        <v>-3.2474804031354978</v>
      </c>
      <c r="L65" s="40">
        <f t="shared" si="7"/>
        <v>2.5694444444444429</v>
      </c>
      <c r="M65" s="40">
        <f t="shared" si="7"/>
        <v>-0.22568269013765985</v>
      </c>
      <c r="N65" s="40">
        <f t="shared" si="7"/>
        <v>-0.47500565482923207</v>
      </c>
      <c r="O65" s="40">
        <f t="shared" si="7"/>
        <v>-0.11363636363635976</v>
      </c>
      <c r="P65" s="40">
        <f t="shared" si="7"/>
        <v>-0.11376564277588841</v>
      </c>
      <c r="Q65" s="40">
        <f>(Q64/P64)*100-100</f>
        <v>-0.2277904328018252</v>
      </c>
      <c r="R65" s="40">
        <f>(R64/Q64)*100-100</f>
        <v>-0.45662100456621602</v>
      </c>
    </row>
    <row r="66" spans="1:18" x14ac:dyDescent="0.35">
      <c r="A66" s="32">
        <f t="shared" si="6"/>
        <v>54</v>
      </c>
      <c r="B66" s="51" t="s">
        <v>106</v>
      </c>
      <c r="C66" s="51" t="s">
        <v>107</v>
      </c>
      <c r="D66" s="51" t="s">
        <v>47</v>
      </c>
      <c r="E66" s="40">
        <f t="shared" ref="E66:R66" si="8">E63/E62*100</f>
        <v>67.513241885101195</v>
      </c>
      <c r="F66" s="40">
        <f t="shared" si="8"/>
        <v>68.165207198510657</v>
      </c>
      <c r="G66" s="40">
        <f t="shared" si="8"/>
        <v>68.870310524097221</v>
      </c>
      <c r="H66" s="40">
        <f t="shared" si="8"/>
        <v>69.620073717039986</v>
      </c>
      <c r="I66" s="40">
        <f t="shared" si="8"/>
        <v>69.403358342265093</v>
      </c>
      <c r="J66" s="40">
        <f t="shared" si="8"/>
        <v>69.90144593914107</v>
      </c>
      <c r="K66" s="40">
        <f t="shared" si="8"/>
        <v>67.65600115824526</v>
      </c>
      <c r="L66" s="40">
        <f t="shared" si="8"/>
        <v>68.636363636363626</v>
      </c>
      <c r="M66" s="40">
        <f t="shared" si="8"/>
        <v>68.64339115917835</v>
      </c>
      <c r="N66" s="40">
        <f t="shared" si="8"/>
        <v>69.005549065420567</v>
      </c>
      <c r="O66" s="40">
        <f t="shared" si="8"/>
        <v>69.3</v>
      </c>
      <c r="P66" s="40">
        <f t="shared" si="8"/>
        <v>69.5</v>
      </c>
      <c r="Q66" s="40">
        <f t="shared" si="8"/>
        <v>69.399999999999991</v>
      </c>
      <c r="R66" s="40">
        <f t="shared" si="8"/>
        <v>69.3</v>
      </c>
    </row>
    <row r="67" spans="1:18" x14ac:dyDescent="0.35">
      <c r="A67" s="32">
        <f t="shared" si="6"/>
        <v>55</v>
      </c>
      <c r="B67" s="51" t="s">
        <v>108</v>
      </c>
      <c r="C67" s="51" t="s">
        <v>0</v>
      </c>
      <c r="D67" s="51" t="s">
        <v>47</v>
      </c>
      <c r="E67" s="40">
        <v>9.8772882719774699</v>
      </c>
      <c r="F67" s="40">
        <v>9.6398948007283014</v>
      </c>
      <c r="G67" s="40">
        <v>8.7116188921758653</v>
      </c>
      <c r="H67" s="40">
        <v>7.411932396660557</v>
      </c>
      <c r="I67" s="40">
        <v>6.3111294141871719</v>
      </c>
      <c r="J67" s="40">
        <v>8.1</v>
      </c>
      <c r="K67" s="40">
        <v>7.5540338112561516</v>
      </c>
      <c r="L67" s="40">
        <v>6.8537790392095035</v>
      </c>
      <c r="M67" s="40">
        <v>6.5031193824680127</v>
      </c>
      <c r="N67" s="40">
        <v>6.9</v>
      </c>
      <c r="O67" s="40">
        <v>6.7</v>
      </c>
      <c r="P67" s="40">
        <v>6.3</v>
      </c>
      <c r="Q67" s="40">
        <v>5.7</v>
      </c>
      <c r="R67" s="40">
        <v>5.2</v>
      </c>
    </row>
    <row r="68" spans="1:18" x14ac:dyDescent="0.35">
      <c r="A68" s="14">
        <f t="shared" si="6"/>
        <v>56</v>
      </c>
      <c r="B68" s="51" t="s">
        <v>109</v>
      </c>
      <c r="C68" s="51" t="s">
        <v>4</v>
      </c>
      <c r="D68" s="51" t="s">
        <v>110</v>
      </c>
      <c r="E68" s="40">
        <v>10.902724456063313</v>
      </c>
      <c r="F68" s="40">
        <v>10.105663468532757</v>
      </c>
      <c r="G68" s="40">
        <v>9.3319147933285365</v>
      </c>
      <c r="H68" s="40">
        <v>8.6217097515164163</v>
      </c>
      <c r="I68" s="40">
        <v>8.0028737461391106</v>
      </c>
      <c r="J68" s="40">
        <v>7.4790366331422158</v>
      </c>
      <c r="K68" s="40">
        <v>7.0199933818322862</v>
      </c>
      <c r="L68" s="40">
        <v>6.6079423803401154</v>
      </c>
      <c r="M68" s="40">
        <v>6.2357628253849748</v>
      </c>
      <c r="N68" s="40">
        <v>5.9012506468635237</v>
      </c>
      <c r="O68" s="40">
        <v>5.6075489058140793</v>
      </c>
      <c r="P68" s="40">
        <v>5.3676034662133922</v>
      </c>
      <c r="Q68" s="40">
        <v>5.1960321363689399</v>
      </c>
      <c r="R68" s="40">
        <v>5.1019106476550116</v>
      </c>
    </row>
    <row r="69" spans="1:18" x14ac:dyDescent="0.35">
      <c r="A69" s="11"/>
      <c r="B69" s="12" t="s">
        <v>111</v>
      </c>
      <c r="C69" s="12" t="s">
        <v>112</v>
      </c>
      <c r="D69" s="13"/>
      <c r="E69" s="13">
        <v>2015</v>
      </c>
      <c r="F69" s="13">
        <v>2016</v>
      </c>
      <c r="G69" s="13">
        <v>2017</v>
      </c>
      <c r="H69" s="13">
        <v>2018</v>
      </c>
      <c r="I69" s="13">
        <v>2019</v>
      </c>
      <c r="J69" s="13">
        <v>2020</v>
      </c>
      <c r="K69" s="13">
        <v>2021</v>
      </c>
      <c r="L69" s="13">
        <v>2022</v>
      </c>
      <c r="M69" s="13">
        <v>2023</v>
      </c>
      <c r="N69" s="13">
        <v>2024</v>
      </c>
      <c r="O69" s="13">
        <v>2025</v>
      </c>
      <c r="P69" s="37">
        <v>2026</v>
      </c>
      <c r="Q69" s="13">
        <v>2027</v>
      </c>
      <c r="R69" s="13">
        <v>2028</v>
      </c>
    </row>
    <row r="70" spans="1:18" x14ac:dyDescent="0.35">
      <c r="A70" s="14">
        <f>A68+1</f>
        <v>57</v>
      </c>
      <c r="B70" s="15" t="s">
        <v>113</v>
      </c>
      <c r="C70" s="15" t="s">
        <v>114</v>
      </c>
      <c r="D70" s="16" t="s">
        <v>115</v>
      </c>
      <c r="E70" s="40">
        <v>818</v>
      </c>
      <c r="F70" s="40">
        <v>859</v>
      </c>
      <c r="G70" s="40">
        <v>926</v>
      </c>
      <c r="H70" s="40">
        <v>1004</v>
      </c>
      <c r="I70" s="40">
        <v>1076</v>
      </c>
      <c r="J70" s="40">
        <v>1143</v>
      </c>
      <c r="K70" s="40">
        <v>1277</v>
      </c>
      <c r="L70" s="40">
        <v>1373</v>
      </c>
      <c r="M70" s="40">
        <v>1537</v>
      </c>
      <c r="N70" s="40">
        <v>1683.0149999999999</v>
      </c>
      <c r="O70" s="40">
        <v>1780.62987</v>
      </c>
      <c r="P70" s="40">
        <v>1878.5645128499998</v>
      </c>
      <c r="Q70" s="40">
        <v>1972.4927384924999</v>
      </c>
      <c r="R70" s="40">
        <v>2071.117375417125</v>
      </c>
    </row>
    <row r="71" spans="1:18" x14ac:dyDescent="0.35">
      <c r="A71" s="14">
        <f>A70+1</f>
        <v>58</v>
      </c>
      <c r="B71" s="15" t="s">
        <v>132</v>
      </c>
      <c r="C71" s="15" t="s">
        <v>116</v>
      </c>
      <c r="D71" s="16" t="s">
        <v>47</v>
      </c>
      <c r="E71" s="40">
        <v>6.9281045751634025</v>
      </c>
      <c r="F71" s="40">
        <v>5.012224938875292</v>
      </c>
      <c r="G71" s="40">
        <v>7.7997671711292185</v>
      </c>
      <c r="H71" s="40">
        <v>8.4233261339092849</v>
      </c>
      <c r="I71" s="40">
        <v>7.1713147410358431</v>
      </c>
      <c r="J71" s="40">
        <v>6.2267657992564978</v>
      </c>
      <c r="K71" s="40">
        <v>11.723534558180233</v>
      </c>
      <c r="L71" s="40">
        <v>7.5176194205168372</v>
      </c>
      <c r="M71" s="40">
        <v>11.944646758922062</v>
      </c>
      <c r="N71" s="40">
        <v>9.5</v>
      </c>
      <c r="O71" s="40">
        <v>5.8</v>
      </c>
      <c r="P71" s="40">
        <v>5.5</v>
      </c>
      <c r="Q71" s="40">
        <v>5</v>
      </c>
      <c r="R71" s="40">
        <v>5</v>
      </c>
    </row>
    <row r="72" spans="1:18" x14ac:dyDescent="0.35">
      <c r="A72" s="14">
        <f>A71+1</f>
        <v>59</v>
      </c>
      <c r="B72" s="15" t="s">
        <v>117</v>
      </c>
      <c r="C72" s="15" t="s">
        <v>118</v>
      </c>
      <c r="D72" s="16" t="s">
        <v>47</v>
      </c>
      <c r="E72" s="40">
        <v>2.5520600870496253</v>
      </c>
      <c r="F72" s="40">
        <f>(F5/F64)/(E5/E64)*100-100</f>
        <v>2.873128671542986</v>
      </c>
      <c r="G72" s="40">
        <f t="shared" ref="G72:N72" si="9">(G5/G64)/(F5/F64)*100-100</f>
        <v>3.2256156651202303</v>
      </c>
      <c r="H72" s="40">
        <f t="shared" si="9"/>
        <v>2.6350682535333192</v>
      </c>
      <c r="I72" s="40">
        <f t="shared" si="9"/>
        <v>0.60899340522142609</v>
      </c>
      <c r="J72" s="40">
        <f t="shared" si="9"/>
        <v>-1.6315756238555679</v>
      </c>
      <c r="K72" s="40">
        <f t="shared" si="9"/>
        <v>10.536897097083624</v>
      </c>
      <c r="L72" s="40">
        <f t="shared" si="9"/>
        <v>-0.73780472293975663</v>
      </c>
      <c r="M72" s="40">
        <f t="shared" si="9"/>
        <v>1.9368483864305119</v>
      </c>
      <c r="N72" s="40">
        <f t="shared" si="9"/>
        <v>9.8054726378222767E-2</v>
      </c>
      <c r="O72" s="40">
        <f>(O5/O64)/(N5/N64)*100-100</f>
        <v>1.2860587895545876</v>
      </c>
      <c r="P72" s="40">
        <f>(P5/P64)/(O5/O64)*100-100</f>
        <v>2.1930457000422336</v>
      </c>
      <c r="Q72" s="40">
        <f>(Q5/Q64)/(P5/P64)*100-100</f>
        <v>2.4125742095127265</v>
      </c>
      <c r="R72" s="40">
        <f t="shared" ref="R72" si="10">(R5/R64)/(Q5/Q64)*100-100</f>
        <v>2.6483166543105625</v>
      </c>
    </row>
    <row r="73" spans="1:18" x14ac:dyDescent="0.35">
      <c r="A73" s="11"/>
      <c r="B73" s="12" t="s">
        <v>119</v>
      </c>
      <c r="C73" s="12" t="s">
        <v>21</v>
      </c>
      <c r="D73" s="13"/>
      <c r="E73" s="13">
        <v>2015</v>
      </c>
      <c r="F73" s="13">
        <v>2016</v>
      </c>
      <c r="G73" s="13">
        <v>2017</v>
      </c>
      <c r="H73" s="13">
        <v>2018</v>
      </c>
      <c r="I73" s="13">
        <v>2019</v>
      </c>
      <c r="J73" s="13">
        <v>2020</v>
      </c>
      <c r="K73" s="13">
        <v>2021</v>
      </c>
      <c r="L73" s="13">
        <v>2022</v>
      </c>
      <c r="M73" s="13">
        <v>2023</v>
      </c>
      <c r="N73" s="13">
        <v>2024</v>
      </c>
      <c r="O73" s="13">
        <v>2025</v>
      </c>
      <c r="P73" s="37">
        <v>2026</v>
      </c>
      <c r="Q73" s="13">
        <v>2027</v>
      </c>
      <c r="R73" s="13">
        <v>2028</v>
      </c>
    </row>
    <row r="74" spans="1:18" x14ac:dyDescent="0.35">
      <c r="A74" s="33">
        <f>A72+1</f>
        <v>60</v>
      </c>
      <c r="B74" s="35" t="s">
        <v>138</v>
      </c>
      <c r="C74" s="35" t="s">
        <v>139</v>
      </c>
      <c r="D74" s="52" t="s">
        <v>42</v>
      </c>
      <c r="E74" s="40">
        <v>27220.217824740543</v>
      </c>
      <c r="F74" s="40">
        <v>27690.718212868178</v>
      </c>
      <c r="G74" s="40">
        <v>28150.26851445073</v>
      </c>
      <c r="H74" s="40">
        <v>28827.461895347071</v>
      </c>
      <c r="I74" s="40">
        <v>29468.624526427036</v>
      </c>
      <c r="J74" s="40">
        <v>30137.93148832356</v>
      </c>
      <c r="K74" s="40">
        <v>30794.223200855027</v>
      </c>
      <c r="L74" s="40">
        <v>31432.119687233844</v>
      </c>
      <c r="M74" s="40">
        <v>32067.27748168413</v>
      </c>
      <c r="N74" s="40">
        <v>32625.421974177163</v>
      </c>
      <c r="O74" s="40">
        <v>33132.383646218223</v>
      </c>
      <c r="P74" s="40">
        <v>33642.445054427553</v>
      </c>
      <c r="Q74" s="40">
        <v>34220.142886934002</v>
      </c>
      <c r="R74" s="40">
        <v>34769.713940914247</v>
      </c>
    </row>
    <row r="75" spans="1:18" x14ac:dyDescent="0.35">
      <c r="A75" s="44">
        <v>61</v>
      </c>
      <c r="B75" s="45" t="s">
        <v>2</v>
      </c>
      <c r="C75" s="45" t="s">
        <v>122</v>
      </c>
      <c r="D75" s="46" t="s">
        <v>110</v>
      </c>
      <c r="E75" s="40">
        <v>1.7973455967614598</v>
      </c>
      <c r="F75" s="40">
        <f>(F74/E74)*100-100</f>
        <v>1.7284960434813144</v>
      </c>
      <c r="G75" s="40">
        <f t="shared" ref="G75:P75" si="11">(G74/F74)*100-100</f>
        <v>1.6595824566550732</v>
      </c>
      <c r="H75" s="40">
        <f t="shared" si="11"/>
        <v>2.4056373762428223</v>
      </c>
      <c r="I75" s="40">
        <f t="shared" si="11"/>
        <v>2.2241383352013173</v>
      </c>
      <c r="J75" s="40">
        <f t="shared" si="11"/>
        <v>2.2712528075285547</v>
      </c>
      <c r="K75" s="40">
        <f t="shared" si="11"/>
        <v>2.1776269309847578</v>
      </c>
      <c r="L75" s="40">
        <f t="shared" si="11"/>
        <v>2.071481011935731</v>
      </c>
      <c r="M75" s="40">
        <f t="shared" si="11"/>
        <v>2.0207284801993666</v>
      </c>
      <c r="N75" s="40">
        <f t="shared" si="11"/>
        <v>1.7405421860705985</v>
      </c>
      <c r="O75" s="40">
        <f t="shared" si="11"/>
        <v>1.5538854101023247</v>
      </c>
      <c r="P75" s="40">
        <f t="shared" si="11"/>
        <v>1.5394648741716708</v>
      </c>
      <c r="Q75" s="40">
        <f>(Q74/P74)*100-100</f>
        <v>1.717169580189065</v>
      </c>
      <c r="R75" s="40">
        <f t="shared" ref="R75" si="12">(R74/Q74)*100-100</f>
        <v>1.6059870228948796</v>
      </c>
    </row>
    <row r="76" spans="1:18" x14ac:dyDescent="0.35">
      <c r="A76" s="44">
        <v>62</v>
      </c>
      <c r="B76" s="45" t="s">
        <v>123</v>
      </c>
      <c r="C76" s="45" t="s">
        <v>124</v>
      </c>
      <c r="D76" s="46" t="s">
        <v>47</v>
      </c>
      <c r="E76" s="40">
        <v>-4.7011320612564592E-2</v>
      </c>
      <c r="F76" s="40">
        <v>-4.2586802478340506E-2</v>
      </c>
      <c r="G76" s="40">
        <v>-0.33807673011069284</v>
      </c>
      <c r="H76" s="40">
        <v>0.1886462208551265</v>
      </c>
      <c r="I76" s="40">
        <v>0.10777986218326988</v>
      </c>
      <c r="J76" s="40">
        <v>0.34174805415314963</v>
      </c>
      <c r="K76" s="40">
        <v>-8.5778511434888571E-3</v>
      </c>
      <c r="L76" s="40">
        <v>0.20638998809655079</v>
      </c>
      <c r="M76" s="40">
        <v>-2.8340980168756857E-2</v>
      </c>
      <c r="N76" s="40">
        <v>-0.15550307031931113</v>
      </c>
      <c r="O76" s="40">
        <v>-0.3304279121088925</v>
      </c>
      <c r="P76" s="40">
        <v>-0.28183175737990779</v>
      </c>
      <c r="Q76" s="40">
        <v>-0.29612192721904051</v>
      </c>
      <c r="R76" s="40">
        <v>-0.45146939519295304</v>
      </c>
    </row>
    <row r="77" spans="1:18" x14ac:dyDescent="0.35">
      <c r="A77" s="44">
        <v>63</v>
      </c>
      <c r="B77" s="45" t="s">
        <v>125</v>
      </c>
      <c r="C77" s="45" t="s">
        <v>126</v>
      </c>
      <c r="D77" s="46" t="s">
        <v>47</v>
      </c>
      <c r="E77" s="40">
        <v>0.89349874606116864</v>
      </c>
      <c r="F77" s="40">
        <v>0.653655840514483</v>
      </c>
      <c r="G77" s="40">
        <v>0.83014819902199832</v>
      </c>
      <c r="H77" s="40">
        <v>1.0070040425086779</v>
      </c>
      <c r="I77" s="40">
        <v>0.89103995647699952</v>
      </c>
      <c r="J77" s="40">
        <v>0.68680179419023091</v>
      </c>
      <c r="K77" s="40">
        <v>0.77629662194278304</v>
      </c>
      <c r="L77" s="40">
        <v>0.64004173053362901</v>
      </c>
      <c r="M77" s="40">
        <v>0.84321805983631315</v>
      </c>
      <c r="N77" s="40">
        <v>0.62437012073740872</v>
      </c>
      <c r="O77" s="40">
        <v>0.69429199517661</v>
      </c>
      <c r="P77" s="40">
        <v>0.78659331292117962</v>
      </c>
      <c r="Q77" s="40">
        <v>0.85976447519372234</v>
      </c>
      <c r="R77" s="40">
        <v>0.8777431370731491</v>
      </c>
    </row>
    <row r="78" spans="1:18" x14ac:dyDescent="0.35">
      <c r="A78" s="44">
        <f>A77+1</f>
        <v>64</v>
      </c>
      <c r="B78" s="45" t="s">
        <v>127</v>
      </c>
      <c r="C78" s="45" t="s">
        <v>128</v>
      </c>
      <c r="D78" s="46" t="s">
        <v>47</v>
      </c>
      <c r="E78" s="40">
        <v>1.0332540213396832</v>
      </c>
      <c r="F78" s="40">
        <v>1.1174270054451718</v>
      </c>
      <c r="G78" s="40">
        <v>1.1675109877437677</v>
      </c>
      <c r="H78" s="40">
        <v>1.2099871128790178</v>
      </c>
      <c r="I78" s="40">
        <v>1.2253185165410478</v>
      </c>
      <c r="J78" s="40">
        <v>1.2427029591851741</v>
      </c>
      <c r="K78" s="40">
        <v>1.4099081601854637</v>
      </c>
      <c r="L78" s="40">
        <v>1.2250492933055512</v>
      </c>
      <c r="M78" s="40">
        <v>1.2058514005318104</v>
      </c>
      <c r="N78" s="40">
        <v>1.2716751356525009</v>
      </c>
      <c r="O78" s="40">
        <v>1.1900213270346072</v>
      </c>
      <c r="P78" s="40">
        <v>1.0347033186303989</v>
      </c>
      <c r="Q78" s="40">
        <v>1.1535270322143831</v>
      </c>
      <c r="R78" s="40">
        <v>1.1797132810146835</v>
      </c>
    </row>
    <row r="79" spans="1:18" x14ac:dyDescent="0.35">
      <c r="A79" s="44">
        <f>A78+1</f>
        <v>65</v>
      </c>
      <c r="B79" s="45" t="s">
        <v>3</v>
      </c>
      <c r="C79" s="45" t="s">
        <v>22</v>
      </c>
      <c r="D79" s="46" t="s">
        <v>47</v>
      </c>
      <c r="E79" s="40">
        <f>E5/E74*100-100</f>
        <v>-0.11956856829765172</v>
      </c>
      <c r="F79" s="40">
        <f t="shared" ref="F79:R79" si="13">F5/F74*100-100</f>
        <v>0.68866681487229187</v>
      </c>
      <c r="G79" s="40">
        <f t="shared" si="13"/>
        <v>2.4114209965734545</v>
      </c>
      <c r="H79" s="40">
        <f t="shared" si="13"/>
        <v>4.3156040208095305</v>
      </c>
      <c r="I79" s="40">
        <f t="shared" si="13"/>
        <v>2.7351513228930742</v>
      </c>
      <c r="J79" s="40">
        <f t="shared" si="13"/>
        <v>-3.0313675929534725</v>
      </c>
      <c r="K79" s="40">
        <f t="shared" si="13"/>
        <v>1.4950849584417654</v>
      </c>
      <c r="L79" s="40">
        <f t="shared" si="13"/>
        <v>1.2377476181606824</v>
      </c>
      <c r="M79" s="40">
        <f t="shared" si="13"/>
        <v>0.9262230586476079</v>
      </c>
      <c r="N79" s="40">
        <f t="shared" si="13"/>
        <v>-1.1747839318859974</v>
      </c>
      <c r="O79" s="40">
        <f t="shared" si="13"/>
        <v>-1.5474194825636118</v>
      </c>
      <c r="P79" s="40">
        <f t="shared" si="13"/>
        <v>-1.0264342154339232</v>
      </c>
      <c r="Q79" s="40">
        <f>Q5/Q74*100-100</f>
        <v>-0.57678029572568335</v>
      </c>
      <c r="R79" s="40">
        <f t="shared" si="13"/>
        <v>-1.5487235922904574E-2</v>
      </c>
    </row>
    <row r="80" spans="1:18" x14ac:dyDescent="0.35">
      <c r="A80" s="47">
        <f>A79+1</f>
        <v>66</v>
      </c>
      <c r="B80" s="48" t="s">
        <v>3</v>
      </c>
      <c r="C80" s="48" t="s">
        <v>22</v>
      </c>
      <c r="D80" s="49" t="s">
        <v>42</v>
      </c>
      <c r="E80" s="40">
        <f>E5-E74</f>
        <v>-32.546824740544253</v>
      </c>
      <c r="F80" s="40">
        <f t="shared" ref="F80:R80" si="14">F5-F74</f>
        <v>190.69678713182293</v>
      </c>
      <c r="G80" s="40">
        <f t="shared" si="14"/>
        <v>678.82148554926971</v>
      </c>
      <c r="H80" s="40">
        <f t="shared" si="14"/>
        <v>1244.0791046529303</v>
      </c>
      <c r="I80" s="40">
        <f t="shared" si="14"/>
        <v>806.01147357296213</v>
      </c>
      <c r="J80" s="40">
        <f t="shared" si="14"/>
        <v>-913.59148832356004</v>
      </c>
      <c r="K80" s="40">
        <f t="shared" si="14"/>
        <v>460.39979914497235</v>
      </c>
      <c r="L80" s="40">
        <f t="shared" si="14"/>
        <v>389.05031276615409</v>
      </c>
      <c r="M80" s="40">
        <f t="shared" si="14"/>
        <v>297.0145183158711</v>
      </c>
      <c r="N80" s="40">
        <f t="shared" si="14"/>
        <v>-383.27821506263354</v>
      </c>
      <c r="O80" s="40">
        <f t="shared" si="14"/>
        <v>-512.69695957930162</v>
      </c>
      <c r="P80" s="40">
        <f t="shared" si="14"/>
        <v>-345.31756694720389</v>
      </c>
      <c r="Q80" s="40">
        <f>Q5-Q74</f>
        <v>-197.37504134100891</v>
      </c>
      <c r="R80" s="40">
        <f t="shared" si="14"/>
        <v>-5.3848676277484628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91D5-00D4-4190-B6B1-D7EE81C351DE}">
  <dimension ref="A1:U80"/>
  <sheetViews>
    <sheetView zoomScale="50" zoomScaleNormal="50" workbookViewId="0"/>
  </sheetViews>
  <sheetFormatPr defaultRowHeight="14.5" x14ac:dyDescent="0.35"/>
  <cols>
    <col min="1" max="1" width="6.26953125" customWidth="1"/>
    <col min="2" max="2" width="32" customWidth="1"/>
    <col min="3" max="3" width="0" hidden="1" customWidth="1"/>
    <col min="4" max="4" width="33.54296875" customWidth="1"/>
    <col min="5" max="16" width="11.54296875" customWidth="1"/>
    <col min="17" max="17" width="13.7265625" customWidth="1"/>
    <col min="18" max="18" width="13.54296875" customWidth="1"/>
  </cols>
  <sheetData>
    <row r="1" spans="1:19" ht="20" x14ac:dyDescent="0.4">
      <c r="A1" s="2" t="s">
        <v>23</v>
      </c>
      <c r="B1" s="1"/>
      <c r="C1" s="1"/>
      <c r="D1" s="3"/>
      <c r="E1" s="23" t="s">
        <v>140</v>
      </c>
      <c r="F1" s="23" t="s">
        <v>134</v>
      </c>
      <c r="G1" s="23" t="s">
        <v>133</v>
      </c>
      <c r="H1" s="23" t="s">
        <v>24</v>
      </c>
      <c r="I1" s="23" t="s">
        <v>25</v>
      </c>
      <c r="J1" s="23" t="s">
        <v>26</v>
      </c>
      <c r="K1" s="23" t="s">
        <v>27</v>
      </c>
      <c r="L1" s="23" t="s">
        <v>28</v>
      </c>
      <c r="M1" s="23" t="s">
        <v>29</v>
      </c>
      <c r="N1" s="23" t="s">
        <v>30</v>
      </c>
      <c r="O1" s="23" t="s">
        <v>31</v>
      </c>
      <c r="P1" s="23" t="s">
        <v>32</v>
      </c>
      <c r="Q1" s="23" t="s">
        <v>33</v>
      </c>
      <c r="R1" s="23" t="s">
        <v>34</v>
      </c>
      <c r="S1" s="23" t="s">
        <v>141</v>
      </c>
    </row>
    <row r="2" spans="1:19" x14ac:dyDescent="0.3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9" x14ac:dyDescent="0.35">
      <c r="A3" s="6" t="s">
        <v>35</v>
      </c>
      <c r="B3" s="6" t="s">
        <v>36</v>
      </c>
      <c r="C3" s="6" t="s">
        <v>37</v>
      </c>
      <c r="D3" s="7" t="s">
        <v>38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9" x14ac:dyDescent="0.35">
      <c r="A4" s="11"/>
      <c r="B4" s="13" t="s">
        <v>39</v>
      </c>
      <c r="C4" s="12" t="s">
        <v>40</v>
      </c>
      <c r="D4" s="13"/>
      <c r="E4" s="20">
        <v>2015</v>
      </c>
      <c r="F4" s="20">
        <v>2016</v>
      </c>
      <c r="G4" s="20">
        <v>2017</v>
      </c>
      <c r="H4" s="20">
        <v>2018</v>
      </c>
      <c r="I4" s="20">
        <v>2019</v>
      </c>
      <c r="J4" s="20">
        <v>2020</v>
      </c>
      <c r="K4" s="20">
        <v>2021</v>
      </c>
      <c r="L4" s="20">
        <v>2022</v>
      </c>
      <c r="M4" s="20">
        <v>2023</v>
      </c>
      <c r="N4" s="20">
        <v>2024</v>
      </c>
      <c r="O4" s="20">
        <v>2025</v>
      </c>
      <c r="P4" s="42">
        <v>2026</v>
      </c>
      <c r="Q4" s="20">
        <v>2027</v>
      </c>
      <c r="R4" s="20">
        <v>2028</v>
      </c>
      <c r="S4" s="20">
        <v>2029</v>
      </c>
    </row>
    <row r="5" spans="1:19" x14ac:dyDescent="0.35">
      <c r="A5" s="14">
        <v>1</v>
      </c>
      <c r="B5" s="15" t="s">
        <v>41</v>
      </c>
      <c r="C5" s="15" t="s">
        <v>1</v>
      </c>
      <c r="D5" s="16" t="s">
        <v>42</v>
      </c>
      <c r="E5" s="43">
        <f>'09.06.025_VTBI_MTBF_2026-2029'!E5-'10.02.2025_FSP_PZ(PR)_2025_2028'!E5</f>
        <v>0</v>
      </c>
      <c r="F5" s="43">
        <f>'09.06.025_VTBI_MTBF_2026-2029'!F5-'10.02.2025_FSP_PZ(PR)_2025_2028'!F5</f>
        <v>0</v>
      </c>
      <c r="G5" s="43">
        <f>'09.06.025_VTBI_MTBF_2026-2029'!G5-'10.02.2025_FSP_PZ(PR)_2025_2028'!G5</f>
        <v>0</v>
      </c>
      <c r="H5" s="43">
        <f>'09.06.025_VTBI_MTBF_2026-2029'!H5-'10.02.2025_FSP_PZ(PR)_2025_2028'!H5</f>
        <v>0</v>
      </c>
      <c r="I5" s="43">
        <f>'09.06.025_VTBI_MTBF_2026-2029'!I5-'10.02.2025_FSP_PZ(PR)_2025_2028'!I5</f>
        <v>0</v>
      </c>
      <c r="J5" s="43">
        <f>'09.06.025_VTBI_MTBF_2026-2029'!J5-'10.02.2025_FSP_PZ(PR)_2025_2028'!J5</f>
        <v>0</v>
      </c>
      <c r="K5" s="43">
        <f>'09.06.025_VTBI_MTBF_2026-2029'!K5-'10.02.2025_FSP_PZ(PR)_2025_2028'!K5</f>
        <v>-1.3709999999991851</v>
      </c>
      <c r="L5" s="43">
        <f>'09.06.025_VTBI_MTBF_2026-2029'!L5-'10.02.2025_FSP_PZ(PR)_2025_2028'!L5</f>
        <v>-3.2429999999985739</v>
      </c>
      <c r="M5" s="43">
        <f>'09.06.025_VTBI_MTBF_2026-2029'!M5-'10.02.2025_FSP_PZ(PR)_2025_2028'!M5</f>
        <v>361.78800000000047</v>
      </c>
      <c r="N5" s="43">
        <f>'09.06.025_VTBI_MTBF_2026-2029'!N5-'10.02.2025_FSP_PZ(PR)_2025_2028'!N5</f>
        <v>339.12624088547091</v>
      </c>
      <c r="O5" s="43">
        <f>'09.06.025_VTBI_MTBF_2026-2029'!O5-'10.02.2025_FSP_PZ(PR)_2025_2028'!O5</f>
        <v>311.66613328015592</v>
      </c>
      <c r="P5" s="43">
        <f>'09.06.025_VTBI_MTBF_2026-2029'!P5-'10.02.2025_FSP_PZ(PR)_2025_2028'!P5</f>
        <v>337.95030091545777</v>
      </c>
      <c r="Q5" s="43">
        <f>'09.06.025_VTBI_MTBF_2026-2029'!Q5-'10.02.2025_FSP_PZ(PR)_2025_2028'!Q5</f>
        <v>339.53726640762034</v>
      </c>
      <c r="R5" s="43">
        <f>'09.06.025_VTBI_MTBF_2026-2029'!R5-'10.02.2025_FSP_PZ(PR)_2025_2028'!R5</f>
        <v>346.93758947653987</v>
      </c>
      <c r="S5" s="43">
        <f>'09.06.025_VTBI_MTBF_2026-2029'!S5-'10.02.2025_FSP_PZ(PR)_2025_2028'!S5</f>
        <v>35876.552602279895</v>
      </c>
    </row>
    <row r="6" spans="1:19" x14ac:dyDescent="0.35">
      <c r="A6" s="14">
        <v>2</v>
      </c>
      <c r="B6" s="15" t="s">
        <v>43</v>
      </c>
      <c r="C6" s="15" t="s">
        <v>44</v>
      </c>
      <c r="D6" s="16" t="s">
        <v>42</v>
      </c>
      <c r="E6" s="43">
        <f>'09.06.025_VTBI_MTBF_2026-2029'!E6-'10.02.2025_FSP_PZ(PR)_2025_2028'!E6</f>
        <v>0</v>
      </c>
      <c r="F6" s="43">
        <f>'09.06.025_VTBI_MTBF_2026-2029'!F6-'10.02.2025_FSP_PZ(PR)_2025_2028'!F6</f>
        <v>0</v>
      </c>
      <c r="G6" s="43">
        <f>'09.06.025_VTBI_MTBF_2026-2029'!G6-'10.02.2025_FSP_PZ(PR)_2025_2028'!G6</f>
        <v>0</v>
      </c>
      <c r="H6" s="43">
        <f>'09.06.025_VTBI_MTBF_2026-2029'!H6-'10.02.2025_FSP_PZ(PR)_2025_2028'!H6</f>
        <v>0</v>
      </c>
      <c r="I6" s="43">
        <f>'09.06.025_VTBI_MTBF_2026-2029'!I6-'10.02.2025_FSP_PZ(PR)_2025_2028'!I6</f>
        <v>0</v>
      </c>
      <c r="J6" s="43">
        <f>'09.06.025_VTBI_MTBF_2026-2029'!J6-'10.02.2025_FSP_PZ(PR)_2025_2028'!J6</f>
        <v>0</v>
      </c>
      <c r="K6" s="43">
        <f>'09.06.025_VTBI_MTBF_2026-2029'!K6-'10.02.2025_FSP_PZ(PR)_2025_2028'!K6</f>
        <v>-1.5210000000006403</v>
      </c>
      <c r="L6" s="43">
        <f>'09.06.025_VTBI_MTBF_2026-2029'!L6-'10.02.2025_FSP_PZ(PR)_2025_2028'!L6</f>
        <v>-3.9809999999997672</v>
      </c>
      <c r="M6" s="43">
        <f>'09.06.025_VTBI_MTBF_2026-2029'!M6-'10.02.2025_FSP_PZ(PR)_2025_2028'!M6</f>
        <v>299.92700000000332</v>
      </c>
      <c r="N6" s="43">
        <f>'09.06.025_VTBI_MTBF_2026-2029'!N6-'10.02.2025_FSP_PZ(PR)_2025_2028'!N6</f>
        <v>166.1773249353937</v>
      </c>
      <c r="O6" s="43">
        <f>'09.06.025_VTBI_MTBF_2026-2029'!O6-'10.02.2025_FSP_PZ(PR)_2025_2028'!O6</f>
        <v>201.69625610124785</v>
      </c>
      <c r="P6" s="43">
        <f>'09.06.025_VTBI_MTBF_2026-2029'!P6-'10.02.2025_FSP_PZ(PR)_2025_2028'!P6</f>
        <v>158.99301906650362</v>
      </c>
      <c r="Q6" s="43">
        <f>'09.06.025_VTBI_MTBF_2026-2029'!Q6-'10.02.2025_FSP_PZ(PR)_2025_2028'!Q6</f>
        <v>67.440550771832932</v>
      </c>
      <c r="R6" s="43">
        <f>'09.06.025_VTBI_MTBF_2026-2029'!R6-'10.02.2025_FSP_PZ(PR)_2025_2028'!R6</f>
        <v>71.242328868240293</v>
      </c>
      <c r="S6" s="43">
        <f>'09.06.025_VTBI_MTBF_2026-2029'!S6-'10.02.2025_FSP_PZ(PR)_2025_2028'!S6</f>
        <v>50398.146908963456</v>
      </c>
    </row>
    <row r="7" spans="1:19" x14ac:dyDescent="0.35">
      <c r="A7" s="14">
        <v>3</v>
      </c>
      <c r="B7" s="15" t="s">
        <v>45</v>
      </c>
      <c r="C7" s="15" t="s">
        <v>46</v>
      </c>
      <c r="D7" s="16" t="s">
        <v>47</v>
      </c>
      <c r="E7" s="43">
        <f>'09.06.025_VTBI_MTBF_2026-2029'!E7-'10.02.2025_FSP_PZ(PR)_2025_2028'!E7</f>
        <v>0</v>
      </c>
      <c r="F7" s="43">
        <f>'09.06.025_VTBI_MTBF_2026-2029'!F7-'10.02.2025_FSP_PZ(PR)_2025_2028'!F7</f>
        <v>0</v>
      </c>
      <c r="G7" s="43">
        <f>'09.06.025_VTBI_MTBF_2026-2029'!G7-'10.02.2025_FSP_PZ(PR)_2025_2028'!G7</f>
        <v>0</v>
      </c>
      <c r="H7" s="43">
        <f>'09.06.025_VTBI_MTBF_2026-2029'!H7-'10.02.2025_FSP_PZ(PR)_2025_2028'!H7</f>
        <v>0</v>
      </c>
      <c r="I7" s="43">
        <f>'09.06.025_VTBI_MTBF_2026-2029'!I7-'10.02.2025_FSP_PZ(PR)_2025_2028'!I7</f>
        <v>0</v>
      </c>
      <c r="J7" s="43">
        <f>'09.06.025_VTBI_MTBF_2026-2029'!J7-'10.02.2025_FSP_PZ(PR)_2025_2028'!J7</f>
        <v>0</v>
      </c>
      <c r="K7" s="43">
        <f>'09.06.025_VTBI_MTBF_2026-2029'!K7-'10.02.2025_FSP_PZ(PR)_2025_2028'!K7</f>
        <v>-4.6912949958652916E-3</v>
      </c>
      <c r="L7" s="43">
        <f>'09.06.025_VTBI_MTBF_2026-2029'!L7-'10.02.2025_FSP_PZ(PR)_2025_2028'!L7</f>
        <v>-5.9102589596164989E-3</v>
      </c>
      <c r="M7" s="43">
        <f>'09.06.025_VTBI_MTBF_2026-2029'!M7-'10.02.2025_FSP_PZ(PR)_2025_2028'!M7</f>
        <v>1.1474234363154352</v>
      </c>
      <c r="N7" s="43">
        <f>'09.06.025_VTBI_MTBF_2026-2029'!N7-'10.02.2025_FSP_PZ(PR)_2025_2028'!N7</f>
        <v>-6.5074432397153714E-2</v>
      </c>
      <c r="O7" s="43">
        <f>'09.06.025_VTBI_MTBF_2026-2029'!O7-'10.02.2025_FSP_PZ(PR)_2025_2028'!O7</f>
        <v>-9.6469976804200996E-2</v>
      </c>
      <c r="P7" s="43">
        <f>'09.06.025_VTBI_MTBF_2026-2029'!P7-'10.02.2025_FSP_PZ(PR)_2025_2028'!P7</f>
        <v>6.0160090746521178E-2</v>
      </c>
      <c r="Q7" s="43">
        <f>'09.06.025_VTBI_MTBF_2026-2029'!Q7-'10.02.2025_FSP_PZ(PR)_2025_2028'!Q7</f>
        <v>-1.7178332247283379E-2</v>
      </c>
      <c r="R7" s="43">
        <f>'09.06.025_VTBI_MTBF_2026-2029'!R7-'10.02.2025_FSP_PZ(PR)_2025_2028'!R7</f>
        <v>-7.0125425111200457E-7</v>
      </c>
      <c r="S7" s="43">
        <f>'09.06.025_VTBI_MTBF_2026-2029'!S7-'10.02.2025_FSP_PZ(PR)_2025_2028'!S7</f>
        <v>2.1796021968312402</v>
      </c>
    </row>
    <row r="8" spans="1:19" x14ac:dyDescent="0.35">
      <c r="A8" s="14">
        <v>4</v>
      </c>
      <c r="B8" s="15" t="s">
        <v>48</v>
      </c>
      <c r="C8" s="15" t="s">
        <v>49</v>
      </c>
      <c r="D8" s="16" t="s">
        <v>47</v>
      </c>
      <c r="E8" s="43">
        <f>'09.06.025_VTBI_MTBF_2026-2029'!E8-'10.02.2025_FSP_PZ(PR)_2025_2028'!E8</f>
        <v>0</v>
      </c>
      <c r="F8" s="43">
        <f>'09.06.025_VTBI_MTBF_2026-2029'!F8-'10.02.2025_FSP_PZ(PR)_2025_2028'!F8</f>
        <v>0</v>
      </c>
      <c r="G8" s="43">
        <f>'09.06.025_VTBI_MTBF_2026-2029'!G8-'10.02.2025_FSP_PZ(PR)_2025_2028'!G8</f>
        <v>0</v>
      </c>
      <c r="H8" s="43">
        <f>'09.06.025_VTBI_MTBF_2026-2029'!H8-'10.02.2025_FSP_PZ(PR)_2025_2028'!H8</f>
        <v>0</v>
      </c>
      <c r="I8" s="43">
        <f>'09.06.025_VTBI_MTBF_2026-2029'!I8-'10.02.2025_FSP_PZ(PR)_2025_2028'!I8</f>
        <v>0</v>
      </c>
      <c r="J8" s="43">
        <f>'09.06.025_VTBI_MTBF_2026-2029'!J8-'10.02.2025_FSP_PZ(PR)_2025_2028'!J8</f>
        <v>0</v>
      </c>
      <c r="K8" s="43">
        <f>'09.06.025_VTBI_MTBF_2026-2029'!K8-'10.02.2025_FSP_PZ(PR)_2025_2028'!K8</f>
        <v>-5.2045657831882863E-3</v>
      </c>
      <c r="L8" s="43">
        <f>'09.06.025_VTBI_MTBF_2026-2029'!L8-'10.02.2025_FSP_PZ(PR)_2025_2028'!L8</f>
        <v>-7.0627189437715288E-3</v>
      </c>
      <c r="M8" s="43">
        <f>'09.06.025_VTBI_MTBF_2026-2029'!M8-'10.02.2025_FSP_PZ(PR)_2025_2028'!M8</f>
        <v>0.84276481770709211</v>
      </c>
      <c r="N8" s="43">
        <f>'09.06.025_VTBI_MTBF_2026-2029'!N8-'10.02.2025_FSP_PZ(PR)_2025_2028'!N8</f>
        <v>-0.35861017654320904</v>
      </c>
      <c r="O8" s="43">
        <f>'09.06.025_VTBI_MTBF_2026-2029'!O8-'10.02.2025_FSP_PZ(PR)_2025_2028'!O8</f>
        <v>7.0367017106477192E-2</v>
      </c>
      <c r="P8" s="43">
        <f>'09.06.025_VTBI_MTBF_2026-2029'!P8-'10.02.2025_FSP_PZ(PR)_2025_2028'!P8</f>
        <v>-0.1248319136083893</v>
      </c>
      <c r="Q8" s="43">
        <f>'09.06.025_VTBI_MTBF_2026-2029'!Q8-'10.02.2025_FSP_PZ(PR)_2025_2028'!Q8</f>
        <v>-0.22617227011132002</v>
      </c>
      <c r="R8" s="43">
        <f>'09.06.025_VTBI_MTBF_2026-2029'!R8-'10.02.2025_FSP_PZ(PR)_2025_2028'!R8</f>
        <v>1.4865198595828133E-3</v>
      </c>
      <c r="S8" s="43">
        <f>'09.06.025_VTBI_MTBF_2026-2029'!S8-'10.02.2025_FSP_PZ(PR)_2025_2028'!S8</f>
        <v>4.6595257593721584</v>
      </c>
    </row>
    <row r="9" spans="1:19" x14ac:dyDescent="0.35">
      <c r="A9" s="30"/>
      <c r="B9" s="20" t="s">
        <v>131</v>
      </c>
      <c r="C9" s="25" t="s">
        <v>50</v>
      </c>
      <c r="D9" s="26"/>
      <c r="E9" s="20">
        <v>2015</v>
      </c>
      <c r="F9" s="20">
        <v>2016</v>
      </c>
      <c r="G9" s="20">
        <v>2017</v>
      </c>
      <c r="H9" s="20">
        <v>2018</v>
      </c>
      <c r="I9" s="20">
        <v>2019</v>
      </c>
      <c r="J9" s="20">
        <v>2020</v>
      </c>
      <c r="K9" s="20">
        <v>2021</v>
      </c>
      <c r="L9" s="20">
        <v>2022</v>
      </c>
      <c r="M9" s="20">
        <v>2023</v>
      </c>
      <c r="N9" s="20">
        <v>2024</v>
      </c>
      <c r="O9" s="20">
        <v>2025</v>
      </c>
      <c r="P9" s="42">
        <v>2026</v>
      </c>
      <c r="Q9" s="20">
        <v>2027</v>
      </c>
      <c r="R9" s="20">
        <v>2028</v>
      </c>
      <c r="S9" s="20">
        <v>2029</v>
      </c>
    </row>
    <row r="10" spans="1:19" x14ac:dyDescent="0.35">
      <c r="A10" s="32">
        <f>A8+1</f>
        <v>5</v>
      </c>
      <c r="B10" s="24" t="s">
        <v>5</v>
      </c>
      <c r="C10" s="24" t="s">
        <v>6</v>
      </c>
      <c r="D10" s="27" t="s">
        <v>42</v>
      </c>
      <c r="E10" s="43">
        <f>'09.06.025_VTBI_MTBF_2026-2029'!E10-'10.02.2025_FSP_PZ(PR)_2025_2028'!E10</f>
        <v>0</v>
      </c>
      <c r="F10" s="43">
        <f>'09.06.025_VTBI_MTBF_2026-2029'!F10-'10.02.2025_FSP_PZ(PR)_2025_2028'!F10</f>
        <v>0</v>
      </c>
      <c r="G10" s="43">
        <f>'09.06.025_VTBI_MTBF_2026-2029'!G10-'10.02.2025_FSP_PZ(PR)_2025_2028'!G10</f>
        <v>0</v>
      </c>
      <c r="H10" s="43">
        <f>'09.06.025_VTBI_MTBF_2026-2029'!H10-'10.02.2025_FSP_PZ(PR)_2025_2028'!H10</f>
        <v>0</v>
      </c>
      <c r="I10" s="43">
        <f>'09.06.025_VTBI_MTBF_2026-2029'!I10-'10.02.2025_FSP_PZ(PR)_2025_2028'!I10</f>
        <v>0</v>
      </c>
      <c r="J10" s="43">
        <f>'09.06.025_VTBI_MTBF_2026-2029'!J10-'10.02.2025_FSP_PZ(PR)_2025_2028'!J10</f>
        <v>0</v>
      </c>
      <c r="K10" s="43">
        <f>'09.06.025_VTBI_MTBF_2026-2029'!K10-'10.02.2025_FSP_PZ(PR)_2025_2028'!K10</f>
        <v>0</v>
      </c>
      <c r="L10" s="43">
        <f>'09.06.025_VTBI_MTBF_2026-2029'!L10-'10.02.2025_FSP_PZ(PR)_2025_2028'!L10</f>
        <v>0</v>
      </c>
      <c r="M10" s="43">
        <f>'09.06.025_VTBI_MTBF_2026-2029'!M10-'10.02.2025_FSP_PZ(PR)_2025_2028'!M10</f>
        <v>0</v>
      </c>
      <c r="N10" s="43">
        <f>'09.06.025_VTBI_MTBF_2026-2029'!N10-'10.02.2025_FSP_PZ(PR)_2025_2028'!N10</f>
        <v>-20.362641073865234</v>
      </c>
      <c r="O10" s="43">
        <f>'09.06.025_VTBI_MTBF_2026-2029'!O10-'10.02.2025_FSP_PZ(PR)_2025_2028'!O10</f>
        <v>-232.59710503148744</v>
      </c>
      <c r="P10" s="43">
        <f>'09.06.025_VTBI_MTBF_2026-2029'!P10-'10.02.2025_FSP_PZ(PR)_2025_2028'!P10</f>
        <v>-255.7966817266788</v>
      </c>
      <c r="Q10" s="43">
        <f>'09.06.025_VTBI_MTBF_2026-2029'!Q10-'10.02.2025_FSP_PZ(PR)_2025_2028'!Q10</f>
        <v>-363.47352970745851</v>
      </c>
      <c r="R10" s="43">
        <f>'09.06.025_VTBI_MTBF_2026-2029'!R10-'10.02.2025_FSP_PZ(PR)_2025_2028'!R10</f>
        <v>-372.5603679501437</v>
      </c>
      <c r="S10" s="43">
        <f>'09.06.025_VTBI_MTBF_2026-2029'!S10-'10.02.2025_FSP_PZ(PR)_2025_2028'!S10</f>
        <v>20076.019698505741</v>
      </c>
    </row>
    <row r="11" spans="1:19" x14ac:dyDescent="0.35">
      <c r="A11" s="32">
        <f t="shared" ref="A11:A16" si="0">A10+1</f>
        <v>6</v>
      </c>
      <c r="B11" s="24" t="s">
        <v>51</v>
      </c>
      <c r="C11" s="24" t="s">
        <v>7</v>
      </c>
      <c r="D11" s="27" t="s">
        <v>42</v>
      </c>
      <c r="E11" s="43">
        <f>'09.06.025_VTBI_MTBF_2026-2029'!E11-'10.02.2025_FSP_PZ(PR)_2025_2028'!E11</f>
        <v>0</v>
      </c>
      <c r="F11" s="43">
        <f>'09.06.025_VTBI_MTBF_2026-2029'!F11-'10.02.2025_FSP_PZ(PR)_2025_2028'!F11</f>
        <v>0</v>
      </c>
      <c r="G11" s="43">
        <f>'09.06.025_VTBI_MTBF_2026-2029'!G11-'10.02.2025_FSP_PZ(PR)_2025_2028'!G11</f>
        <v>0</v>
      </c>
      <c r="H11" s="43">
        <f>'09.06.025_VTBI_MTBF_2026-2029'!H11-'10.02.2025_FSP_PZ(PR)_2025_2028'!H11</f>
        <v>0</v>
      </c>
      <c r="I11" s="43">
        <f>'09.06.025_VTBI_MTBF_2026-2029'!I11-'10.02.2025_FSP_PZ(PR)_2025_2028'!I11</f>
        <v>0</v>
      </c>
      <c r="J11" s="43">
        <f>'09.06.025_VTBI_MTBF_2026-2029'!J11-'10.02.2025_FSP_PZ(PR)_2025_2028'!J11</f>
        <v>0</v>
      </c>
      <c r="K11" s="43">
        <f>'09.06.025_VTBI_MTBF_2026-2029'!K11-'10.02.2025_FSP_PZ(PR)_2025_2028'!K11</f>
        <v>0</v>
      </c>
      <c r="L11" s="43">
        <f>'09.06.025_VTBI_MTBF_2026-2029'!L11-'10.02.2025_FSP_PZ(PR)_2025_2028'!L11</f>
        <v>0</v>
      </c>
      <c r="M11" s="43">
        <f>'09.06.025_VTBI_MTBF_2026-2029'!M11-'10.02.2025_FSP_PZ(PR)_2025_2028'!M11</f>
        <v>0</v>
      </c>
      <c r="N11" s="43">
        <f>'09.06.025_VTBI_MTBF_2026-2029'!N11-'10.02.2025_FSP_PZ(PR)_2025_2028'!N11</f>
        <v>-13.457092909309722</v>
      </c>
      <c r="O11" s="43">
        <f>'09.06.025_VTBI_MTBF_2026-2029'!O11-'10.02.2025_FSP_PZ(PR)_2025_2028'!O11</f>
        <v>-27.986690872691725</v>
      </c>
      <c r="P11" s="43">
        <f>'09.06.025_VTBI_MTBF_2026-2029'!P11-'10.02.2025_FSP_PZ(PR)_2025_2028'!P11</f>
        <v>88.308906643884256</v>
      </c>
      <c r="Q11" s="43">
        <f>'09.06.025_VTBI_MTBF_2026-2029'!Q11-'10.02.2025_FSP_PZ(PR)_2025_2028'!Q11</f>
        <v>89.418301095663082</v>
      </c>
      <c r="R11" s="43">
        <f>'09.06.025_VTBI_MTBF_2026-2029'!R11-'10.02.2025_FSP_PZ(PR)_2025_2028'!R11</f>
        <v>91.206667117576217</v>
      </c>
      <c r="S11" s="43">
        <f>'09.06.025_VTBI_MTBF_2026-2029'!S11-'10.02.2025_FSP_PZ(PR)_2025_2028'!S11</f>
        <v>8485.9749477452115</v>
      </c>
    </row>
    <row r="12" spans="1:19" x14ac:dyDescent="0.35">
      <c r="A12" s="32">
        <f t="shared" si="0"/>
        <v>7</v>
      </c>
      <c r="B12" s="24" t="s">
        <v>52</v>
      </c>
      <c r="C12" s="24" t="s">
        <v>8</v>
      </c>
      <c r="D12" s="27" t="s">
        <v>42</v>
      </c>
      <c r="E12" s="43">
        <f>'09.06.025_VTBI_MTBF_2026-2029'!E12-'10.02.2025_FSP_PZ(PR)_2025_2028'!E12</f>
        <v>0</v>
      </c>
      <c r="F12" s="43">
        <f>'09.06.025_VTBI_MTBF_2026-2029'!F12-'10.02.2025_FSP_PZ(PR)_2025_2028'!F12</f>
        <v>0</v>
      </c>
      <c r="G12" s="43">
        <f>'09.06.025_VTBI_MTBF_2026-2029'!G12-'10.02.2025_FSP_PZ(PR)_2025_2028'!G12</f>
        <v>0</v>
      </c>
      <c r="H12" s="43">
        <f>'09.06.025_VTBI_MTBF_2026-2029'!H12-'10.02.2025_FSP_PZ(PR)_2025_2028'!H12</f>
        <v>0</v>
      </c>
      <c r="I12" s="43">
        <f>'09.06.025_VTBI_MTBF_2026-2029'!I12-'10.02.2025_FSP_PZ(PR)_2025_2028'!I12</f>
        <v>0</v>
      </c>
      <c r="J12" s="43">
        <f>'09.06.025_VTBI_MTBF_2026-2029'!J12-'10.02.2025_FSP_PZ(PR)_2025_2028'!J12</f>
        <v>0</v>
      </c>
      <c r="K12" s="43">
        <f>'09.06.025_VTBI_MTBF_2026-2029'!K12-'10.02.2025_FSP_PZ(PR)_2025_2028'!K12</f>
        <v>-1.3709999999991851</v>
      </c>
      <c r="L12" s="43">
        <f>'09.06.025_VTBI_MTBF_2026-2029'!L12-'10.02.2025_FSP_PZ(PR)_2025_2028'!L12</f>
        <v>-3.2429999999985739</v>
      </c>
      <c r="M12" s="43">
        <f>'09.06.025_VTBI_MTBF_2026-2029'!M12-'10.02.2025_FSP_PZ(PR)_2025_2028'!M12</f>
        <v>361.78800000000138</v>
      </c>
      <c r="N12" s="43">
        <f>'09.06.025_VTBI_MTBF_2026-2029'!N12-'10.02.2025_FSP_PZ(PR)_2025_2028'!N12</f>
        <v>432.47847296833243</v>
      </c>
      <c r="O12" s="43">
        <f>'09.06.025_VTBI_MTBF_2026-2029'!O12-'10.02.2025_FSP_PZ(PR)_2025_2028'!O12</f>
        <v>712.29275110478102</v>
      </c>
      <c r="P12" s="43">
        <f>'09.06.025_VTBI_MTBF_2026-2029'!P12-'10.02.2025_FSP_PZ(PR)_2025_2028'!P12</f>
        <v>1068.4042570530391</v>
      </c>
      <c r="Q12" s="43">
        <f>'09.06.025_VTBI_MTBF_2026-2029'!Q12-'10.02.2025_FSP_PZ(PR)_2025_2028'!Q12</f>
        <v>1085.011251244694</v>
      </c>
      <c r="R12" s="43">
        <f>'09.06.025_VTBI_MTBF_2026-2029'!R12-'10.02.2025_FSP_PZ(PR)_2025_2028'!R12</f>
        <v>1114.4857852124251</v>
      </c>
      <c r="S12" s="43">
        <f>'09.06.025_VTBI_MTBF_2026-2029'!S12-'10.02.2025_FSP_PZ(PR)_2025_2028'!S12</f>
        <v>8844.1242574769749</v>
      </c>
    </row>
    <row r="13" spans="1:19" x14ac:dyDescent="0.35">
      <c r="A13" s="32">
        <f t="shared" si="0"/>
        <v>8</v>
      </c>
      <c r="B13" s="24" t="s">
        <v>53</v>
      </c>
      <c r="C13" s="24" t="s">
        <v>9</v>
      </c>
      <c r="D13" s="27" t="s">
        <v>42</v>
      </c>
      <c r="E13" s="43">
        <f>'09.06.025_VTBI_MTBF_2026-2029'!E13-'10.02.2025_FSP_PZ(PR)_2025_2028'!E13</f>
        <v>0</v>
      </c>
      <c r="F13" s="43">
        <f>'09.06.025_VTBI_MTBF_2026-2029'!F13-'10.02.2025_FSP_PZ(PR)_2025_2028'!F13</f>
        <v>0</v>
      </c>
      <c r="G13" s="43">
        <f>'09.06.025_VTBI_MTBF_2026-2029'!G13-'10.02.2025_FSP_PZ(PR)_2025_2028'!G13</f>
        <v>0</v>
      </c>
      <c r="H13" s="43">
        <f>'09.06.025_VTBI_MTBF_2026-2029'!H13-'10.02.2025_FSP_PZ(PR)_2025_2028'!H13</f>
        <v>0</v>
      </c>
      <c r="I13" s="43">
        <f>'09.06.025_VTBI_MTBF_2026-2029'!I13-'10.02.2025_FSP_PZ(PR)_2025_2028'!I13</f>
        <v>0</v>
      </c>
      <c r="J13" s="43">
        <f>'09.06.025_VTBI_MTBF_2026-2029'!J13-'10.02.2025_FSP_PZ(PR)_2025_2028'!J13</f>
        <v>0</v>
      </c>
      <c r="K13" s="43">
        <f>'09.06.025_VTBI_MTBF_2026-2029'!K13-'10.02.2025_FSP_PZ(PR)_2025_2028'!K13</f>
        <v>0</v>
      </c>
      <c r="L13" s="43">
        <f>'09.06.025_VTBI_MTBF_2026-2029'!L13-'10.02.2025_FSP_PZ(PR)_2025_2028'!L13</f>
        <v>0</v>
      </c>
      <c r="M13" s="43">
        <f>'09.06.025_VTBI_MTBF_2026-2029'!M13-'10.02.2025_FSP_PZ(PR)_2025_2028'!M13</f>
        <v>0</v>
      </c>
      <c r="N13" s="43">
        <f>'09.06.025_VTBI_MTBF_2026-2029'!N13-'10.02.2025_FSP_PZ(PR)_2025_2028'!N13</f>
        <v>-93.128420503116104</v>
      </c>
      <c r="O13" s="43">
        <f>'09.06.025_VTBI_MTBF_2026-2029'!O13-'10.02.2025_FSP_PZ(PR)_2025_2028'!O13</f>
        <v>-90.820051101114586</v>
      </c>
      <c r="P13" s="43">
        <f>'09.06.025_VTBI_MTBF_2026-2029'!P13-'10.02.2025_FSP_PZ(PR)_2025_2028'!P13</f>
        <v>-85.04972999751044</v>
      </c>
      <c r="Q13" s="43">
        <f>'09.06.025_VTBI_MTBF_2026-2029'!Q13-'10.02.2025_FSP_PZ(PR)_2025_2028'!Q13</f>
        <v>-89.827019095400829</v>
      </c>
      <c r="R13" s="43">
        <f>'09.06.025_VTBI_MTBF_2026-2029'!R13-'10.02.2025_FSP_PZ(PR)_2025_2028'!R13</f>
        <v>-91.623559477309755</v>
      </c>
      <c r="S13" s="43">
        <f>'09.06.025_VTBI_MTBF_2026-2029'!S13-'10.02.2025_FSP_PZ(PR)_2025_2028'!S13</f>
        <v>8475.1237612383284</v>
      </c>
    </row>
    <row r="14" spans="1:19" x14ac:dyDescent="0.35">
      <c r="A14" s="32">
        <f t="shared" si="0"/>
        <v>9</v>
      </c>
      <c r="B14" s="24" t="s">
        <v>54</v>
      </c>
      <c r="C14" s="24" t="s">
        <v>10</v>
      </c>
      <c r="D14" s="27" t="s">
        <v>42</v>
      </c>
      <c r="E14" s="43">
        <f>'09.06.025_VTBI_MTBF_2026-2029'!E14-'10.02.2025_FSP_PZ(PR)_2025_2028'!E14</f>
        <v>0</v>
      </c>
      <c r="F14" s="43">
        <f>'09.06.025_VTBI_MTBF_2026-2029'!F14-'10.02.2025_FSP_PZ(PR)_2025_2028'!F14</f>
        <v>0</v>
      </c>
      <c r="G14" s="43">
        <f>'09.06.025_VTBI_MTBF_2026-2029'!G14-'10.02.2025_FSP_PZ(PR)_2025_2028'!G14</f>
        <v>0</v>
      </c>
      <c r="H14" s="43">
        <f>'09.06.025_VTBI_MTBF_2026-2029'!H14-'10.02.2025_FSP_PZ(PR)_2025_2028'!H14</f>
        <v>0</v>
      </c>
      <c r="I14" s="43">
        <f>'09.06.025_VTBI_MTBF_2026-2029'!I14-'10.02.2025_FSP_PZ(PR)_2025_2028'!I14</f>
        <v>0</v>
      </c>
      <c r="J14" s="43">
        <f>'09.06.025_VTBI_MTBF_2026-2029'!J14-'10.02.2025_FSP_PZ(PR)_2025_2028'!J14</f>
        <v>0</v>
      </c>
      <c r="K14" s="43">
        <f>'09.06.025_VTBI_MTBF_2026-2029'!K14-'10.02.2025_FSP_PZ(PR)_2025_2028'!K14</f>
        <v>-1.3709999999991851</v>
      </c>
      <c r="L14" s="43">
        <f>'09.06.025_VTBI_MTBF_2026-2029'!L14-'10.02.2025_FSP_PZ(PR)_2025_2028'!L14</f>
        <v>-3.2429999999985739</v>
      </c>
      <c r="M14" s="43">
        <f>'09.06.025_VTBI_MTBF_2026-2029'!M14-'10.02.2025_FSP_PZ(PR)_2025_2028'!M14</f>
        <v>361.78800000000047</v>
      </c>
      <c r="N14" s="43">
        <f>'09.06.025_VTBI_MTBF_2026-2029'!N14-'10.02.2025_FSP_PZ(PR)_2025_2028'!N14</f>
        <v>525.60689347144819</v>
      </c>
      <c r="O14" s="43">
        <f>'09.06.025_VTBI_MTBF_2026-2029'!O14-'10.02.2025_FSP_PZ(PR)_2025_2028'!O14</f>
        <v>803.11280220589606</v>
      </c>
      <c r="P14" s="43">
        <f>'09.06.025_VTBI_MTBF_2026-2029'!P14-'10.02.2025_FSP_PZ(PR)_2025_2028'!P14</f>
        <v>1153.4539870505484</v>
      </c>
      <c r="Q14" s="43">
        <f>'09.06.025_VTBI_MTBF_2026-2029'!Q14-'10.02.2025_FSP_PZ(PR)_2025_2028'!Q14</f>
        <v>1174.8382703400948</v>
      </c>
      <c r="R14" s="43">
        <f>'09.06.025_VTBI_MTBF_2026-2029'!R14-'10.02.2025_FSP_PZ(PR)_2025_2028'!R14</f>
        <v>1206.1093446897353</v>
      </c>
      <c r="S14" s="43">
        <f>'09.06.025_VTBI_MTBF_2026-2029'!S14-'10.02.2025_FSP_PZ(PR)_2025_2028'!S14</f>
        <v>369.0004962386468</v>
      </c>
    </row>
    <row r="15" spans="1:19" x14ac:dyDescent="0.35">
      <c r="A15" s="32">
        <f t="shared" si="0"/>
        <v>10</v>
      </c>
      <c r="B15" s="24" t="s">
        <v>11</v>
      </c>
      <c r="C15" s="24" t="s">
        <v>12</v>
      </c>
      <c r="D15" s="27" t="s">
        <v>42</v>
      </c>
      <c r="E15" s="43">
        <f>'09.06.025_VTBI_MTBF_2026-2029'!E15-'10.02.2025_FSP_PZ(PR)_2025_2028'!E15</f>
        <v>0</v>
      </c>
      <c r="F15" s="43">
        <f>'09.06.025_VTBI_MTBF_2026-2029'!F15-'10.02.2025_FSP_PZ(PR)_2025_2028'!F15</f>
        <v>0</v>
      </c>
      <c r="G15" s="43">
        <f>'09.06.025_VTBI_MTBF_2026-2029'!G15-'10.02.2025_FSP_PZ(PR)_2025_2028'!G15</f>
        <v>0</v>
      </c>
      <c r="H15" s="43">
        <f>'09.06.025_VTBI_MTBF_2026-2029'!H15-'10.02.2025_FSP_PZ(PR)_2025_2028'!H15</f>
        <v>0</v>
      </c>
      <c r="I15" s="43">
        <f>'09.06.025_VTBI_MTBF_2026-2029'!I15-'10.02.2025_FSP_PZ(PR)_2025_2028'!I15</f>
        <v>0</v>
      </c>
      <c r="J15" s="43">
        <f>'09.06.025_VTBI_MTBF_2026-2029'!J15-'10.02.2025_FSP_PZ(PR)_2025_2028'!J15</f>
        <v>0</v>
      </c>
      <c r="K15" s="43">
        <f>'09.06.025_VTBI_MTBF_2026-2029'!K15-'10.02.2025_FSP_PZ(PR)_2025_2028'!K15</f>
        <v>0</v>
      </c>
      <c r="L15" s="43">
        <f>'09.06.025_VTBI_MTBF_2026-2029'!L15-'10.02.2025_FSP_PZ(PR)_2025_2028'!L15</f>
        <v>0</v>
      </c>
      <c r="M15" s="43">
        <f>'09.06.025_VTBI_MTBF_2026-2029'!M15-'10.02.2025_FSP_PZ(PR)_2025_2028'!M15</f>
        <v>0</v>
      </c>
      <c r="N15" s="43">
        <f>'09.06.025_VTBI_MTBF_2026-2029'!N15-'10.02.2025_FSP_PZ(PR)_2025_2028'!N15</f>
        <v>171.23396994096765</v>
      </c>
      <c r="O15" s="43">
        <f>'09.06.025_VTBI_MTBF_2026-2029'!O15-'10.02.2025_FSP_PZ(PR)_2025_2028'!O15</f>
        <v>274.23337992354936</v>
      </c>
      <c r="P15" s="43">
        <f>'09.06.025_VTBI_MTBF_2026-2029'!P15-'10.02.2025_FSP_PZ(PR)_2025_2028'!P15</f>
        <v>131.09350746604832</v>
      </c>
      <c r="Q15" s="43">
        <f>'09.06.025_VTBI_MTBF_2026-2029'!Q15-'10.02.2025_FSP_PZ(PR)_2025_2028'!Q15</f>
        <v>161.75723506591748</v>
      </c>
      <c r="R15" s="43">
        <f>'09.06.025_VTBI_MTBF_2026-2029'!R15-'10.02.2025_FSP_PZ(PR)_2025_2028'!R15</f>
        <v>166.60995211789486</v>
      </c>
      <c r="S15" s="43">
        <f>'09.06.025_VTBI_MTBF_2026-2029'!S15-'10.02.2025_FSP_PZ(PR)_2025_2028'!S15</f>
        <v>23761.751731122553</v>
      </c>
    </row>
    <row r="16" spans="1:19" x14ac:dyDescent="0.35">
      <c r="A16" s="32">
        <f t="shared" si="0"/>
        <v>11</v>
      </c>
      <c r="B16" s="24" t="s">
        <v>13</v>
      </c>
      <c r="C16" s="24" t="s">
        <v>14</v>
      </c>
      <c r="D16" s="27" t="s">
        <v>42</v>
      </c>
      <c r="E16" s="43">
        <f>'09.06.025_VTBI_MTBF_2026-2029'!E16-'10.02.2025_FSP_PZ(PR)_2025_2028'!E16</f>
        <v>0</v>
      </c>
      <c r="F16" s="43">
        <f>'09.06.025_VTBI_MTBF_2026-2029'!F16-'10.02.2025_FSP_PZ(PR)_2025_2028'!F16</f>
        <v>0</v>
      </c>
      <c r="G16" s="43">
        <f>'09.06.025_VTBI_MTBF_2026-2029'!G16-'10.02.2025_FSP_PZ(PR)_2025_2028'!G16</f>
        <v>0</v>
      </c>
      <c r="H16" s="43">
        <f>'09.06.025_VTBI_MTBF_2026-2029'!H16-'10.02.2025_FSP_PZ(PR)_2025_2028'!H16</f>
        <v>0</v>
      </c>
      <c r="I16" s="43">
        <f>'09.06.025_VTBI_MTBF_2026-2029'!I16-'10.02.2025_FSP_PZ(PR)_2025_2028'!I16</f>
        <v>0</v>
      </c>
      <c r="J16" s="43">
        <f>'09.06.025_VTBI_MTBF_2026-2029'!J16-'10.02.2025_FSP_PZ(PR)_2025_2028'!J16</f>
        <v>0</v>
      </c>
      <c r="K16" s="43">
        <f>'09.06.025_VTBI_MTBF_2026-2029'!K16-'10.02.2025_FSP_PZ(PR)_2025_2028'!K16</f>
        <v>0</v>
      </c>
      <c r="L16" s="43">
        <f>'09.06.025_VTBI_MTBF_2026-2029'!L16-'10.02.2025_FSP_PZ(PR)_2025_2028'!L16</f>
        <v>0</v>
      </c>
      <c r="M16" s="43">
        <f>'09.06.025_VTBI_MTBF_2026-2029'!M16-'10.02.2025_FSP_PZ(PR)_2025_2028'!M16</f>
        <v>0</v>
      </c>
      <c r="N16" s="43">
        <f>'09.06.025_VTBI_MTBF_2026-2029'!N16-'10.02.2025_FSP_PZ(PR)_2025_2028'!N16</f>
        <v>230.76646804065604</v>
      </c>
      <c r="O16" s="43">
        <f>'09.06.025_VTBI_MTBF_2026-2029'!O16-'10.02.2025_FSP_PZ(PR)_2025_2028'!O16</f>
        <v>414.27620184399711</v>
      </c>
      <c r="P16" s="43">
        <f>'09.06.025_VTBI_MTBF_2026-2029'!P16-'10.02.2025_FSP_PZ(PR)_2025_2028'!P16</f>
        <v>694.05968852083606</v>
      </c>
      <c r="Q16" s="43">
        <f>'09.06.025_VTBI_MTBF_2026-2029'!Q16-'10.02.2025_FSP_PZ(PR)_2025_2028'!Q16</f>
        <v>633.17599129119117</v>
      </c>
      <c r="R16" s="43">
        <f>'09.06.025_VTBI_MTBF_2026-2029'!R16-'10.02.2025_FSP_PZ(PR)_2025_2028'!R16</f>
        <v>652.80444702121895</v>
      </c>
      <c r="S16" s="43">
        <f>'09.06.025_VTBI_MTBF_2026-2029'!S16-'10.02.2025_FSP_PZ(PR)_2025_2028'!S16</f>
        <v>25291.318032570583</v>
      </c>
    </row>
    <row r="17" spans="1:19" x14ac:dyDescent="0.35">
      <c r="A17" s="19"/>
      <c r="B17" s="20" t="s">
        <v>55</v>
      </c>
      <c r="C17" s="28" t="s">
        <v>56</v>
      </c>
      <c r="D17" s="29"/>
      <c r="E17" s="20">
        <v>2015</v>
      </c>
      <c r="F17" s="20">
        <v>2016</v>
      </c>
      <c r="G17" s="20">
        <v>2017</v>
      </c>
      <c r="H17" s="20">
        <v>2018</v>
      </c>
      <c r="I17" s="20">
        <v>2019</v>
      </c>
      <c r="J17" s="20">
        <v>2020</v>
      </c>
      <c r="K17" s="20">
        <v>2021</v>
      </c>
      <c r="L17" s="20">
        <v>2022</v>
      </c>
      <c r="M17" s="20">
        <v>2023</v>
      </c>
      <c r="N17" s="20">
        <v>2024</v>
      </c>
      <c r="O17" s="20">
        <v>2025</v>
      </c>
      <c r="P17" s="42">
        <v>2026</v>
      </c>
      <c r="Q17" s="20">
        <v>2027</v>
      </c>
      <c r="R17" s="20">
        <v>2028</v>
      </c>
      <c r="S17" s="20">
        <v>2029</v>
      </c>
    </row>
    <row r="18" spans="1:19" x14ac:dyDescent="0.35">
      <c r="A18" s="14">
        <f>A16+1</f>
        <v>12</v>
      </c>
      <c r="B18" s="24" t="s">
        <v>5</v>
      </c>
      <c r="C18" s="24" t="s">
        <v>6</v>
      </c>
      <c r="D18" s="27" t="s">
        <v>47</v>
      </c>
      <c r="E18" s="43">
        <f>'09.06.025_VTBI_MTBF_2026-2029'!E18-'10.02.2025_FSP_PZ(PR)_2025_2028'!E18</f>
        <v>0</v>
      </c>
      <c r="F18" s="43">
        <f>'09.06.025_VTBI_MTBF_2026-2029'!F18-'10.02.2025_FSP_PZ(PR)_2025_2028'!F18</f>
        <v>0</v>
      </c>
      <c r="G18" s="43">
        <f>'09.06.025_VTBI_MTBF_2026-2029'!G18-'10.02.2025_FSP_PZ(PR)_2025_2028'!G18</f>
        <v>0</v>
      </c>
      <c r="H18" s="43">
        <f>'09.06.025_VTBI_MTBF_2026-2029'!H18-'10.02.2025_FSP_PZ(PR)_2025_2028'!H18</f>
        <v>0</v>
      </c>
      <c r="I18" s="43">
        <f>'09.06.025_VTBI_MTBF_2026-2029'!I18-'10.02.2025_FSP_PZ(PR)_2025_2028'!I18</f>
        <v>0</v>
      </c>
      <c r="J18" s="43">
        <f>'09.06.025_VTBI_MTBF_2026-2029'!J18-'10.02.2025_FSP_PZ(PR)_2025_2028'!J18</f>
        <v>0</v>
      </c>
      <c r="K18" s="43">
        <f>'09.06.025_VTBI_MTBF_2026-2029'!K18-'10.02.2025_FSP_PZ(PR)_2025_2028'!K18</f>
        <v>0</v>
      </c>
      <c r="L18" s="43">
        <f>'09.06.025_VTBI_MTBF_2026-2029'!L18-'10.02.2025_FSP_PZ(PR)_2025_2028'!L18</f>
        <v>0</v>
      </c>
      <c r="M18" s="43">
        <f>'09.06.025_VTBI_MTBF_2026-2029'!M18-'10.02.2025_FSP_PZ(PR)_2025_2028'!M18</f>
        <v>0</v>
      </c>
      <c r="N18" s="43">
        <f>'09.06.025_VTBI_MTBF_2026-2029'!N18-'10.02.2025_FSP_PZ(PR)_2025_2028'!N18</f>
        <v>-0.11183011383204189</v>
      </c>
      <c r="O18" s="43">
        <f>'09.06.025_VTBI_MTBF_2026-2029'!O18-'10.02.2025_FSP_PZ(PR)_2025_2028'!O18</f>
        <v>-1.1581538884067442</v>
      </c>
      <c r="P18" s="43">
        <f>'09.06.025_VTBI_MTBF_2026-2029'!P18-'10.02.2025_FSP_PZ(PR)_2025_2028'!P18</f>
        <v>-0.10097628142177939</v>
      </c>
      <c r="Q18" s="43">
        <f>'09.06.025_VTBI_MTBF_2026-2029'!Q18-'10.02.2025_FSP_PZ(PR)_2025_2028'!Q18</f>
        <v>-0.53785162442144951</v>
      </c>
      <c r="R18" s="43">
        <f>'09.06.025_VTBI_MTBF_2026-2029'!R18-'10.02.2025_FSP_PZ(PR)_2025_2028'!R18</f>
        <v>0</v>
      </c>
      <c r="S18" s="43">
        <f>'09.06.025_VTBI_MTBF_2026-2029'!S18-'10.02.2025_FSP_PZ(PR)_2025_2028'!S18</f>
        <v>2.5</v>
      </c>
    </row>
    <row r="19" spans="1:19" x14ac:dyDescent="0.35">
      <c r="A19" s="14">
        <f t="shared" ref="A19:A24" si="1">A18+1</f>
        <v>13</v>
      </c>
      <c r="B19" s="24" t="s">
        <v>51</v>
      </c>
      <c r="C19" s="24" t="s">
        <v>7</v>
      </c>
      <c r="D19" s="27" t="s">
        <v>47</v>
      </c>
      <c r="E19" s="43">
        <f>'09.06.025_VTBI_MTBF_2026-2029'!E19-'10.02.2025_FSP_PZ(PR)_2025_2028'!E19</f>
        <v>0</v>
      </c>
      <c r="F19" s="43">
        <f>'09.06.025_VTBI_MTBF_2026-2029'!F19-'10.02.2025_FSP_PZ(PR)_2025_2028'!F19</f>
        <v>0</v>
      </c>
      <c r="G19" s="43">
        <f>'09.06.025_VTBI_MTBF_2026-2029'!G19-'10.02.2025_FSP_PZ(PR)_2025_2028'!G19</f>
        <v>0</v>
      </c>
      <c r="H19" s="43">
        <f>'09.06.025_VTBI_MTBF_2026-2029'!H19-'10.02.2025_FSP_PZ(PR)_2025_2028'!H19</f>
        <v>0</v>
      </c>
      <c r="I19" s="43">
        <f>'09.06.025_VTBI_MTBF_2026-2029'!I19-'10.02.2025_FSP_PZ(PR)_2025_2028'!I19</f>
        <v>0</v>
      </c>
      <c r="J19" s="43">
        <f>'09.06.025_VTBI_MTBF_2026-2029'!J19-'10.02.2025_FSP_PZ(PR)_2025_2028'!J19</f>
        <v>0</v>
      </c>
      <c r="K19" s="43">
        <f>'09.06.025_VTBI_MTBF_2026-2029'!K19-'10.02.2025_FSP_PZ(PR)_2025_2028'!K19</f>
        <v>0</v>
      </c>
      <c r="L19" s="43">
        <f>'09.06.025_VTBI_MTBF_2026-2029'!L19-'10.02.2025_FSP_PZ(PR)_2025_2028'!L19</f>
        <v>0</v>
      </c>
      <c r="M19" s="43">
        <f>'09.06.025_VTBI_MTBF_2026-2029'!M19-'10.02.2025_FSP_PZ(PR)_2025_2028'!M19</f>
        <v>0</v>
      </c>
      <c r="N19" s="43">
        <f>'09.06.025_VTBI_MTBF_2026-2029'!N19-'10.02.2025_FSP_PZ(PR)_2025_2028'!N19</f>
        <v>-0.19327888914612856</v>
      </c>
      <c r="O19" s="43">
        <f>'09.06.025_VTBI_MTBF_2026-2029'!O19-'10.02.2025_FSP_PZ(PR)_2025_2028'!O19</f>
        <v>-0.18570283104688201</v>
      </c>
      <c r="P19" s="43">
        <f>'09.06.025_VTBI_MTBF_2026-2029'!P19-'10.02.2025_FSP_PZ(PR)_2025_2028'!P19</f>
        <v>1.4922439946055874</v>
      </c>
      <c r="Q19" s="43">
        <f>'09.06.025_VTBI_MTBF_2026-2029'!Q19-'10.02.2025_FSP_PZ(PR)_2025_2028'!Q19</f>
        <v>0</v>
      </c>
      <c r="R19" s="43">
        <f>'09.06.025_VTBI_MTBF_2026-2029'!R19-'10.02.2025_FSP_PZ(PR)_2025_2028'!R19</f>
        <v>0</v>
      </c>
      <c r="S19" s="43">
        <f>'09.06.025_VTBI_MTBF_2026-2029'!S19-'10.02.2025_FSP_PZ(PR)_2025_2028'!S19</f>
        <v>2</v>
      </c>
    </row>
    <row r="20" spans="1:19" x14ac:dyDescent="0.35">
      <c r="A20" s="14">
        <f t="shared" si="1"/>
        <v>14</v>
      </c>
      <c r="B20" s="24" t="s">
        <v>52</v>
      </c>
      <c r="C20" s="24" t="s">
        <v>8</v>
      </c>
      <c r="D20" s="27" t="s">
        <v>47</v>
      </c>
      <c r="E20" s="43">
        <f>'09.06.025_VTBI_MTBF_2026-2029'!E20-'10.02.2025_FSP_PZ(PR)_2025_2028'!E20</f>
        <v>0</v>
      </c>
      <c r="F20" s="43">
        <f>'09.06.025_VTBI_MTBF_2026-2029'!F20-'10.02.2025_FSP_PZ(PR)_2025_2028'!F20</f>
        <v>0</v>
      </c>
      <c r="G20" s="43">
        <f>'09.06.025_VTBI_MTBF_2026-2029'!G20-'10.02.2025_FSP_PZ(PR)_2025_2028'!G20</f>
        <v>0</v>
      </c>
      <c r="H20" s="43">
        <f>'09.06.025_VTBI_MTBF_2026-2029'!H20-'10.02.2025_FSP_PZ(PR)_2025_2028'!H20</f>
        <v>0</v>
      </c>
      <c r="I20" s="43">
        <f>'09.06.025_VTBI_MTBF_2026-2029'!I20-'10.02.2025_FSP_PZ(PR)_2025_2028'!I20</f>
        <v>0</v>
      </c>
      <c r="J20" s="43">
        <f>'09.06.025_VTBI_MTBF_2026-2029'!J20-'10.02.2025_FSP_PZ(PR)_2025_2028'!J20</f>
        <v>0</v>
      </c>
      <c r="K20" s="43">
        <f>'09.06.025_VTBI_MTBF_2026-2029'!K20-'10.02.2025_FSP_PZ(PR)_2025_2028'!K20</f>
        <v>-2.1174474425919243E-2</v>
      </c>
      <c r="L20" s="43">
        <f>'09.06.025_VTBI_MTBF_2026-2029'!L20-'10.02.2025_FSP_PZ(PR)_2025_2028'!L20</f>
        <v>-2.4878589427544284E-2</v>
      </c>
      <c r="M20" s="43">
        <f>'09.06.025_VTBI_MTBF_2026-2029'!M20-'10.02.2025_FSP_PZ(PR)_2025_2028'!M20</f>
        <v>5.0073849320753538</v>
      </c>
      <c r="N20" s="43">
        <f>'09.06.025_VTBI_MTBF_2026-2029'!N20-'10.02.2025_FSP_PZ(PR)_2025_2028'!N20</f>
        <v>1.3557935867452784</v>
      </c>
      <c r="O20" s="43">
        <f>'09.06.025_VTBI_MTBF_2026-2029'!O20-'10.02.2025_FSP_PZ(PR)_2025_2028'!O20</f>
        <v>3.68596206350405</v>
      </c>
      <c r="P20" s="43">
        <f>'09.06.025_VTBI_MTBF_2026-2029'!P20-'10.02.2025_FSP_PZ(PR)_2025_2028'!P20</f>
        <v>4.5515513364404256</v>
      </c>
      <c r="Q20" s="43">
        <f>'09.06.025_VTBI_MTBF_2026-2029'!Q20-'10.02.2025_FSP_PZ(PR)_2025_2028'!Q20</f>
        <v>-0.29178780883162858</v>
      </c>
      <c r="R20" s="43">
        <f>'09.06.025_VTBI_MTBF_2026-2029'!R20-'10.02.2025_FSP_PZ(PR)_2025_2028'!R20</f>
        <v>0</v>
      </c>
      <c r="S20" s="43">
        <f>'09.06.025_VTBI_MTBF_2026-2029'!S20-'10.02.2025_FSP_PZ(PR)_2025_2028'!S20</f>
        <v>2.0492891920552978</v>
      </c>
    </row>
    <row r="21" spans="1:19" x14ac:dyDescent="0.35">
      <c r="A21" s="14">
        <f t="shared" si="1"/>
        <v>15</v>
      </c>
      <c r="B21" s="24" t="s">
        <v>53</v>
      </c>
      <c r="C21" s="24" t="s">
        <v>9</v>
      </c>
      <c r="D21" s="27" t="s">
        <v>47</v>
      </c>
      <c r="E21" s="43">
        <f>'09.06.025_VTBI_MTBF_2026-2029'!E21-'10.02.2025_FSP_PZ(PR)_2025_2028'!E21</f>
        <v>0</v>
      </c>
      <c r="F21" s="43">
        <f>'09.06.025_VTBI_MTBF_2026-2029'!F21-'10.02.2025_FSP_PZ(PR)_2025_2028'!F21</f>
        <v>0</v>
      </c>
      <c r="G21" s="43">
        <f>'09.06.025_VTBI_MTBF_2026-2029'!G21-'10.02.2025_FSP_PZ(PR)_2025_2028'!G21</f>
        <v>0</v>
      </c>
      <c r="H21" s="43">
        <f>'09.06.025_VTBI_MTBF_2026-2029'!H21-'10.02.2025_FSP_PZ(PR)_2025_2028'!H21</f>
        <v>0</v>
      </c>
      <c r="I21" s="43">
        <f>'09.06.025_VTBI_MTBF_2026-2029'!I21-'10.02.2025_FSP_PZ(PR)_2025_2028'!I21</f>
        <v>0</v>
      </c>
      <c r="J21" s="43">
        <f>'09.06.025_VTBI_MTBF_2026-2029'!J21-'10.02.2025_FSP_PZ(PR)_2025_2028'!J21</f>
        <v>0</v>
      </c>
      <c r="K21" s="43">
        <f>'09.06.025_VTBI_MTBF_2026-2029'!K21-'10.02.2025_FSP_PZ(PR)_2025_2028'!K21</f>
        <v>0</v>
      </c>
      <c r="L21" s="43">
        <f>'09.06.025_VTBI_MTBF_2026-2029'!L21-'10.02.2025_FSP_PZ(PR)_2025_2028'!L21</f>
        <v>0</v>
      </c>
      <c r="M21" s="43">
        <f>'09.06.025_VTBI_MTBF_2026-2029'!M21-'10.02.2025_FSP_PZ(PR)_2025_2028'!M21</f>
        <v>0</v>
      </c>
      <c r="N21" s="43">
        <f>'09.06.025_VTBI_MTBF_2026-2029'!N21-'10.02.2025_FSP_PZ(PR)_2025_2028'!N21</f>
        <v>-1.1983676355613255</v>
      </c>
      <c r="O21" s="43">
        <f>'09.06.025_VTBI_MTBF_2026-2029'!O21-'10.02.2025_FSP_PZ(PR)_2025_2028'!O21</f>
        <v>7.8555020275203447E-2</v>
      </c>
      <c r="P21" s="43">
        <f>'09.06.025_VTBI_MTBF_2026-2029'!P21-'10.02.2025_FSP_PZ(PR)_2025_2028'!P21</f>
        <v>0.1291869084610795</v>
      </c>
      <c r="Q21" s="43">
        <f>'09.06.025_VTBI_MTBF_2026-2029'!Q21-'10.02.2025_FSP_PZ(PR)_2025_2028'!Q21</f>
        <v>-2.0485135862983839E-2</v>
      </c>
      <c r="R21" s="43">
        <f>'09.06.025_VTBI_MTBF_2026-2029'!R21-'10.02.2025_FSP_PZ(PR)_2025_2028'!R21</f>
        <v>0</v>
      </c>
      <c r="S21" s="43">
        <f>'09.06.025_VTBI_MTBF_2026-2029'!S21-'10.02.2025_FSP_PZ(PR)_2025_2028'!S21</f>
        <v>2</v>
      </c>
    </row>
    <row r="22" spans="1:19" x14ac:dyDescent="0.35">
      <c r="A22" s="14">
        <f t="shared" si="1"/>
        <v>16</v>
      </c>
      <c r="B22" s="24" t="s">
        <v>54</v>
      </c>
      <c r="C22" s="24" t="s">
        <v>57</v>
      </c>
      <c r="D22" s="27" t="s">
        <v>58</v>
      </c>
      <c r="E22" s="53" t="s">
        <v>58</v>
      </c>
      <c r="F22" s="53" t="s">
        <v>58</v>
      </c>
      <c r="G22" s="53" t="s">
        <v>58</v>
      </c>
      <c r="H22" s="53" t="s">
        <v>58</v>
      </c>
      <c r="I22" s="53" t="s">
        <v>58</v>
      </c>
      <c r="J22" s="53" t="s">
        <v>58</v>
      </c>
      <c r="K22" s="53" t="s">
        <v>58</v>
      </c>
      <c r="L22" s="53" t="s">
        <v>58</v>
      </c>
      <c r="M22" s="53" t="s">
        <v>58</v>
      </c>
      <c r="N22" s="53" t="s">
        <v>58</v>
      </c>
      <c r="O22" s="53" t="s">
        <v>58</v>
      </c>
      <c r="P22" s="53" t="s">
        <v>58</v>
      </c>
      <c r="Q22" s="53" t="s">
        <v>58</v>
      </c>
      <c r="R22" s="53" t="s">
        <v>58</v>
      </c>
    </row>
    <row r="23" spans="1:19" x14ac:dyDescent="0.3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43">
        <f>'09.06.025_VTBI_MTBF_2026-2029'!E23-'10.02.2025_FSP_PZ(PR)_2025_2028'!E23</f>
        <v>0</v>
      </c>
      <c r="F23" s="43">
        <f>'09.06.025_VTBI_MTBF_2026-2029'!F23-'10.02.2025_FSP_PZ(PR)_2025_2028'!F23</f>
        <v>0</v>
      </c>
      <c r="G23" s="43">
        <f>'09.06.025_VTBI_MTBF_2026-2029'!G23-'10.02.2025_FSP_PZ(PR)_2025_2028'!G23</f>
        <v>0</v>
      </c>
      <c r="H23" s="43">
        <f>'09.06.025_VTBI_MTBF_2026-2029'!H23-'10.02.2025_FSP_PZ(PR)_2025_2028'!H23</f>
        <v>0</v>
      </c>
      <c r="I23" s="43">
        <f>'09.06.025_VTBI_MTBF_2026-2029'!I23-'10.02.2025_FSP_PZ(PR)_2025_2028'!I23</f>
        <v>0</v>
      </c>
      <c r="J23" s="43">
        <f>'09.06.025_VTBI_MTBF_2026-2029'!J23-'10.02.2025_FSP_PZ(PR)_2025_2028'!J23</f>
        <v>0</v>
      </c>
      <c r="K23" s="43">
        <f>'09.06.025_VTBI_MTBF_2026-2029'!K23-'10.02.2025_FSP_PZ(PR)_2025_2028'!K23</f>
        <v>0</v>
      </c>
      <c r="L23" s="43">
        <f>'09.06.025_VTBI_MTBF_2026-2029'!L23-'10.02.2025_FSP_PZ(PR)_2025_2028'!L23</f>
        <v>0</v>
      </c>
      <c r="M23" s="43">
        <f>'09.06.025_VTBI_MTBF_2026-2029'!M23-'10.02.2025_FSP_PZ(PR)_2025_2028'!M23</f>
        <v>0</v>
      </c>
      <c r="N23" s="43">
        <f>'09.06.025_VTBI_MTBF_2026-2029'!N23-'10.02.2025_FSP_PZ(PR)_2025_2028'!N23</f>
        <v>0.80723707555374347</v>
      </c>
      <c r="O23" s="43">
        <f>'09.06.025_VTBI_MTBF_2026-2029'!O23-'10.02.2025_FSP_PZ(PR)_2025_2028'!O23</f>
        <v>0.48187097311705429</v>
      </c>
      <c r="P23" s="43">
        <f>'09.06.025_VTBI_MTBF_2026-2029'!P23-'10.02.2025_FSP_PZ(PR)_2025_2028'!P23</f>
        <v>-0.71293292315800727</v>
      </c>
      <c r="Q23" s="43">
        <f>'09.06.025_VTBI_MTBF_2026-2029'!Q23-'10.02.2025_FSP_PZ(PR)_2025_2028'!Q23</f>
        <v>0.12437701191950623</v>
      </c>
      <c r="R23" s="43">
        <f>'09.06.025_VTBI_MTBF_2026-2029'!R23-'10.02.2025_FSP_PZ(PR)_2025_2028'!R23</f>
        <v>0</v>
      </c>
      <c r="S23" s="43">
        <f>'09.06.025_VTBI_MTBF_2026-2029'!S23-'10.02.2025_FSP_PZ(PR)_2025_2028'!S23</f>
        <v>3</v>
      </c>
    </row>
    <row r="24" spans="1:19" x14ac:dyDescent="0.3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43">
        <f>'09.06.025_VTBI_MTBF_2026-2029'!E24-'10.02.2025_FSP_PZ(PR)_2025_2028'!E24</f>
        <v>0</v>
      </c>
      <c r="F24" s="43">
        <f>'09.06.025_VTBI_MTBF_2026-2029'!F24-'10.02.2025_FSP_PZ(PR)_2025_2028'!F24</f>
        <v>0</v>
      </c>
      <c r="G24" s="43">
        <f>'09.06.025_VTBI_MTBF_2026-2029'!G24-'10.02.2025_FSP_PZ(PR)_2025_2028'!G24</f>
        <v>0</v>
      </c>
      <c r="H24" s="43">
        <f>'09.06.025_VTBI_MTBF_2026-2029'!H24-'10.02.2025_FSP_PZ(PR)_2025_2028'!H24</f>
        <v>0</v>
      </c>
      <c r="I24" s="43">
        <f>'09.06.025_VTBI_MTBF_2026-2029'!I24-'10.02.2025_FSP_PZ(PR)_2025_2028'!I24</f>
        <v>0</v>
      </c>
      <c r="J24" s="43">
        <f>'09.06.025_VTBI_MTBF_2026-2029'!J24-'10.02.2025_FSP_PZ(PR)_2025_2028'!J24</f>
        <v>0</v>
      </c>
      <c r="K24" s="43">
        <f>'09.06.025_VTBI_MTBF_2026-2029'!K24-'10.02.2025_FSP_PZ(PR)_2025_2028'!K24</f>
        <v>0</v>
      </c>
      <c r="L24" s="43">
        <f>'09.06.025_VTBI_MTBF_2026-2029'!L24-'10.02.2025_FSP_PZ(PR)_2025_2028'!L24</f>
        <v>0</v>
      </c>
      <c r="M24" s="43">
        <f>'09.06.025_VTBI_MTBF_2026-2029'!M24-'10.02.2025_FSP_PZ(PR)_2025_2028'!M24</f>
        <v>0</v>
      </c>
      <c r="N24" s="43">
        <f>'09.06.025_VTBI_MTBF_2026-2029'!N24-'10.02.2025_FSP_PZ(PR)_2025_2028'!N24</f>
        <v>1.0397706911233513</v>
      </c>
      <c r="O24" s="43">
        <f>'09.06.025_VTBI_MTBF_2026-2029'!O24-'10.02.2025_FSP_PZ(PR)_2025_2028'!O24</f>
        <v>0.82157554038511194</v>
      </c>
      <c r="P24" s="43">
        <f>'09.06.025_VTBI_MTBF_2026-2029'!P24-'10.02.2025_FSP_PZ(PR)_2025_2028'!P24</f>
        <v>1.2136860108828671</v>
      </c>
      <c r="Q24" s="43">
        <f>'09.06.025_VTBI_MTBF_2026-2029'!Q24-'10.02.2025_FSP_PZ(PR)_2025_2028'!Q24</f>
        <v>-0.36684430938636581</v>
      </c>
      <c r="R24" s="43">
        <f>'09.06.025_VTBI_MTBF_2026-2029'!R24-'10.02.2025_FSP_PZ(PR)_2025_2028'!R24</f>
        <v>0</v>
      </c>
      <c r="S24" s="43">
        <f>'09.06.025_VTBI_MTBF_2026-2029'!S24-'10.02.2025_FSP_PZ(PR)_2025_2028'!S24</f>
        <v>3.1</v>
      </c>
    </row>
    <row r="25" spans="1:19" x14ac:dyDescent="0.35">
      <c r="A25" s="19"/>
      <c r="B25" s="20" t="s">
        <v>59</v>
      </c>
      <c r="C25" s="20" t="s">
        <v>60</v>
      </c>
      <c r="D25" s="21"/>
      <c r="E25" s="20">
        <v>2015</v>
      </c>
      <c r="F25" s="20">
        <v>2016</v>
      </c>
      <c r="G25" s="20">
        <v>2017</v>
      </c>
      <c r="H25" s="20">
        <v>2018</v>
      </c>
      <c r="I25" s="20">
        <v>2019</v>
      </c>
      <c r="J25" s="20">
        <v>2020</v>
      </c>
      <c r="K25" s="20">
        <v>2021</v>
      </c>
      <c r="L25" s="20">
        <v>2022</v>
      </c>
      <c r="M25" s="20">
        <v>2023</v>
      </c>
      <c r="N25" s="20">
        <v>2024</v>
      </c>
      <c r="O25" s="20">
        <v>2025</v>
      </c>
      <c r="P25" s="42">
        <v>2026</v>
      </c>
      <c r="Q25" s="20">
        <v>2027</v>
      </c>
      <c r="R25" s="20">
        <v>2028</v>
      </c>
      <c r="S25" s="20">
        <v>2029</v>
      </c>
    </row>
    <row r="26" spans="1:19" x14ac:dyDescent="0.35">
      <c r="A26" s="32">
        <f>A24+1</f>
        <v>19</v>
      </c>
      <c r="B26" s="24" t="s">
        <v>5</v>
      </c>
      <c r="C26" s="24" t="s">
        <v>6</v>
      </c>
      <c r="D26" s="27" t="s">
        <v>42</v>
      </c>
      <c r="E26" s="43">
        <f>'09.06.025_VTBI_MTBF_2026-2029'!E26-'10.02.2025_FSP_PZ(PR)_2025_2028'!E26</f>
        <v>0</v>
      </c>
      <c r="F26" s="43">
        <f>'09.06.025_VTBI_MTBF_2026-2029'!F26-'10.02.2025_FSP_PZ(PR)_2025_2028'!F26</f>
        <v>0</v>
      </c>
      <c r="G26" s="43">
        <f>'09.06.025_VTBI_MTBF_2026-2029'!G26-'10.02.2025_FSP_PZ(PR)_2025_2028'!G26</f>
        <v>0</v>
      </c>
      <c r="H26" s="43">
        <f>'09.06.025_VTBI_MTBF_2026-2029'!H26-'10.02.2025_FSP_PZ(PR)_2025_2028'!H26</f>
        <v>0</v>
      </c>
      <c r="I26" s="43">
        <f>'09.06.025_VTBI_MTBF_2026-2029'!I26-'10.02.2025_FSP_PZ(PR)_2025_2028'!I26</f>
        <v>0</v>
      </c>
      <c r="J26" s="43">
        <f>'09.06.025_VTBI_MTBF_2026-2029'!J26-'10.02.2025_FSP_PZ(PR)_2025_2028'!J26</f>
        <v>0</v>
      </c>
      <c r="K26" s="43">
        <f>'09.06.025_VTBI_MTBF_2026-2029'!K26-'10.02.2025_FSP_PZ(PR)_2025_2028'!K26</f>
        <v>0</v>
      </c>
      <c r="L26" s="43">
        <f>'09.06.025_VTBI_MTBF_2026-2029'!L26-'10.02.2025_FSP_PZ(PR)_2025_2028'!L26</f>
        <v>0</v>
      </c>
      <c r="M26" s="43">
        <f>'09.06.025_VTBI_MTBF_2026-2029'!M26-'10.02.2025_FSP_PZ(PR)_2025_2028'!M26</f>
        <v>0</v>
      </c>
      <c r="N26" s="43">
        <f>'09.06.025_VTBI_MTBF_2026-2029'!N26-'10.02.2025_FSP_PZ(PR)_2025_2028'!N26</f>
        <v>-85.262722474741167</v>
      </c>
      <c r="O26" s="43">
        <f>'09.06.025_VTBI_MTBF_2026-2029'!O26-'10.02.2025_FSP_PZ(PR)_2025_2028'!O26</f>
        <v>-133.24061899358639</v>
      </c>
      <c r="P26" s="43">
        <f>'09.06.025_VTBI_MTBF_2026-2029'!P26-'10.02.2025_FSP_PZ(PR)_2025_2028'!P26</f>
        <v>-113.76680037592087</v>
      </c>
      <c r="Q26" s="43">
        <f>'09.06.025_VTBI_MTBF_2026-2029'!Q26-'10.02.2025_FSP_PZ(PR)_2025_2028'!Q26</f>
        <v>-290.34273285102972</v>
      </c>
      <c r="R26" s="43">
        <f>'09.06.025_VTBI_MTBF_2026-2029'!R26-'10.02.2025_FSP_PZ(PR)_2025_2028'!R26</f>
        <v>-389.02958564302025</v>
      </c>
      <c r="S26" s="43">
        <f>'09.06.025_VTBI_MTBF_2026-2029'!S26-'10.02.2025_FSP_PZ(PR)_2025_2028'!S26</f>
        <v>29972.498324763419</v>
      </c>
    </row>
    <row r="27" spans="1:19" x14ac:dyDescent="0.35">
      <c r="A27" s="32">
        <f t="shared" ref="A27:A32" si="2">A26+1</f>
        <v>20</v>
      </c>
      <c r="B27" s="24" t="s">
        <v>51</v>
      </c>
      <c r="C27" s="24" t="s">
        <v>7</v>
      </c>
      <c r="D27" s="27" t="s">
        <v>42</v>
      </c>
      <c r="E27" s="43">
        <f>'09.06.025_VTBI_MTBF_2026-2029'!E27-'10.02.2025_FSP_PZ(PR)_2025_2028'!E27</f>
        <v>0</v>
      </c>
      <c r="F27" s="43">
        <f>'09.06.025_VTBI_MTBF_2026-2029'!F27-'10.02.2025_FSP_PZ(PR)_2025_2028'!F27</f>
        <v>0</v>
      </c>
      <c r="G27" s="43">
        <f>'09.06.025_VTBI_MTBF_2026-2029'!G27-'10.02.2025_FSP_PZ(PR)_2025_2028'!G27</f>
        <v>0</v>
      </c>
      <c r="H27" s="43">
        <f>'09.06.025_VTBI_MTBF_2026-2029'!H27-'10.02.2025_FSP_PZ(PR)_2025_2028'!H27</f>
        <v>0</v>
      </c>
      <c r="I27" s="43">
        <f>'09.06.025_VTBI_MTBF_2026-2029'!I27-'10.02.2025_FSP_PZ(PR)_2025_2028'!I27</f>
        <v>0</v>
      </c>
      <c r="J27" s="43">
        <f>'09.06.025_VTBI_MTBF_2026-2029'!J27-'10.02.2025_FSP_PZ(PR)_2025_2028'!J27</f>
        <v>0</v>
      </c>
      <c r="K27" s="43">
        <f>'09.06.025_VTBI_MTBF_2026-2029'!K27-'10.02.2025_FSP_PZ(PR)_2025_2028'!K27</f>
        <v>0</v>
      </c>
      <c r="L27" s="43">
        <f>'09.06.025_VTBI_MTBF_2026-2029'!L27-'10.02.2025_FSP_PZ(PR)_2025_2028'!L27</f>
        <v>0</v>
      </c>
      <c r="M27" s="43">
        <f>'09.06.025_VTBI_MTBF_2026-2029'!M27-'10.02.2025_FSP_PZ(PR)_2025_2028'!M27</f>
        <v>0</v>
      </c>
      <c r="N27" s="43">
        <f>'09.06.025_VTBI_MTBF_2026-2029'!N27-'10.02.2025_FSP_PZ(PR)_2025_2028'!N27</f>
        <v>-9.7129610978008714</v>
      </c>
      <c r="O27" s="43">
        <f>'09.06.025_VTBI_MTBF_2026-2029'!O27-'10.02.2025_FSP_PZ(PR)_2025_2028'!O27</f>
        <v>203.85787871043613</v>
      </c>
      <c r="P27" s="43">
        <f>'09.06.025_VTBI_MTBF_2026-2029'!P27-'10.02.2025_FSP_PZ(PR)_2025_2028'!P27</f>
        <v>156.80447830594858</v>
      </c>
      <c r="Q27" s="43">
        <f>'09.06.025_VTBI_MTBF_2026-2029'!Q27-'10.02.2025_FSP_PZ(PR)_2025_2028'!Q27</f>
        <v>171.5988729527362</v>
      </c>
      <c r="R27" s="43">
        <f>'09.06.025_VTBI_MTBF_2026-2029'!R27-'10.02.2025_FSP_PZ(PR)_2025_2028'!R27</f>
        <v>175.9260554005341</v>
      </c>
      <c r="S27" s="43">
        <f>'09.06.025_VTBI_MTBF_2026-2029'!S27-'10.02.2025_FSP_PZ(PR)_2025_2028'!S27</f>
        <v>10227</v>
      </c>
    </row>
    <row r="28" spans="1:19" x14ac:dyDescent="0.35">
      <c r="A28" s="32">
        <f t="shared" si="2"/>
        <v>21</v>
      </c>
      <c r="B28" s="24" t="s">
        <v>52</v>
      </c>
      <c r="C28" s="24" t="s">
        <v>8</v>
      </c>
      <c r="D28" s="27" t="s">
        <v>42</v>
      </c>
      <c r="E28" s="43">
        <f>'09.06.025_VTBI_MTBF_2026-2029'!E28-'10.02.2025_FSP_PZ(PR)_2025_2028'!E28</f>
        <v>0</v>
      </c>
      <c r="F28" s="43">
        <f>'09.06.025_VTBI_MTBF_2026-2029'!F28-'10.02.2025_FSP_PZ(PR)_2025_2028'!F28</f>
        <v>0</v>
      </c>
      <c r="G28" s="43">
        <f>'09.06.025_VTBI_MTBF_2026-2029'!G28-'10.02.2025_FSP_PZ(PR)_2025_2028'!G28</f>
        <v>0</v>
      </c>
      <c r="H28" s="43">
        <f>'09.06.025_VTBI_MTBF_2026-2029'!H28-'10.02.2025_FSP_PZ(PR)_2025_2028'!H28</f>
        <v>0</v>
      </c>
      <c r="I28" s="43">
        <f>'09.06.025_VTBI_MTBF_2026-2029'!I28-'10.02.2025_FSP_PZ(PR)_2025_2028'!I28</f>
        <v>0</v>
      </c>
      <c r="J28" s="43">
        <f>'09.06.025_VTBI_MTBF_2026-2029'!J28-'10.02.2025_FSP_PZ(PR)_2025_2028'!J28</f>
        <v>0</v>
      </c>
      <c r="K28" s="43">
        <f>'09.06.025_VTBI_MTBF_2026-2029'!K28-'10.02.2025_FSP_PZ(PR)_2025_2028'!K28</f>
        <v>-1.5210000000006403</v>
      </c>
      <c r="L28" s="43">
        <f>'09.06.025_VTBI_MTBF_2026-2029'!L28-'10.02.2025_FSP_PZ(PR)_2025_2028'!L28</f>
        <v>-3.9809999999997672</v>
      </c>
      <c r="M28" s="43">
        <f>'09.06.025_VTBI_MTBF_2026-2029'!M28-'10.02.2025_FSP_PZ(PR)_2025_2028'!M28</f>
        <v>299.92700000000332</v>
      </c>
      <c r="N28" s="43">
        <f>'09.06.025_VTBI_MTBF_2026-2029'!N28-'10.02.2025_FSP_PZ(PR)_2025_2028'!N28</f>
        <v>50.362146928035145</v>
      </c>
      <c r="O28" s="43">
        <f>'09.06.025_VTBI_MTBF_2026-2029'!O28-'10.02.2025_FSP_PZ(PR)_2025_2028'!O28</f>
        <v>262.30992928318119</v>
      </c>
      <c r="P28" s="43">
        <f>'09.06.025_VTBI_MTBF_2026-2029'!P28-'10.02.2025_FSP_PZ(PR)_2025_2028'!P28</f>
        <v>758.60106152862863</v>
      </c>
      <c r="Q28" s="43">
        <f>'09.06.025_VTBI_MTBF_2026-2029'!Q28-'10.02.2025_FSP_PZ(PR)_2025_2028'!Q28</f>
        <v>735.41719053618908</v>
      </c>
      <c r="R28" s="43">
        <f>'09.06.025_VTBI_MTBF_2026-2029'!R28-'10.02.2025_FSP_PZ(PR)_2025_2028'!R28</f>
        <v>864.69402050121062</v>
      </c>
      <c r="S28" s="43">
        <f>'09.06.025_VTBI_MTBF_2026-2029'!S28-'10.02.2025_FSP_PZ(PR)_2025_2028'!S28</f>
        <v>11889.462934857305</v>
      </c>
    </row>
    <row r="29" spans="1:19" x14ac:dyDescent="0.35">
      <c r="A29" s="32">
        <f t="shared" si="2"/>
        <v>22</v>
      </c>
      <c r="B29" s="24" t="s">
        <v>53</v>
      </c>
      <c r="C29" s="24" t="s">
        <v>9</v>
      </c>
      <c r="D29" s="27" t="s">
        <v>42</v>
      </c>
      <c r="E29" s="43">
        <f>'09.06.025_VTBI_MTBF_2026-2029'!E29-'10.02.2025_FSP_PZ(PR)_2025_2028'!E29</f>
        <v>0</v>
      </c>
      <c r="F29" s="43">
        <f>'09.06.025_VTBI_MTBF_2026-2029'!F29-'10.02.2025_FSP_PZ(PR)_2025_2028'!F29</f>
        <v>0</v>
      </c>
      <c r="G29" s="43">
        <f>'09.06.025_VTBI_MTBF_2026-2029'!G29-'10.02.2025_FSP_PZ(PR)_2025_2028'!G29</f>
        <v>0</v>
      </c>
      <c r="H29" s="43">
        <f>'09.06.025_VTBI_MTBF_2026-2029'!H29-'10.02.2025_FSP_PZ(PR)_2025_2028'!H29</f>
        <v>0</v>
      </c>
      <c r="I29" s="43">
        <f>'09.06.025_VTBI_MTBF_2026-2029'!I29-'10.02.2025_FSP_PZ(PR)_2025_2028'!I29</f>
        <v>0</v>
      </c>
      <c r="J29" s="43">
        <f>'09.06.025_VTBI_MTBF_2026-2029'!J29-'10.02.2025_FSP_PZ(PR)_2025_2028'!J29</f>
        <v>0</v>
      </c>
      <c r="K29" s="43">
        <f>'09.06.025_VTBI_MTBF_2026-2029'!K29-'10.02.2025_FSP_PZ(PR)_2025_2028'!K29</f>
        <v>0</v>
      </c>
      <c r="L29" s="43">
        <f>'09.06.025_VTBI_MTBF_2026-2029'!L29-'10.02.2025_FSP_PZ(PR)_2025_2028'!L29</f>
        <v>0</v>
      </c>
      <c r="M29" s="43">
        <f>'09.06.025_VTBI_MTBF_2026-2029'!M29-'10.02.2025_FSP_PZ(PR)_2025_2028'!M29</f>
        <v>0</v>
      </c>
      <c r="N29" s="43">
        <f>'09.06.025_VTBI_MTBF_2026-2029'!N29-'10.02.2025_FSP_PZ(PR)_2025_2028'!N29</f>
        <v>-140.78253202141059</v>
      </c>
      <c r="O29" s="43">
        <f>'09.06.025_VTBI_MTBF_2026-2029'!O29-'10.02.2025_FSP_PZ(PR)_2025_2028'!O29</f>
        <v>-87.591549818091153</v>
      </c>
      <c r="P29" s="43">
        <f>'09.06.025_VTBI_MTBF_2026-2029'!P29-'10.02.2025_FSP_PZ(PR)_2025_2028'!P29</f>
        <v>-74.875292717937555</v>
      </c>
      <c r="Q29" s="43">
        <f>'09.06.025_VTBI_MTBF_2026-2029'!Q29-'10.02.2025_FSP_PZ(PR)_2025_2028'!Q29</f>
        <v>-63.105734074308202</v>
      </c>
      <c r="R29" s="43">
        <f>'09.06.025_VTBI_MTBF_2026-2029'!R29-'10.02.2025_FSP_PZ(PR)_2025_2028'!R29</f>
        <v>-66.383918882105718</v>
      </c>
      <c r="S29" s="43">
        <f>'09.06.025_VTBI_MTBF_2026-2029'!S29-'10.02.2025_FSP_PZ(PR)_2025_2028'!S29</f>
        <v>12790.613852290717</v>
      </c>
    </row>
    <row r="30" spans="1:19" x14ac:dyDescent="0.35">
      <c r="A30" s="32">
        <f t="shared" si="2"/>
        <v>23</v>
      </c>
      <c r="B30" s="24" t="s">
        <v>54</v>
      </c>
      <c r="C30" s="24" t="s">
        <v>57</v>
      </c>
      <c r="D30" s="27" t="s">
        <v>42</v>
      </c>
      <c r="E30" s="43">
        <f>'09.06.025_VTBI_MTBF_2026-2029'!E30-'10.02.2025_FSP_PZ(PR)_2025_2028'!E30</f>
        <v>0</v>
      </c>
      <c r="F30" s="43">
        <f>'09.06.025_VTBI_MTBF_2026-2029'!F30-'10.02.2025_FSP_PZ(PR)_2025_2028'!F30</f>
        <v>0</v>
      </c>
      <c r="G30" s="43">
        <f>'09.06.025_VTBI_MTBF_2026-2029'!G30-'10.02.2025_FSP_PZ(PR)_2025_2028'!G30</f>
        <v>0</v>
      </c>
      <c r="H30" s="43">
        <f>'09.06.025_VTBI_MTBF_2026-2029'!H30-'10.02.2025_FSP_PZ(PR)_2025_2028'!H30</f>
        <v>0</v>
      </c>
      <c r="I30" s="43">
        <f>'09.06.025_VTBI_MTBF_2026-2029'!I30-'10.02.2025_FSP_PZ(PR)_2025_2028'!I30</f>
        <v>0</v>
      </c>
      <c r="J30" s="43">
        <f>'09.06.025_VTBI_MTBF_2026-2029'!J30-'10.02.2025_FSP_PZ(PR)_2025_2028'!J30</f>
        <v>0</v>
      </c>
      <c r="K30" s="43">
        <f>'09.06.025_VTBI_MTBF_2026-2029'!K30-'10.02.2025_FSP_PZ(PR)_2025_2028'!K30</f>
        <v>-1.5210000000006403</v>
      </c>
      <c r="L30" s="43">
        <f>'09.06.025_VTBI_MTBF_2026-2029'!L30-'10.02.2025_FSP_PZ(PR)_2025_2028'!L30</f>
        <v>-3.9809999999997672</v>
      </c>
      <c r="M30" s="43">
        <f>'09.06.025_VTBI_MTBF_2026-2029'!M30-'10.02.2025_FSP_PZ(PR)_2025_2028'!M30</f>
        <v>299.92700000000332</v>
      </c>
      <c r="N30" s="43">
        <f>'09.06.025_VTBI_MTBF_2026-2029'!N30-'10.02.2025_FSP_PZ(PR)_2025_2028'!N30</f>
        <v>191.14467894944573</v>
      </c>
      <c r="O30" s="43">
        <f>'09.06.025_VTBI_MTBF_2026-2029'!O30-'10.02.2025_FSP_PZ(PR)_2025_2028'!O30</f>
        <v>349.90147910127234</v>
      </c>
      <c r="P30" s="43">
        <f>'09.06.025_VTBI_MTBF_2026-2029'!P30-'10.02.2025_FSP_PZ(PR)_2025_2028'!P30</f>
        <v>833.47635424656619</v>
      </c>
      <c r="Q30" s="43">
        <f>'09.06.025_VTBI_MTBF_2026-2029'!Q30-'10.02.2025_FSP_PZ(PR)_2025_2028'!Q30</f>
        <v>798.52292461049728</v>
      </c>
      <c r="R30" s="43">
        <f>'09.06.025_VTBI_MTBF_2026-2029'!R30-'10.02.2025_FSP_PZ(PR)_2025_2028'!R30</f>
        <v>931.07793938331633</v>
      </c>
      <c r="S30" s="43">
        <f>'09.06.025_VTBI_MTBF_2026-2029'!S30-'10.02.2025_FSP_PZ(PR)_2025_2028'!S30</f>
        <v>-901.15091743341145</v>
      </c>
    </row>
    <row r="31" spans="1:19" x14ac:dyDescent="0.35">
      <c r="A31" s="32">
        <f t="shared" si="2"/>
        <v>24</v>
      </c>
      <c r="B31" s="24" t="s">
        <v>11</v>
      </c>
      <c r="C31" s="24" t="s">
        <v>12</v>
      </c>
      <c r="D31" s="27" t="s">
        <v>42</v>
      </c>
      <c r="E31" s="43">
        <f>'09.06.025_VTBI_MTBF_2026-2029'!E31-'10.02.2025_FSP_PZ(PR)_2025_2028'!E31</f>
        <v>0</v>
      </c>
      <c r="F31" s="43">
        <f>'09.06.025_VTBI_MTBF_2026-2029'!F31-'10.02.2025_FSP_PZ(PR)_2025_2028'!F31</f>
        <v>0</v>
      </c>
      <c r="G31" s="43">
        <f>'09.06.025_VTBI_MTBF_2026-2029'!G31-'10.02.2025_FSP_PZ(PR)_2025_2028'!G31</f>
        <v>0</v>
      </c>
      <c r="H31" s="43">
        <f>'09.06.025_VTBI_MTBF_2026-2029'!H31-'10.02.2025_FSP_PZ(PR)_2025_2028'!H31</f>
        <v>0</v>
      </c>
      <c r="I31" s="43">
        <f>'09.06.025_VTBI_MTBF_2026-2029'!I31-'10.02.2025_FSP_PZ(PR)_2025_2028'!I31</f>
        <v>0</v>
      </c>
      <c r="J31" s="43">
        <f>'09.06.025_VTBI_MTBF_2026-2029'!J31-'10.02.2025_FSP_PZ(PR)_2025_2028'!J31</f>
        <v>0</v>
      </c>
      <c r="K31" s="43">
        <f>'09.06.025_VTBI_MTBF_2026-2029'!K31-'10.02.2025_FSP_PZ(PR)_2025_2028'!K31</f>
        <v>0</v>
      </c>
      <c r="L31" s="43">
        <f>'09.06.025_VTBI_MTBF_2026-2029'!L31-'10.02.2025_FSP_PZ(PR)_2025_2028'!L31</f>
        <v>0</v>
      </c>
      <c r="M31" s="43">
        <f>'09.06.025_VTBI_MTBF_2026-2029'!M31-'10.02.2025_FSP_PZ(PR)_2025_2028'!M31</f>
        <v>0</v>
      </c>
      <c r="N31" s="43">
        <f>'09.06.025_VTBI_MTBF_2026-2029'!N31-'10.02.2025_FSP_PZ(PR)_2025_2028'!N31</f>
        <v>316.68382551761897</v>
      </c>
      <c r="O31" s="43">
        <f>'09.06.025_VTBI_MTBF_2026-2029'!O31-'10.02.2025_FSP_PZ(PR)_2025_2028'!O31</f>
        <v>200.35892597472048</v>
      </c>
      <c r="P31" s="43">
        <f>'09.06.025_VTBI_MTBF_2026-2029'!P31-'10.02.2025_FSP_PZ(PR)_2025_2028'!P31</f>
        <v>-0.93070904105115915</v>
      </c>
      <c r="Q31" s="43">
        <f>'09.06.025_VTBI_MTBF_2026-2029'!Q31-'10.02.2025_FSP_PZ(PR)_2025_2028'!Q31</f>
        <v>18.193374765720364</v>
      </c>
      <c r="R31" s="43">
        <f>'09.06.025_VTBI_MTBF_2026-2029'!R31-'10.02.2025_FSP_PZ(PR)_2025_2028'!R31</f>
        <v>19.293613170520985</v>
      </c>
      <c r="S31" s="43">
        <f>'09.06.025_VTBI_MTBF_2026-2029'!S31-'10.02.2025_FSP_PZ(PR)_2025_2028'!S31</f>
        <v>33729.591383897845</v>
      </c>
    </row>
    <row r="32" spans="1:19" x14ac:dyDescent="0.35">
      <c r="A32" s="32">
        <f t="shared" si="2"/>
        <v>25</v>
      </c>
      <c r="B32" s="24" t="s">
        <v>13</v>
      </c>
      <c r="C32" s="24" t="s">
        <v>14</v>
      </c>
      <c r="D32" s="27" t="s">
        <v>42</v>
      </c>
      <c r="E32" s="43">
        <f>'09.06.025_VTBI_MTBF_2026-2029'!E32-'10.02.2025_FSP_PZ(PR)_2025_2028'!E32</f>
        <v>0</v>
      </c>
      <c r="F32" s="43">
        <f>'09.06.025_VTBI_MTBF_2026-2029'!F32-'10.02.2025_FSP_PZ(PR)_2025_2028'!F32</f>
        <v>0</v>
      </c>
      <c r="G32" s="43">
        <f>'09.06.025_VTBI_MTBF_2026-2029'!G32-'10.02.2025_FSP_PZ(PR)_2025_2028'!G32</f>
        <v>0</v>
      </c>
      <c r="H32" s="43">
        <f>'09.06.025_VTBI_MTBF_2026-2029'!H32-'10.02.2025_FSP_PZ(PR)_2025_2028'!H32</f>
        <v>0</v>
      </c>
      <c r="I32" s="43">
        <f>'09.06.025_VTBI_MTBF_2026-2029'!I32-'10.02.2025_FSP_PZ(PR)_2025_2028'!I32</f>
        <v>0</v>
      </c>
      <c r="J32" s="43">
        <f>'09.06.025_VTBI_MTBF_2026-2029'!J32-'10.02.2025_FSP_PZ(PR)_2025_2028'!J32</f>
        <v>0</v>
      </c>
      <c r="K32" s="43">
        <f>'09.06.025_VTBI_MTBF_2026-2029'!K32-'10.02.2025_FSP_PZ(PR)_2025_2028'!K32</f>
        <v>0</v>
      </c>
      <c r="L32" s="43">
        <f>'09.06.025_VTBI_MTBF_2026-2029'!L32-'10.02.2025_FSP_PZ(PR)_2025_2028'!L32</f>
        <v>0</v>
      </c>
      <c r="M32" s="43">
        <f>'09.06.025_VTBI_MTBF_2026-2029'!M32-'10.02.2025_FSP_PZ(PR)_2025_2028'!M32</f>
        <v>0</v>
      </c>
      <c r="N32" s="43">
        <f>'09.06.025_VTBI_MTBF_2026-2029'!N32-'10.02.2025_FSP_PZ(PR)_2025_2028'!N32</f>
        <v>105.89296393773839</v>
      </c>
      <c r="O32" s="43">
        <f>'09.06.025_VTBI_MTBF_2026-2029'!O32-'10.02.2025_FSP_PZ(PR)_2025_2028'!O32</f>
        <v>331.58985887351446</v>
      </c>
      <c r="P32" s="43">
        <f>'09.06.025_VTBI_MTBF_2026-2029'!P32-'10.02.2025_FSP_PZ(PR)_2025_2028'!P32</f>
        <v>641.71501135111612</v>
      </c>
      <c r="Q32" s="43">
        <f>'09.06.025_VTBI_MTBF_2026-2029'!Q32-'10.02.2025_FSP_PZ(PR)_2025_2028'!Q32</f>
        <v>567.42615463178663</v>
      </c>
      <c r="R32" s="43">
        <f>'09.06.025_VTBI_MTBF_2026-2029'!R32-'10.02.2025_FSP_PZ(PR)_2025_2028'!R32</f>
        <v>599.64177456100151</v>
      </c>
      <c r="S32" s="43">
        <f>'09.06.025_VTBI_MTBF_2026-2029'!S32-'10.02.2025_FSP_PZ(PR)_2025_2028'!S32</f>
        <v>35420.405734555119</v>
      </c>
    </row>
    <row r="33" spans="1:19" x14ac:dyDescent="0.35">
      <c r="A33" s="31"/>
      <c r="B33" s="12" t="s">
        <v>61</v>
      </c>
      <c r="C33" s="12" t="s">
        <v>62</v>
      </c>
      <c r="D33" s="13"/>
      <c r="E33" s="20">
        <v>2015</v>
      </c>
      <c r="F33" s="20">
        <v>2016</v>
      </c>
      <c r="G33" s="20">
        <v>2017</v>
      </c>
      <c r="H33" s="20">
        <v>2018</v>
      </c>
      <c r="I33" s="20">
        <v>2019</v>
      </c>
      <c r="J33" s="20">
        <v>2020</v>
      </c>
      <c r="K33" s="20">
        <v>2021</v>
      </c>
      <c r="L33" s="20">
        <v>2022</v>
      </c>
      <c r="M33" s="20">
        <v>2023</v>
      </c>
      <c r="N33" s="20">
        <v>2024</v>
      </c>
      <c r="O33" s="20">
        <v>2025</v>
      </c>
      <c r="P33" s="42">
        <v>2026</v>
      </c>
      <c r="Q33" s="20">
        <v>2027</v>
      </c>
      <c r="R33" s="20">
        <v>2028</v>
      </c>
      <c r="S33" s="20">
        <v>2029</v>
      </c>
    </row>
    <row r="34" spans="1:19" x14ac:dyDescent="0.35">
      <c r="A34" s="14">
        <f>A32+1</f>
        <v>26</v>
      </c>
      <c r="B34" s="1" t="s">
        <v>63</v>
      </c>
      <c r="C34" s="1" t="s">
        <v>64</v>
      </c>
      <c r="D34" s="3" t="s">
        <v>47</v>
      </c>
      <c r="E34" s="43">
        <f>'09.06.025_VTBI_MTBF_2026-2029'!E34-'10.02.2025_FSP_PZ(PR)_2025_2028'!E34</f>
        <v>0</v>
      </c>
      <c r="F34" s="43">
        <f>'09.06.025_VTBI_MTBF_2026-2029'!F34-'10.02.2025_FSP_PZ(PR)_2025_2028'!F34</f>
        <v>0</v>
      </c>
      <c r="G34" s="43">
        <f>'09.06.025_VTBI_MTBF_2026-2029'!G34-'10.02.2025_FSP_PZ(PR)_2025_2028'!G34</f>
        <v>0</v>
      </c>
      <c r="H34" s="43">
        <f>'09.06.025_VTBI_MTBF_2026-2029'!H34-'10.02.2025_FSP_PZ(PR)_2025_2028'!H34</f>
        <v>0</v>
      </c>
      <c r="I34" s="43">
        <f>'09.06.025_VTBI_MTBF_2026-2029'!I34-'10.02.2025_FSP_PZ(PR)_2025_2028'!I34</f>
        <v>0</v>
      </c>
      <c r="J34" s="43">
        <f>'09.06.025_VTBI_MTBF_2026-2029'!J34-'10.02.2025_FSP_PZ(PR)_2025_2028'!J34</f>
        <v>0</v>
      </c>
      <c r="K34" s="43">
        <f>'09.06.025_VTBI_MTBF_2026-2029'!K34-'10.02.2025_FSP_PZ(PR)_2025_2028'!K34</f>
        <v>-3.3528935490778622E-4</v>
      </c>
      <c r="L34" s="43">
        <f>'09.06.025_VTBI_MTBF_2026-2029'!L34-'10.02.2025_FSP_PZ(PR)_2025_2028'!L34</f>
        <v>-5.6099447765234345E-4</v>
      </c>
      <c r="M34" s="43">
        <f>'09.06.025_VTBI_MTBF_2026-2029'!M34-'10.02.2025_FSP_PZ(PR)_2025_2028'!M34</f>
        <v>-0.36767873592495448</v>
      </c>
      <c r="N34" s="43">
        <f>'09.06.025_VTBI_MTBF_2026-2029'!N34-'10.02.2025_FSP_PZ(PR)_2025_2028'!N34</f>
        <v>-0.29296437278334508</v>
      </c>
      <c r="O34" s="43">
        <f>'09.06.025_VTBI_MTBF_2026-2029'!O34-'10.02.2025_FSP_PZ(PR)_2025_2028'!O34</f>
        <v>0.16806066876254988</v>
      </c>
      <c r="P34" s="43">
        <f>'09.06.025_VTBI_MTBF_2026-2029'!P34-'10.02.2025_FSP_PZ(PR)_2025_2028'!P34</f>
        <v>-0.1827003461847454</v>
      </c>
      <c r="Q34" s="43">
        <f>'09.06.025_VTBI_MTBF_2026-2029'!Q34-'10.02.2025_FSP_PZ(PR)_2025_2028'!Q34</f>
        <v>-0.20411623996179173</v>
      </c>
      <c r="R34" s="43">
        <f>'09.06.025_VTBI_MTBF_2026-2029'!R34-'10.02.2025_FSP_PZ(PR)_2025_2028'!R34</f>
        <v>1.4555134774383305E-3</v>
      </c>
      <c r="S34" s="43">
        <f>'09.06.025_VTBI_MTBF_2026-2029'!S34-'10.02.2025_FSP_PZ(PR)_2025_2028'!S34</f>
        <v>2.4270240921116368</v>
      </c>
    </row>
    <row r="35" spans="1:19" x14ac:dyDescent="0.35">
      <c r="A35" s="14">
        <f>A34+1</f>
        <v>27</v>
      </c>
      <c r="B35" s="1" t="s">
        <v>65</v>
      </c>
      <c r="C35" s="1" t="s">
        <v>66</v>
      </c>
      <c r="D35" s="3" t="s">
        <v>47</v>
      </c>
      <c r="E35" s="43">
        <f>'09.06.025_VTBI_MTBF_2026-2029'!E35-'10.02.2025_FSP_PZ(PR)_2025_2028'!E35</f>
        <v>0</v>
      </c>
      <c r="F35" s="43">
        <f>'09.06.025_VTBI_MTBF_2026-2029'!F35-'10.02.2025_FSP_PZ(PR)_2025_2028'!F35</f>
        <v>0</v>
      </c>
      <c r="G35" s="43">
        <f>'09.06.025_VTBI_MTBF_2026-2029'!G35-'10.02.2025_FSP_PZ(PR)_2025_2028'!G35</f>
        <v>0</v>
      </c>
      <c r="H35" s="43">
        <f>'09.06.025_VTBI_MTBF_2026-2029'!H35-'10.02.2025_FSP_PZ(PR)_2025_2028'!H35</f>
        <v>0</v>
      </c>
      <c r="I35" s="43">
        <f>'09.06.025_VTBI_MTBF_2026-2029'!I35-'10.02.2025_FSP_PZ(PR)_2025_2028'!I35</f>
        <v>0</v>
      </c>
      <c r="J35" s="43">
        <f>'09.06.025_VTBI_MTBF_2026-2029'!J35-'10.02.2025_FSP_PZ(PR)_2025_2028'!J35</f>
        <v>0</v>
      </c>
      <c r="K35" s="43">
        <f>'09.06.025_VTBI_MTBF_2026-2029'!K35-'10.02.2025_FSP_PZ(PR)_2025_2028'!K35</f>
        <v>0</v>
      </c>
      <c r="L35" s="43">
        <f>'09.06.025_VTBI_MTBF_2026-2029'!L35-'10.02.2025_FSP_PZ(PR)_2025_2028'!L35</f>
        <v>0</v>
      </c>
      <c r="M35" s="43">
        <f>'09.06.025_VTBI_MTBF_2026-2029'!M35-'10.02.2025_FSP_PZ(PR)_2025_2028'!M35</f>
        <v>0</v>
      </c>
      <c r="N35" s="43">
        <f>'09.06.025_VTBI_MTBF_2026-2029'!N35-'10.02.2025_FSP_PZ(PR)_2025_2028'!N35</f>
        <v>-0.25054630095692421</v>
      </c>
      <c r="O35" s="43">
        <f>'09.06.025_VTBI_MTBF_2026-2029'!O35-'10.02.2025_FSP_PZ(PR)_2025_2028'!O35</f>
        <v>1</v>
      </c>
      <c r="P35" s="43">
        <f>'09.06.025_VTBI_MTBF_2026-2029'!P35-'10.02.2025_FSP_PZ(PR)_2025_2028'!P35</f>
        <v>0.19999999999999973</v>
      </c>
      <c r="Q35" s="43">
        <f>'09.06.025_VTBI_MTBF_2026-2029'!Q35-'10.02.2025_FSP_PZ(PR)_2025_2028'!Q35</f>
        <v>-0.10000000000000009</v>
      </c>
      <c r="R35" s="43">
        <f>'09.06.025_VTBI_MTBF_2026-2029'!R35-'10.02.2025_FSP_PZ(PR)_2025_2028'!R35</f>
        <v>-0.29999999999999982</v>
      </c>
      <c r="S35" s="43">
        <f>'09.06.025_VTBI_MTBF_2026-2029'!S35-'10.02.2025_FSP_PZ(PR)_2025_2028'!S35</f>
        <v>2.2000000000000002</v>
      </c>
    </row>
    <row r="36" spans="1:19" x14ac:dyDescent="0.35">
      <c r="A36" s="14">
        <f t="shared" ref="A36:A41" si="3">A35+1</f>
        <v>28</v>
      </c>
      <c r="B36" s="1" t="s">
        <v>67</v>
      </c>
      <c r="C36" s="1" t="s">
        <v>68</v>
      </c>
      <c r="D36" s="3" t="s">
        <v>47</v>
      </c>
      <c r="E36" s="43">
        <f>'09.06.025_VTBI_MTBF_2026-2029'!E36-'10.02.2025_FSP_PZ(PR)_2025_2028'!E36</f>
        <v>0</v>
      </c>
      <c r="F36" s="43">
        <f>'09.06.025_VTBI_MTBF_2026-2029'!F36-'10.02.2025_FSP_PZ(PR)_2025_2028'!F36</f>
        <v>0</v>
      </c>
      <c r="G36" s="43">
        <f>'09.06.025_VTBI_MTBF_2026-2029'!G36-'10.02.2025_FSP_PZ(PR)_2025_2028'!G36</f>
        <v>0</v>
      </c>
      <c r="H36" s="43">
        <f>'09.06.025_VTBI_MTBF_2026-2029'!H36-'10.02.2025_FSP_PZ(PR)_2025_2028'!H36</f>
        <v>0</v>
      </c>
      <c r="I36" s="43">
        <f>'09.06.025_VTBI_MTBF_2026-2029'!I36-'10.02.2025_FSP_PZ(PR)_2025_2028'!I36</f>
        <v>0</v>
      </c>
      <c r="J36" s="43">
        <f>'09.06.025_VTBI_MTBF_2026-2029'!J36-'10.02.2025_FSP_PZ(PR)_2025_2028'!J36</f>
        <v>0</v>
      </c>
      <c r="K36" s="43">
        <f>'09.06.025_VTBI_MTBF_2026-2029'!K36-'10.02.2025_FSP_PZ(PR)_2025_2028'!K36</f>
        <v>0</v>
      </c>
      <c r="L36" s="43">
        <f>'09.06.025_VTBI_MTBF_2026-2029'!L36-'10.02.2025_FSP_PZ(PR)_2025_2028'!L36</f>
        <v>0</v>
      </c>
      <c r="M36" s="43">
        <f>'09.06.025_VTBI_MTBF_2026-2029'!M36-'10.02.2025_FSP_PZ(PR)_2025_2028'!M36</f>
        <v>0</v>
      </c>
      <c r="N36" s="43">
        <f>'09.06.025_VTBI_MTBF_2026-2029'!N36-'10.02.2025_FSP_PZ(PR)_2025_2028'!N36</f>
        <v>6.7380578287128401E-2</v>
      </c>
      <c r="O36" s="43">
        <f>'09.06.025_VTBI_MTBF_2026-2029'!O36-'10.02.2025_FSP_PZ(PR)_2025_2028'!O36</f>
        <v>2.5577348436378742</v>
      </c>
      <c r="P36" s="43">
        <f>'09.06.025_VTBI_MTBF_2026-2029'!P36-'10.02.2025_FSP_PZ(PR)_2025_2028'!P36</f>
        <v>-1.9968603836295955</v>
      </c>
      <c r="Q36" s="43">
        <f>'09.06.025_VTBI_MTBF_2026-2029'!Q36-'10.02.2025_FSP_PZ(PR)_2025_2028'!Q36</f>
        <v>0.10952426198741705</v>
      </c>
      <c r="R36" s="43">
        <f>'09.06.025_VTBI_MTBF_2026-2029'!R36-'10.02.2025_FSP_PZ(PR)_2025_2028'!R36</f>
        <v>1.2030391076734759E-2</v>
      </c>
      <c r="S36" s="43">
        <f>'09.06.025_VTBI_MTBF_2026-2029'!S36-'10.02.2025_FSP_PZ(PR)_2025_2028'!S36</f>
        <v>0.15453589287079694</v>
      </c>
    </row>
    <row r="37" spans="1:19" x14ac:dyDescent="0.35">
      <c r="A37" s="14">
        <f t="shared" si="3"/>
        <v>29</v>
      </c>
      <c r="B37" s="1" t="s">
        <v>69</v>
      </c>
      <c r="C37" s="1" t="s">
        <v>70</v>
      </c>
      <c r="D37" s="3" t="s">
        <v>47</v>
      </c>
      <c r="E37" s="43">
        <f>'09.06.025_VTBI_MTBF_2026-2029'!E37-'10.02.2025_FSP_PZ(PR)_2025_2028'!E37</f>
        <v>0</v>
      </c>
      <c r="F37" s="43">
        <f>'09.06.025_VTBI_MTBF_2026-2029'!F37-'10.02.2025_FSP_PZ(PR)_2025_2028'!F37</f>
        <v>0</v>
      </c>
      <c r="G37" s="43">
        <f>'09.06.025_VTBI_MTBF_2026-2029'!G37-'10.02.2025_FSP_PZ(PR)_2025_2028'!G37</f>
        <v>0</v>
      </c>
      <c r="H37" s="43">
        <f>'09.06.025_VTBI_MTBF_2026-2029'!H37-'10.02.2025_FSP_PZ(PR)_2025_2028'!H37</f>
        <v>0</v>
      </c>
      <c r="I37" s="43">
        <f>'09.06.025_VTBI_MTBF_2026-2029'!I37-'10.02.2025_FSP_PZ(PR)_2025_2028'!I37</f>
        <v>0</v>
      </c>
      <c r="J37" s="43">
        <f>'09.06.025_VTBI_MTBF_2026-2029'!J37-'10.02.2025_FSP_PZ(PR)_2025_2028'!J37</f>
        <v>0</v>
      </c>
      <c r="K37" s="43">
        <f>'09.06.025_VTBI_MTBF_2026-2029'!K37-'10.02.2025_FSP_PZ(PR)_2025_2028'!K37</f>
        <v>-1.2616459304837235E-3</v>
      </c>
      <c r="L37" s="43">
        <f>'09.06.025_VTBI_MTBF_2026-2029'!L37-'10.02.2025_FSP_PZ(PR)_2025_2028'!L37</f>
        <v>1.2924138894732096E-4</v>
      </c>
      <c r="M37" s="43">
        <f>'09.06.025_VTBI_MTBF_2026-2029'!M37-'10.02.2025_FSP_PZ(PR)_2025_2028'!M37</f>
        <v>-1.1234645433769401</v>
      </c>
      <c r="N37" s="43">
        <f>'09.06.025_VTBI_MTBF_2026-2029'!N37-'10.02.2025_FSP_PZ(PR)_2025_2028'!N37</f>
        <v>-4.1295827471162241</v>
      </c>
      <c r="O37" s="43">
        <f>'09.06.025_VTBI_MTBF_2026-2029'!O37-'10.02.2025_FSP_PZ(PR)_2025_2028'!O37</f>
        <v>-1.3517394287786177</v>
      </c>
      <c r="P37" s="43">
        <f>'09.06.025_VTBI_MTBF_2026-2029'!P37-'10.02.2025_FSP_PZ(PR)_2025_2028'!P37</f>
        <v>0.54019698169324393</v>
      </c>
      <c r="Q37" s="43">
        <f>'09.06.025_VTBI_MTBF_2026-2029'!Q37-'10.02.2025_FSP_PZ(PR)_2025_2028'!Q37</f>
        <v>-0.43971502843301336</v>
      </c>
      <c r="R37" s="43">
        <f>'09.06.025_VTBI_MTBF_2026-2029'!R37-'10.02.2025_FSP_PZ(PR)_2025_2028'!R37</f>
        <v>0.74602596520677267</v>
      </c>
      <c r="S37" s="43">
        <f>'09.06.025_VTBI_MTBF_2026-2029'!S37-'10.02.2025_FSP_PZ(PR)_2025_2028'!S37</f>
        <v>3.6289906963338847</v>
      </c>
    </row>
    <row r="38" spans="1:19" x14ac:dyDescent="0.35">
      <c r="A38" s="14">
        <f t="shared" si="3"/>
        <v>30</v>
      </c>
      <c r="B38" s="1" t="s">
        <v>71</v>
      </c>
      <c r="C38" s="1" t="s">
        <v>72</v>
      </c>
      <c r="D38" s="3" t="s">
        <v>47</v>
      </c>
      <c r="E38" s="43">
        <f>'09.06.025_VTBI_MTBF_2026-2029'!E38-'10.02.2025_FSP_PZ(PR)_2025_2028'!E38</f>
        <v>0</v>
      </c>
      <c r="F38" s="43">
        <f>'09.06.025_VTBI_MTBF_2026-2029'!F38-'10.02.2025_FSP_PZ(PR)_2025_2028'!F38</f>
        <v>0</v>
      </c>
      <c r="G38" s="43">
        <f>'09.06.025_VTBI_MTBF_2026-2029'!G38-'10.02.2025_FSP_PZ(PR)_2025_2028'!G38</f>
        <v>0</v>
      </c>
      <c r="H38" s="43">
        <f>'09.06.025_VTBI_MTBF_2026-2029'!H38-'10.02.2025_FSP_PZ(PR)_2025_2028'!H38</f>
        <v>0</v>
      </c>
      <c r="I38" s="43">
        <f>'09.06.025_VTBI_MTBF_2026-2029'!I38-'10.02.2025_FSP_PZ(PR)_2025_2028'!I38</f>
        <v>0</v>
      </c>
      <c r="J38" s="43">
        <f>'09.06.025_VTBI_MTBF_2026-2029'!J38-'10.02.2025_FSP_PZ(PR)_2025_2028'!J38</f>
        <v>0</v>
      </c>
      <c r="K38" s="43">
        <f>'09.06.025_VTBI_MTBF_2026-2029'!K38-'10.02.2025_FSP_PZ(PR)_2025_2028'!K38</f>
        <v>0</v>
      </c>
      <c r="L38" s="43">
        <f>'09.06.025_VTBI_MTBF_2026-2029'!L38-'10.02.2025_FSP_PZ(PR)_2025_2028'!L38</f>
        <v>0</v>
      </c>
      <c r="M38" s="43">
        <f>'09.06.025_VTBI_MTBF_2026-2029'!M38-'10.02.2025_FSP_PZ(PR)_2025_2028'!M38</f>
        <v>0</v>
      </c>
      <c r="N38" s="43">
        <f>'09.06.025_VTBI_MTBF_2026-2029'!N38-'10.02.2025_FSP_PZ(PR)_2025_2028'!N38</f>
        <v>-0.23371562760169429</v>
      </c>
      <c r="O38" s="43">
        <f>'09.06.025_VTBI_MTBF_2026-2029'!O38-'10.02.2025_FSP_PZ(PR)_2025_2028'!O38</f>
        <v>0.57465649241223948</v>
      </c>
      <c r="P38" s="43">
        <f>'09.06.025_VTBI_MTBF_2026-2029'!P38-'10.02.2025_FSP_PZ(PR)_2025_2028'!P38</f>
        <v>5.9447561350100653E-2</v>
      </c>
      <c r="Q38" s="43">
        <f>'09.06.025_VTBI_MTBF_2026-2029'!Q38-'10.02.2025_FSP_PZ(PR)_2025_2028'!Q38</f>
        <v>0.17223119438664147</v>
      </c>
      <c r="R38" s="43">
        <f>'09.06.025_VTBI_MTBF_2026-2029'!R38-'10.02.2025_FSP_PZ(PR)_2025_2028'!R38</f>
        <v>0</v>
      </c>
      <c r="S38" s="43">
        <f>'09.06.025_VTBI_MTBF_2026-2029'!S38-'10.02.2025_FSP_PZ(PR)_2025_2028'!S38</f>
        <v>3.1321073568231705</v>
      </c>
    </row>
    <row r="39" spans="1:19" x14ac:dyDescent="0.35">
      <c r="A39" s="14">
        <f t="shared" si="3"/>
        <v>31</v>
      </c>
      <c r="B39" s="1" t="s">
        <v>73</v>
      </c>
      <c r="C39" s="1" t="s">
        <v>74</v>
      </c>
      <c r="D39" s="3" t="s">
        <v>58</v>
      </c>
      <c r="E39" s="10" t="s">
        <v>58</v>
      </c>
      <c r="F39" s="10" t="s">
        <v>58</v>
      </c>
      <c r="G39" s="10" t="s">
        <v>58</v>
      </c>
      <c r="H39" s="10" t="s">
        <v>58</v>
      </c>
      <c r="I39" s="10" t="s">
        <v>58</v>
      </c>
      <c r="J39" s="10" t="s">
        <v>58</v>
      </c>
      <c r="K39" s="10" t="s">
        <v>58</v>
      </c>
      <c r="L39" s="10" t="s">
        <v>58</v>
      </c>
      <c r="M39" s="10" t="s">
        <v>58</v>
      </c>
      <c r="N39" s="10" t="s">
        <v>58</v>
      </c>
      <c r="O39" s="10" t="s">
        <v>58</v>
      </c>
      <c r="P39" s="10" t="s">
        <v>58</v>
      </c>
      <c r="Q39" s="10" t="s">
        <v>58</v>
      </c>
      <c r="R39" s="10" t="s">
        <v>58</v>
      </c>
    </row>
    <row r="40" spans="1:19" x14ac:dyDescent="0.35">
      <c r="A40" s="14">
        <f t="shared" si="3"/>
        <v>32</v>
      </c>
      <c r="B40" s="1" t="s">
        <v>75</v>
      </c>
      <c r="C40" s="1" t="s">
        <v>76</v>
      </c>
      <c r="D40" s="3" t="s">
        <v>47</v>
      </c>
      <c r="E40" s="43">
        <f>'09.06.025_VTBI_MTBF_2026-2029'!E40-'10.02.2025_FSP_PZ(PR)_2025_2028'!E40</f>
        <v>0</v>
      </c>
      <c r="F40" s="43">
        <f>'09.06.025_VTBI_MTBF_2026-2029'!F40-'10.02.2025_FSP_PZ(PR)_2025_2028'!F40</f>
        <v>0</v>
      </c>
      <c r="G40" s="43">
        <f>'09.06.025_VTBI_MTBF_2026-2029'!G40-'10.02.2025_FSP_PZ(PR)_2025_2028'!G40</f>
        <v>0</v>
      </c>
      <c r="H40" s="43">
        <f>'09.06.025_VTBI_MTBF_2026-2029'!H40-'10.02.2025_FSP_PZ(PR)_2025_2028'!H40</f>
        <v>0</v>
      </c>
      <c r="I40" s="43">
        <f>'09.06.025_VTBI_MTBF_2026-2029'!I40-'10.02.2025_FSP_PZ(PR)_2025_2028'!I40</f>
        <v>0</v>
      </c>
      <c r="J40" s="43">
        <f>'09.06.025_VTBI_MTBF_2026-2029'!J40-'10.02.2025_FSP_PZ(PR)_2025_2028'!J40</f>
        <v>0</v>
      </c>
      <c r="K40" s="43">
        <f>'09.06.025_VTBI_MTBF_2026-2029'!K40-'10.02.2025_FSP_PZ(PR)_2025_2028'!K40</f>
        <v>0</v>
      </c>
      <c r="L40" s="43">
        <f>'09.06.025_VTBI_MTBF_2026-2029'!L40-'10.02.2025_FSP_PZ(PR)_2025_2028'!L40</f>
        <v>0</v>
      </c>
      <c r="M40" s="43">
        <f>'09.06.025_VTBI_MTBF_2026-2029'!M40-'10.02.2025_FSP_PZ(PR)_2025_2028'!M40</f>
        <v>0</v>
      </c>
      <c r="N40" s="43">
        <f>'09.06.025_VTBI_MTBF_2026-2029'!N40-'10.02.2025_FSP_PZ(PR)_2025_2028'!N40</f>
        <v>0.40542126343808604</v>
      </c>
      <c r="O40" s="43">
        <f>'09.06.025_VTBI_MTBF_2026-2029'!O40-'10.02.2025_FSP_PZ(PR)_2025_2028'!O40</f>
        <v>-0.97253549120937333</v>
      </c>
      <c r="P40" s="43">
        <f>'09.06.025_VTBI_MTBF_2026-2029'!P40-'10.02.2025_FSP_PZ(PR)_2025_2028'!P40</f>
        <v>-5.8706196947596823E-2</v>
      </c>
      <c r="Q40" s="43">
        <f>'09.06.025_VTBI_MTBF_2026-2029'!Q40-'10.02.2025_FSP_PZ(PR)_2025_2028'!Q40</f>
        <v>-5.8706196947596823E-2</v>
      </c>
      <c r="R40" s="43">
        <f>'09.06.025_VTBI_MTBF_2026-2029'!R40-'10.02.2025_FSP_PZ(PR)_2025_2028'!R40</f>
        <v>0</v>
      </c>
      <c r="S40" s="43">
        <f>'09.06.025_VTBI_MTBF_2026-2029'!S40-'10.02.2025_FSP_PZ(PR)_2025_2028'!S40</f>
        <v>2.9587061969475967</v>
      </c>
    </row>
    <row r="41" spans="1:19" x14ac:dyDescent="0.35">
      <c r="A41" s="14">
        <f t="shared" si="3"/>
        <v>33</v>
      </c>
      <c r="B41" s="1" t="s">
        <v>77</v>
      </c>
      <c r="C41" s="1" t="s">
        <v>78</v>
      </c>
      <c r="D41" s="3" t="s">
        <v>47</v>
      </c>
      <c r="E41" s="43">
        <f>'09.06.025_VTBI_MTBF_2026-2029'!E41-'10.02.2025_FSP_PZ(PR)_2025_2028'!E41</f>
        <v>0</v>
      </c>
      <c r="F41" s="43">
        <f>'09.06.025_VTBI_MTBF_2026-2029'!F41-'10.02.2025_FSP_PZ(PR)_2025_2028'!F41</f>
        <v>0</v>
      </c>
      <c r="G41" s="43">
        <f>'09.06.025_VTBI_MTBF_2026-2029'!G41-'10.02.2025_FSP_PZ(PR)_2025_2028'!G41</f>
        <v>0</v>
      </c>
      <c r="H41" s="43">
        <f>'09.06.025_VTBI_MTBF_2026-2029'!H41-'10.02.2025_FSP_PZ(PR)_2025_2028'!H41</f>
        <v>0</v>
      </c>
      <c r="I41" s="43">
        <f>'09.06.025_VTBI_MTBF_2026-2029'!I41-'10.02.2025_FSP_PZ(PR)_2025_2028'!I41</f>
        <v>0</v>
      </c>
      <c r="J41" s="43">
        <f>'09.06.025_VTBI_MTBF_2026-2029'!J41-'10.02.2025_FSP_PZ(PR)_2025_2028'!J41</f>
        <v>0</v>
      </c>
      <c r="K41" s="43">
        <f>'09.06.025_VTBI_MTBF_2026-2029'!K41-'10.02.2025_FSP_PZ(PR)_2025_2028'!K41</f>
        <v>0</v>
      </c>
      <c r="L41" s="43">
        <f>'09.06.025_VTBI_MTBF_2026-2029'!L41-'10.02.2025_FSP_PZ(PR)_2025_2028'!L41</f>
        <v>0</v>
      </c>
      <c r="M41" s="43">
        <f>'09.06.025_VTBI_MTBF_2026-2029'!M41-'10.02.2025_FSP_PZ(PR)_2025_2028'!M41</f>
        <v>0</v>
      </c>
      <c r="N41" s="43">
        <f>'09.06.025_VTBI_MTBF_2026-2029'!N41-'10.02.2025_FSP_PZ(PR)_2025_2028'!N41</f>
        <v>-0.68076511537333606</v>
      </c>
      <c r="O41" s="43">
        <f>'09.06.025_VTBI_MTBF_2026-2029'!O41-'10.02.2025_FSP_PZ(PR)_2025_2028'!O41</f>
        <v>-1.9381479755665509E-2</v>
      </c>
      <c r="P41" s="43">
        <f>'09.06.025_VTBI_MTBF_2026-2029'!P41-'10.02.2025_FSP_PZ(PR)_2025_2028'!P41</f>
        <v>-0.20000000000000018</v>
      </c>
      <c r="Q41" s="43">
        <f>'09.06.025_VTBI_MTBF_2026-2029'!Q41-'10.02.2025_FSP_PZ(PR)_2025_2028'!Q41</f>
        <v>0</v>
      </c>
      <c r="R41" s="43">
        <f>'09.06.025_VTBI_MTBF_2026-2029'!R41-'10.02.2025_FSP_PZ(PR)_2025_2028'!R41</f>
        <v>0</v>
      </c>
      <c r="S41" s="43">
        <f>'09.06.025_VTBI_MTBF_2026-2029'!S41-'10.02.2025_FSP_PZ(PR)_2025_2028'!S41</f>
        <v>2.5</v>
      </c>
    </row>
    <row r="42" spans="1:19" x14ac:dyDescent="0.35">
      <c r="A42" s="11"/>
      <c r="B42" s="12" t="s">
        <v>79</v>
      </c>
      <c r="C42" s="12" t="s">
        <v>80</v>
      </c>
      <c r="D42" s="13"/>
      <c r="E42" s="20">
        <v>2015</v>
      </c>
      <c r="F42" s="20">
        <v>2016</v>
      </c>
      <c r="G42" s="20">
        <v>2017</v>
      </c>
      <c r="H42" s="20">
        <v>2018</v>
      </c>
      <c r="I42" s="20">
        <v>2019</v>
      </c>
      <c r="J42" s="20">
        <v>2020</v>
      </c>
      <c r="K42" s="20">
        <v>2021</v>
      </c>
      <c r="L42" s="20">
        <v>2022</v>
      </c>
      <c r="M42" s="20">
        <v>2023</v>
      </c>
      <c r="N42" s="20">
        <v>2024</v>
      </c>
      <c r="O42" s="20">
        <v>2025</v>
      </c>
      <c r="P42" s="42">
        <v>2026</v>
      </c>
      <c r="Q42" s="20">
        <v>2027</v>
      </c>
      <c r="R42" s="20">
        <v>2028</v>
      </c>
      <c r="S42" s="20">
        <v>2029</v>
      </c>
    </row>
    <row r="43" spans="1:19" x14ac:dyDescent="0.35">
      <c r="A43" s="14">
        <f>A41+1</f>
        <v>34</v>
      </c>
      <c r="B43" s="1" t="s">
        <v>5</v>
      </c>
      <c r="C43" s="1" t="s">
        <v>6</v>
      </c>
      <c r="D43" s="3" t="s">
        <v>47</v>
      </c>
      <c r="E43" s="43">
        <f>'09.06.025_VTBI_MTBF_2026-2029'!E43-'10.02.2025_FSP_PZ(PR)_2025_2028'!E43</f>
        <v>0</v>
      </c>
      <c r="F43" s="43">
        <f>'09.06.025_VTBI_MTBF_2026-2029'!F43-'10.02.2025_FSP_PZ(PR)_2025_2028'!F43</f>
        <v>0</v>
      </c>
      <c r="G43" s="43">
        <f>'09.06.025_VTBI_MTBF_2026-2029'!G43-'10.02.2025_FSP_PZ(PR)_2025_2028'!G43</f>
        <v>0</v>
      </c>
      <c r="H43" s="43">
        <f>'09.06.025_VTBI_MTBF_2026-2029'!H43-'10.02.2025_FSP_PZ(PR)_2025_2028'!H43</f>
        <v>0</v>
      </c>
      <c r="I43" s="43">
        <f>'09.06.025_VTBI_MTBF_2026-2029'!I43-'10.02.2025_FSP_PZ(PR)_2025_2028'!I43</f>
        <v>0</v>
      </c>
      <c r="J43" s="43">
        <f>'09.06.025_VTBI_MTBF_2026-2029'!J43-'10.02.2025_FSP_PZ(PR)_2025_2028'!J43</f>
        <v>0</v>
      </c>
      <c r="K43" s="43">
        <f>'09.06.025_VTBI_MTBF_2026-2029'!K43-'10.02.2025_FSP_PZ(PR)_2025_2028'!K43</f>
        <v>0</v>
      </c>
      <c r="L43" s="43">
        <f>'09.06.025_VTBI_MTBF_2026-2029'!L43-'10.02.2025_FSP_PZ(PR)_2025_2028'!L43</f>
        <v>1.2527710873921905E-4</v>
      </c>
      <c r="M43" s="43">
        <f>'09.06.025_VTBI_MTBF_2026-2029'!M43-'10.02.2025_FSP_PZ(PR)_2025_2028'!M43</f>
        <v>-6.0808272056234181E-5</v>
      </c>
      <c r="N43" s="43">
        <f>'09.06.025_VTBI_MTBF_2026-2029'!N43-'10.02.2025_FSP_PZ(PR)_2025_2028'!N43</f>
        <v>-6.6102926962985864E-2</v>
      </c>
      <c r="O43" s="43">
        <f>'09.06.025_VTBI_MTBF_2026-2029'!O43-'10.02.2025_FSP_PZ(PR)_2025_2028'!O43</f>
        <v>-0.6592790022321211</v>
      </c>
      <c r="P43" s="43">
        <f>'09.06.025_VTBI_MTBF_2026-2029'!P43-'10.02.2025_FSP_PZ(PR)_2025_2028'!P43</f>
        <v>-8.1302799864031883E-2</v>
      </c>
      <c r="Q43" s="43">
        <f>'09.06.025_VTBI_MTBF_2026-2029'!Q43-'10.02.2025_FSP_PZ(PR)_2025_2028'!Q43</f>
        <v>-0.33617873031195944</v>
      </c>
      <c r="R43" s="43">
        <f>'09.06.025_VTBI_MTBF_2026-2029'!R43-'10.02.2025_FSP_PZ(PR)_2025_2028'!R43</f>
        <v>-4.05822286967501E-2</v>
      </c>
      <c r="S43" s="43">
        <f>'09.06.025_VTBI_MTBF_2026-2029'!S43-'10.02.2025_FSP_PZ(PR)_2025_2028'!S43</f>
        <v>1.3945922878254609</v>
      </c>
    </row>
    <row r="44" spans="1:19" x14ac:dyDescent="0.35">
      <c r="A44" s="14">
        <f t="shared" ref="A44:A49" si="4">A43+1</f>
        <v>35</v>
      </c>
      <c r="B44" s="1" t="s">
        <v>51</v>
      </c>
      <c r="C44" s="1" t="s">
        <v>7</v>
      </c>
      <c r="D44" s="3" t="s">
        <v>47</v>
      </c>
      <c r="E44" s="43">
        <f>'09.06.025_VTBI_MTBF_2026-2029'!E44-'10.02.2025_FSP_PZ(PR)_2025_2028'!E44</f>
        <v>0</v>
      </c>
      <c r="F44" s="43">
        <f>'09.06.025_VTBI_MTBF_2026-2029'!F44-'10.02.2025_FSP_PZ(PR)_2025_2028'!F44</f>
        <v>0</v>
      </c>
      <c r="G44" s="43">
        <f>'09.06.025_VTBI_MTBF_2026-2029'!G44-'10.02.2025_FSP_PZ(PR)_2025_2028'!G44</f>
        <v>0</v>
      </c>
      <c r="H44" s="43">
        <f>'09.06.025_VTBI_MTBF_2026-2029'!H44-'10.02.2025_FSP_PZ(PR)_2025_2028'!H44</f>
        <v>0</v>
      </c>
      <c r="I44" s="43">
        <f>'09.06.025_VTBI_MTBF_2026-2029'!I44-'10.02.2025_FSP_PZ(PR)_2025_2028'!I44</f>
        <v>0</v>
      </c>
      <c r="J44" s="43">
        <f>'09.06.025_VTBI_MTBF_2026-2029'!J44-'10.02.2025_FSP_PZ(PR)_2025_2028'!J44</f>
        <v>0</v>
      </c>
      <c r="K44" s="43">
        <f>'09.06.025_VTBI_MTBF_2026-2029'!K44-'10.02.2025_FSP_PZ(PR)_2025_2028'!K44</f>
        <v>0</v>
      </c>
      <c r="L44" s="43">
        <f>'09.06.025_VTBI_MTBF_2026-2029'!L44-'10.02.2025_FSP_PZ(PR)_2025_2028'!L44</f>
        <v>2.1629411647294816E-5</v>
      </c>
      <c r="M44" s="43">
        <f>'09.06.025_VTBI_MTBF_2026-2029'!M44-'10.02.2025_FSP_PZ(PR)_2025_2028'!M44</f>
        <v>1.4585183409265845E-4</v>
      </c>
      <c r="N44" s="43">
        <f>'09.06.025_VTBI_MTBF_2026-2029'!N44-'10.02.2025_FSP_PZ(PR)_2025_2028'!N44</f>
        <v>-5.958040548332999E-2</v>
      </c>
      <c r="O44" s="43">
        <f>'09.06.025_VTBI_MTBF_2026-2029'!O44-'10.02.2025_FSP_PZ(PR)_2025_2028'!O44</f>
        <v>-5.57793942154996E-2</v>
      </c>
      <c r="P44" s="43">
        <f>'09.06.025_VTBI_MTBF_2026-2029'!P44-'10.02.2025_FSP_PZ(PR)_2025_2028'!P44</f>
        <v>0.34973521599148283</v>
      </c>
      <c r="Q44" s="43">
        <f>'09.06.025_VTBI_MTBF_2026-2029'!Q44-'10.02.2025_FSP_PZ(PR)_2025_2028'!Q44</f>
        <v>2.781849638034406E-4</v>
      </c>
      <c r="R44" s="43">
        <f>'09.06.025_VTBI_MTBF_2026-2029'!R44-'10.02.2025_FSP_PZ(PR)_2025_2028'!R44</f>
        <v>5.1868718441250294E-4</v>
      </c>
      <c r="S44" s="43">
        <f>'09.06.025_VTBI_MTBF_2026-2029'!S44-'10.02.2025_FSP_PZ(PR)_2025_2028'!S44</f>
        <v>0.47389821404115928</v>
      </c>
    </row>
    <row r="45" spans="1:19" x14ac:dyDescent="0.35">
      <c r="A45" s="14">
        <f t="shared" si="4"/>
        <v>36</v>
      </c>
      <c r="B45" s="1" t="s">
        <v>52</v>
      </c>
      <c r="C45" s="1" t="s">
        <v>8</v>
      </c>
      <c r="D45" s="3" t="s">
        <v>47</v>
      </c>
      <c r="E45" s="43">
        <f>'09.06.025_VTBI_MTBF_2026-2029'!E45-'10.02.2025_FSP_PZ(PR)_2025_2028'!E45</f>
        <v>0</v>
      </c>
      <c r="F45" s="43">
        <f>'09.06.025_VTBI_MTBF_2026-2029'!F45-'10.02.2025_FSP_PZ(PR)_2025_2028'!F45</f>
        <v>0</v>
      </c>
      <c r="G45" s="43">
        <f>'09.06.025_VTBI_MTBF_2026-2029'!G45-'10.02.2025_FSP_PZ(PR)_2025_2028'!G45</f>
        <v>0</v>
      </c>
      <c r="H45" s="43">
        <f>'09.06.025_VTBI_MTBF_2026-2029'!H45-'10.02.2025_FSP_PZ(PR)_2025_2028'!H45</f>
        <v>0</v>
      </c>
      <c r="I45" s="43">
        <f>'09.06.025_VTBI_MTBF_2026-2029'!I45-'10.02.2025_FSP_PZ(PR)_2025_2028'!I45</f>
        <v>0</v>
      </c>
      <c r="J45" s="43">
        <f>'09.06.025_VTBI_MTBF_2026-2029'!J45-'10.02.2025_FSP_PZ(PR)_2025_2028'!J45</f>
        <v>0</v>
      </c>
      <c r="K45" s="43">
        <f>'09.06.025_VTBI_MTBF_2026-2029'!K45-'10.02.2025_FSP_PZ(PR)_2025_2028'!K45</f>
        <v>-4.6912949958839434E-3</v>
      </c>
      <c r="L45" s="43">
        <f>'09.06.025_VTBI_MTBF_2026-2029'!L45-'10.02.2025_FSP_PZ(PR)_2025_2028'!L45</f>
        <v>-6.0907362974678136E-3</v>
      </c>
      <c r="M45" s="43">
        <f>'09.06.025_VTBI_MTBF_2026-2029'!M45-'10.02.2025_FSP_PZ(PR)_2025_2028'!M45</f>
        <v>1.147529414781157</v>
      </c>
      <c r="N45" s="43">
        <f>'09.06.025_VTBI_MTBF_2026-2029'!N45-'10.02.2025_FSP_PZ(PR)_2025_2028'!N45</f>
        <v>0.25077621657520677</v>
      </c>
      <c r="O45" s="43">
        <f>'09.06.025_VTBI_MTBF_2026-2029'!O45-'10.02.2025_FSP_PZ(PR)_2025_2028'!O45</f>
        <v>0.85878137010330802</v>
      </c>
      <c r="P45" s="43">
        <f>'09.06.025_VTBI_MTBF_2026-2029'!P45-'10.02.2025_FSP_PZ(PR)_2025_2028'!P45</f>
        <v>1.0819917229818496</v>
      </c>
      <c r="Q45" s="43">
        <f>'09.06.025_VTBI_MTBF_2026-2029'!Q45-'10.02.2025_FSP_PZ(PR)_2025_2028'!Q45</f>
        <v>4.1200574382552979E-2</v>
      </c>
      <c r="R45" s="43">
        <f>'09.06.025_VTBI_MTBF_2026-2029'!R45-'10.02.2025_FSP_PZ(PR)_2025_2028'!R45</f>
        <v>6.7675719230132825E-2</v>
      </c>
      <c r="S45" s="43">
        <f>'09.06.025_VTBI_MTBF_2026-2029'!S45-'10.02.2025_FSP_PZ(PR)_2025_2028'!S45</f>
        <v>0.50582653017883861</v>
      </c>
    </row>
    <row r="46" spans="1:19" x14ac:dyDescent="0.35">
      <c r="A46" s="14">
        <f t="shared" si="4"/>
        <v>37</v>
      </c>
      <c r="B46" s="1" t="s">
        <v>53</v>
      </c>
      <c r="C46" s="1" t="s">
        <v>9</v>
      </c>
      <c r="D46" s="3" t="s">
        <v>47</v>
      </c>
      <c r="E46" s="43"/>
      <c r="F46" s="43">
        <f>'09.06.025_VTBI_MTBF_2026-2029'!F46-'10.02.2025_FSP_PZ(PR)_2025_2028'!F46</f>
        <v>0</v>
      </c>
      <c r="G46" s="43">
        <f>'09.06.025_VTBI_MTBF_2026-2029'!G46-'10.02.2025_FSP_PZ(PR)_2025_2028'!G46</f>
        <v>0</v>
      </c>
      <c r="H46" s="43">
        <f>'09.06.025_VTBI_MTBF_2026-2029'!H46-'10.02.2025_FSP_PZ(PR)_2025_2028'!H46</f>
        <v>0</v>
      </c>
      <c r="I46" s="43">
        <f>'09.06.025_VTBI_MTBF_2026-2029'!I46-'10.02.2025_FSP_PZ(PR)_2025_2028'!I46</f>
        <v>0</v>
      </c>
      <c r="J46" s="43">
        <f>'09.06.025_VTBI_MTBF_2026-2029'!J46-'10.02.2025_FSP_PZ(PR)_2025_2028'!J46</f>
        <v>0</v>
      </c>
      <c r="K46" s="43">
        <f>'09.06.025_VTBI_MTBF_2026-2029'!K46-'10.02.2025_FSP_PZ(PR)_2025_2028'!K46</f>
        <v>0</v>
      </c>
      <c r="L46" s="43">
        <f>'09.06.025_VTBI_MTBF_2026-2029'!L46-'10.02.2025_FSP_PZ(PR)_2025_2028'!L46</f>
        <v>-1.6039351577235017E-5</v>
      </c>
      <c r="M46" s="43">
        <f>'09.06.025_VTBI_MTBF_2026-2029'!M46-'10.02.2025_FSP_PZ(PR)_2025_2028'!M46</f>
        <v>2.2434362968049015E-4</v>
      </c>
      <c r="N46" s="43">
        <f>'09.06.025_VTBI_MTBF_2026-2029'!N46-'10.02.2025_FSP_PZ(PR)_2025_2028'!N46</f>
        <v>-0.26992958182828919</v>
      </c>
      <c r="O46" s="43">
        <f>'09.06.025_VTBI_MTBF_2026-2029'!O46-'10.02.2025_FSP_PZ(PR)_2025_2028'!O46</f>
        <v>-1.534808709234281E-3</v>
      </c>
      <c r="P46" s="43">
        <f>'09.06.025_VTBI_MTBF_2026-2029'!P46-'10.02.2025_FSP_PZ(PR)_2025_2028'!P46</f>
        <v>7.9366393337496621E-3</v>
      </c>
      <c r="Q46" s="43">
        <f>'09.06.025_VTBI_MTBF_2026-2029'!Q46-'10.02.2025_FSP_PZ(PR)_2025_2028'!Q46</f>
        <v>-2.3128427607645552E-2</v>
      </c>
      <c r="R46" s="43">
        <f>'09.06.025_VTBI_MTBF_2026-2029'!R46-'10.02.2025_FSP_PZ(PR)_2025_2028'!R46</f>
        <v>-1.0012041116420789E-2</v>
      </c>
      <c r="S46" s="43">
        <f>'09.06.025_VTBI_MTBF_2026-2029'!S46-'10.02.2025_FSP_PZ(PR)_2025_2028'!S46</f>
        <v>0.47329223088218159</v>
      </c>
    </row>
    <row r="47" spans="1:19" x14ac:dyDescent="0.35">
      <c r="A47" s="14">
        <f t="shared" si="4"/>
        <v>38</v>
      </c>
      <c r="B47" s="1" t="s">
        <v>54</v>
      </c>
      <c r="C47" s="1" t="s">
        <v>57</v>
      </c>
      <c r="D47" s="3" t="s">
        <v>47</v>
      </c>
      <c r="E47" s="43">
        <f>'09.06.025_VTBI_MTBF_2026-2029'!E47-'10.02.2025_FSP_PZ(PR)_2025_2028'!E47</f>
        <v>0</v>
      </c>
      <c r="F47" s="43">
        <f>'09.06.025_VTBI_MTBF_2026-2029'!F47-'10.02.2025_FSP_PZ(PR)_2025_2028'!F47</f>
        <v>0</v>
      </c>
      <c r="G47" s="43">
        <f>'09.06.025_VTBI_MTBF_2026-2029'!G47-'10.02.2025_FSP_PZ(PR)_2025_2028'!G47</f>
        <v>0</v>
      </c>
      <c r="H47" s="43">
        <f>'09.06.025_VTBI_MTBF_2026-2029'!H47-'10.02.2025_FSP_PZ(PR)_2025_2028'!H47</f>
        <v>0</v>
      </c>
      <c r="I47" s="43">
        <f>'09.06.025_VTBI_MTBF_2026-2029'!I47-'10.02.2025_FSP_PZ(PR)_2025_2028'!I47</f>
        <v>0</v>
      </c>
      <c r="J47" s="43">
        <f>'09.06.025_VTBI_MTBF_2026-2029'!J47-'10.02.2025_FSP_PZ(PR)_2025_2028'!J47</f>
        <v>0</v>
      </c>
      <c r="K47" s="43">
        <f>'09.06.025_VTBI_MTBF_2026-2029'!K47-'10.02.2025_FSP_PZ(PR)_2025_2028'!K47</f>
        <v>-4.6912949958808348E-3</v>
      </c>
      <c r="L47" s="43">
        <f>'09.06.025_VTBI_MTBF_2026-2029'!L47-'10.02.2025_FSP_PZ(PR)_2025_2028'!L47</f>
        <v>-6.0746969458886912E-3</v>
      </c>
      <c r="M47" s="43">
        <f>'09.06.025_VTBI_MTBF_2026-2029'!M47-'10.02.2025_FSP_PZ(PR)_2025_2028'!M47</f>
        <v>1.1473050711514765</v>
      </c>
      <c r="N47" s="43">
        <f>'09.06.025_VTBI_MTBF_2026-2029'!N47-'10.02.2025_FSP_PZ(PR)_2025_2028'!N47</f>
        <v>0.52070579840349596</v>
      </c>
      <c r="O47" s="43">
        <f>'09.06.025_VTBI_MTBF_2026-2029'!O47-'10.02.2025_FSP_PZ(PR)_2025_2028'!O47</f>
        <v>0.86031617881254618</v>
      </c>
      <c r="P47" s="43">
        <f>'09.06.025_VTBI_MTBF_2026-2029'!P47-'10.02.2025_FSP_PZ(PR)_2025_2028'!P47</f>
        <v>1.0740550836480969</v>
      </c>
      <c r="Q47" s="43">
        <f>'09.06.025_VTBI_MTBF_2026-2029'!Q47-'10.02.2025_FSP_PZ(PR)_2025_2028'!Q47</f>
        <v>6.4329001990206677E-2</v>
      </c>
      <c r="R47" s="43">
        <f>'09.06.025_VTBI_MTBF_2026-2029'!R47-'10.02.2025_FSP_PZ(PR)_2025_2028'!R47</f>
        <v>9.1596932611363036E-2</v>
      </c>
      <c r="S47" s="43">
        <f>'09.06.025_VTBI_MTBF_2026-2029'!S47-'10.02.2025_FSP_PZ(PR)_2025_2028'!S47</f>
        <v>3.2534299296655397E-2</v>
      </c>
    </row>
    <row r="48" spans="1:19" x14ac:dyDescent="0.3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43">
        <f>'09.06.025_VTBI_MTBF_2026-2029'!E48-'10.02.2025_FSP_PZ(PR)_2025_2028'!E48</f>
        <v>0</v>
      </c>
      <c r="F48" s="43">
        <f>'09.06.025_VTBI_MTBF_2026-2029'!F48-'10.02.2025_FSP_PZ(PR)_2025_2028'!F48</f>
        <v>0</v>
      </c>
      <c r="G48" s="43">
        <f>'09.06.025_VTBI_MTBF_2026-2029'!G48-'10.02.2025_FSP_PZ(PR)_2025_2028'!G48</f>
        <v>0</v>
      </c>
      <c r="H48" s="43">
        <f>'09.06.025_VTBI_MTBF_2026-2029'!H48-'10.02.2025_FSP_PZ(PR)_2025_2028'!H48</f>
        <v>0</v>
      </c>
      <c r="I48" s="43">
        <f>'09.06.025_VTBI_MTBF_2026-2029'!I48-'10.02.2025_FSP_PZ(PR)_2025_2028'!I48</f>
        <v>0</v>
      </c>
      <c r="J48" s="43">
        <f>'09.06.025_VTBI_MTBF_2026-2029'!J48-'10.02.2025_FSP_PZ(PR)_2025_2028'!J48</f>
        <v>0</v>
      </c>
      <c r="K48" s="43">
        <f>'09.06.025_VTBI_MTBF_2026-2029'!K48-'10.02.2025_FSP_PZ(PR)_2025_2028'!K48</f>
        <v>0</v>
      </c>
      <c r="L48" s="43">
        <f>'09.06.025_VTBI_MTBF_2026-2029'!L48-'10.02.2025_FSP_PZ(PR)_2025_2028'!L48</f>
        <v>3.2019697900675936E-4</v>
      </c>
      <c r="M48" s="43">
        <f>'09.06.025_VTBI_MTBF_2026-2029'!M48-'10.02.2025_FSP_PZ(PR)_2025_2028'!M48</f>
        <v>-3.3495141247152915E-4</v>
      </c>
      <c r="N48" s="43">
        <f>'09.06.025_VTBI_MTBF_2026-2029'!N48-'10.02.2025_FSP_PZ(PR)_2025_2028'!N48</f>
        <v>0.54062838784161626</v>
      </c>
      <c r="O48" s="43">
        <f>'09.06.025_VTBI_MTBF_2026-2029'!O48-'10.02.2025_FSP_PZ(PR)_2025_2028'!O48</f>
        <v>0.30671650685029628</v>
      </c>
      <c r="P48" s="43">
        <f>'09.06.025_VTBI_MTBF_2026-2029'!P48-'10.02.2025_FSP_PZ(PR)_2025_2028'!P48</f>
        <v>-0.45352755582155835</v>
      </c>
      <c r="Q48" s="43">
        <f>'09.06.025_VTBI_MTBF_2026-2029'!Q48-'10.02.2025_FSP_PZ(PR)_2025_2028'!Q48</f>
        <v>7.3332865107625933E-2</v>
      </c>
      <c r="R48" s="43">
        <f>'09.06.025_VTBI_MTBF_2026-2029'!R48-'10.02.2025_FSP_PZ(PR)_2025_2028'!R48</f>
        <v>-5.2515044067633632E-3</v>
      </c>
      <c r="S48" s="43">
        <f>'09.06.025_VTBI_MTBF_2026-2029'!S48-'10.02.2025_FSP_PZ(PR)_2025_2028'!S48</f>
        <v>1.971133262988424</v>
      </c>
    </row>
    <row r="49" spans="1:19" x14ac:dyDescent="0.3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43">
        <f>'09.06.025_VTBI_MTBF_2026-2029'!E49-'10.02.2025_FSP_PZ(PR)_2025_2028'!E49</f>
        <v>0</v>
      </c>
      <c r="F49" s="43">
        <f>'09.06.025_VTBI_MTBF_2026-2029'!F49-'10.02.2025_FSP_PZ(PR)_2025_2028'!F49</f>
        <v>0</v>
      </c>
      <c r="G49" s="43">
        <f>'09.06.025_VTBI_MTBF_2026-2029'!G49-'10.02.2025_FSP_PZ(PR)_2025_2028'!G49</f>
        <v>0</v>
      </c>
      <c r="H49" s="43">
        <f>'09.06.025_VTBI_MTBF_2026-2029'!H49-'10.02.2025_FSP_PZ(PR)_2025_2028'!H49</f>
        <v>0</v>
      </c>
      <c r="I49" s="43">
        <f>'09.06.025_VTBI_MTBF_2026-2029'!I49-'10.02.2025_FSP_PZ(PR)_2025_2028'!I49</f>
        <v>0</v>
      </c>
      <c r="J49" s="43">
        <f>'09.06.025_VTBI_MTBF_2026-2029'!J49-'10.02.2025_FSP_PZ(PR)_2025_2028'!J49</f>
        <v>0</v>
      </c>
      <c r="K49" s="43">
        <f>'09.06.025_VTBI_MTBF_2026-2029'!K49-'10.02.2025_FSP_PZ(PR)_2025_2028'!K49</f>
        <v>0</v>
      </c>
      <c r="L49" s="43">
        <f>'09.06.025_VTBI_MTBF_2026-2029'!L49-'10.02.2025_FSP_PZ(PR)_2025_2028'!L49</f>
        <v>-2.866261615448451E-4</v>
      </c>
      <c r="M49" s="43">
        <f>'09.06.025_VTBI_MTBF_2026-2029'!M49-'10.02.2025_FSP_PZ(PR)_2025_2028'!M49</f>
        <v>1.4392938470497718E-4</v>
      </c>
      <c r="N49" s="43">
        <f>'09.06.025_VTBI_MTBF_2026-2029'!N49-'10.02.2025_FSP_PZ(PR)_2025_2028'!N49</f>
        <v>-0.73079570436766317</v>
      </c>
      <c r="O49" s="43">
        <f>'09.06.025_VTBI_MTBF_2026-2029'!O49-'10.02.2025_FSP_PZ(PR)_2025_2028'!O49</f>
        <v>-0.54690945731018248</v>
      </c>
      <c r="P49" s="43">
        <f>'09.06.025_VTBI_MTBF_2026-2029'!P49-'10.02.2025_FSP_PZ(PR)_2025_2028'!P49</f>
        <v>-0.83673649254120197</v>
      </c>
      <c r="Q49" s="43">
        <f>'09.06.025_VTBI_MTBF_2026-2029'!Q49-'10.02.2025_FSP_PZ(PR)_2025_2028'!Q49</f>
        <v>0.20418877361071974</v>
      </c>
      <c r="R49" s="43">
        <f>'09.06.025_VTBI_MTBF_2026-2029'!R49-'10.02.2025_FSP_PZ(PR)_2025_2028'!R49</f>
        <v>-3.6270546830131423E-2</v>
      </c>
      <c r="S49" s="43">
        <f>'09.06.025_VTBI_MTBF_2026-2029'!S49-'10.02.2025_FSP_PZ(PR)_2025_2028'!S49</f>
        <v>-2.1658480982026336</v>
      </c>
    </row>
    <row r="50" spans="1:19" x14ac:dyDescent="0.35">
      <c r="A50" s="11"/>
      <c r="B50" s="12" t="s">
        <v>81</v>
      </c>
      <c r="C50" s="12" t="s">
        <v>82</v>
      </c>
      <c r="D50" s="13"/>
      <c r="E50" s="20">
        <v>2015</v>
      </c>
      <c r="F50" s="20">
        <v>2016</v>
      </c>
      <c r="G50" s="20">
        <v>2017</v>
      </c>
      <c r="H50" s="20">
        <v>2018</v>
      </c>
      <c r="I50" s="20">
        <v>2019</v>
      </c>
      <c r="J50" s="20">
        <v>2020</v>
      </c>
      <c r="K50" s="20">
        <v>2021</v>
      </c>
      <c r="L50" s="20">
        <v>2022</v>
      </c>
      <c r="M50" s="20">
        <v>2023</v>
      </c>
      <c r="N50" s="20">
        <v>2024</v>
      </c>
      <c r="O50" s="20">
        <v>2025</v>
      </c>
      <c r="P50" s="42">
        <v>2026</v>
      </c>
      <c r="Q50" s="20">
        <v>2027</v>
      </c>
      <c r="R50" s="42">
        <v>2028</v>
      </c>
      <c r="S50" s="20">
        <v>2029</v>
      </c>
    </row>
    <row r="51" spans="1:19" x14ac:dyDescent="0.35">
      <c r="A51" s="14">
        <f>A49+1</f>
        <v>41</v>
      </c>
      <c r="B51" s="1" t="s">
        <v>83</v>
      </c>
      <c r="C51" s="1" t="s">
        <v>84</v>
      </c>
      <c r="D51" s="3" t="s">
        <v>47</v>
      </c>
      <c r="E51" s="43">
        <f>'09.06.025_VTBI_MTBF_2026-2029'!E51-'10.02.2025_FSP_PZ(PR)_2025_2028'!E51</f>
        <v>0</v>
      </c>
      <c r="F51" s="43">
        <f>'09.06.025_VTBI_MTBF_2026-2029'!F51-'10.02.2025_FSP_PZ(PR)_2025_2028'!F51</f>
        <v>0</v>
      </c>
      <c r="G51" s="43">
        <f>'09.06.025_VTBI_MTBF_2026-2029'!G51-'10.02.2025_FSP_PZ(PR)_2025_2028'!G51</f>
        <v>0</v>
      </c>
      <c r="H51" s="43">
        <f>'09.06.025_VTBI_MTBF_2026-2029'!H51-'10.02.2025_FSP_PZ(PR)_2025_2028'!H51</f>
        <v>0</v>
      </c>
      <c r="I51" s="43">
        <f>'09.06.025_VTBI_MTBF_2026-2029'!I51-'10.02.2025_FSP_PZ(PR)_2025_2028'!I51</f>
        <v>0</v>
      </c>
      <c r="J51" s="43">
        <f>'09.06.025_VTBI_MTBF_2026-2029'!J51-'10.02.2025_FSP_PZ(PR)_2025_2028'!J51</f>
        <v>0</v>
      </c>
      <c r="K51" s="43">
        <f>'09.06.025_VTBI_MTBF_2026-2029'!K51-'10.02.2025_FSP_PZ(PR)_2025_2028'!K51</f>
        <v>0</v>
      </c>
      <c r="L51" s="43">
        <f>'09.06.025_VTBI_MTBF_2026-2029'!L51-'10.02.2025_FSP_PZ(PR)_2025_2028'!L51</f>
        <v>0</v>
      </c>
      <c r="M51" s="43">
        <f>'09.06.025_VTBI_MTBF_2026-2029'!M51-'10.02.2025_FSP_PZ(PR)_2025_2028'!M51</f>
        <v>0</v>
      </c>
      <c r="N51" s="43">
        <f>'09.06.025_VTBI_MTBF_2026-2029'!N51-'10.02.2025_FSP_PZ(PR)_2025_2028'!N51</f>
        <v>0</v>
      </c>
      <c r="O51" s="43">
        <f>'09.06.025_VTBI_MTBF_2026-2029'!O51-'10.02.2025_FSP_PZ(PR)_2025_2028'!O51</f>
        <v>1</v>
      </c>
      <c r="P51" s="43">
        <f>'09.06.025_VTBI_MTBF_2026-2029'!P51-'10.02.2025_FSP_PZ(PR)_2025_2028'!P51</f>
        <v>9.9999999999999645E-2</v>
      </c>
      <c r="Q51" s="43">
        <f>'09.06.025_VTBI_MTBF_2026-2029'!Q51-'10.02.2025_FSP_PZ(PR)_2025_2028'!Q51</f>
        <v>-0.29999999999999982</v>
      </c>
      <c r="R51" s="43">
        <f>'09.06.025_VTBI_MTBF_2026-2029'!R51-'10.02.2025_FSP_PZ(PR)_2025_2028'!R51</f>
        <v>-0.29999999999999982</v>
      </c>
      <c r="S51" s="43">
        <f>'09.06.025_VTBI_MTBF_2026-2029'!S51-'10.02.2025_FSP_PZ(PR)_2025_2028'!S51</f>
        <v>2.2000000000000002</v>
      </c>
    </row>
    <row r="52" spans="1:19" x14ac:dyDescent="0.35">
      <c r="A52" s="11"/>
      <c r="B52" s="12" t="s">
        <v>85</v>
      </c>
      <c r="C52" s="12" t="s">
        <v>86</v>
      </c>
      <c r="D52" s="13"/>
      <c r="E52" s="20">
        <v>2015</v>
      </c>
      <c r="F52" s="20">
        <v>2016</v>
      </c>
      <c r="G52" s="20">
        <v>2017</v>
      </c>
      <c r="H52" s="20">
        <v>2018</v>
      </c>
      <c r="I52" s="20">
        <v>2019</v>
      </c>
      <c r="J52" s="20">
        <v>2020</v>
      </c>
      <c r="K52" s="20">
        <v>2021</v>
      </c>
      <c r="L52" s="20">
        <v>2022</v>
      </c>
      <c r="M52" s="20">
        <v>2023</v>
      </c>
      <c r="N52" s="20">
        <v>2024</v>
      </c>
      <c r="O52" s="20">
        <v>2025</v>
      </c>
      <c r="P52" s="42">
        <v>2026</v>
      </c>
      <c r="Q52" s="20">
        <v>2027</v>
      </c>
      <c r="R52" s="20">
        <v>2028</v>
      </c>
      <c r="S52" s="20">
        <v>2029</v>
      </c>
    </row>
    <row r="53" spans="1:19" x14ac:dyDescent="0.35">
      <c r="A53" s="33">
        <f>A51+1</f>
        <v>42</v>
      </c>
      <c r="B53" s="34" t="s">
        <v>87</v>
      </c>
      <c r="C53" s="34" t="s">
        <v>17</v>
      </c>
      <c r="D53" s="34" t="s">
        <v>42</v>
      </c>
      <c r="E53" s="43">
        <f>'09.06.025_VTBI_MTBF_2026-2029'!E53-'10.02.2025_FSP_PZ(PR)_2025_2028'!E53</f>
        <v>0</v>
      </c>
      <c r="F53" s="43">
        <f>'09.06.025_VTBI_MTBF_2026-2029'!F53-'10.02.2025_FSP_PZ(PR)_2025_2028'!F53</f>
        <v>0</v>
      </c>
      <c r="G53" s="43">
        <f>'09.06.025_VTBI_MTBF_2026-2029'!G53-'10.02.2025_FSP_PZ(PR)_2025_2028'!G53</f>
        <v>0</v>
      </c>
      <c r="H53" s="43">
        <f>'09.06.025_VTBI_MTBF_2026-2029'!H53-'10.02.2025_FSP_PZ(PR)_2025_2028'!H53</f>
        <v>0</v>
      </c>
      <c r="I53" s="43">
        <f>'09.06.025_VTBI_MTBF_2026-2029'!I53-'10.02.2025_FSP_PZ(PR)_2025_2028'!I53</f>
        <v>0</v>
      </c>
      <c r="J53" s="43">
        <f>'09.06.025_VTBI_MTBF_2026-2029'!J53-'10.02.2025_FSP_PZ(PR)_2025_2028'!J53</f>
        <v>0</v>
      </c>
      <c r="K53" s="43">
        <f>'09.06.025_VTBI_MTBF_2026-2029'!K53-'10.02.2025_FSP_PZ(PR)_2025_2028'!K53</f>
        <v>0</v>
      </c>
      <c r="L53" s="43">
        <f>'09.06.025_VTBI_MTBF_2026-2029'!L53-'10.02.2025_FSP_PZ(PR)_2025_2028'!L53</f>
        <v>9.9999999838473741E-4</v>
      </c>
      <c r="M53" s="43">
        <f>'09.06.025_VTBI_MTBF_2026-2029'!M53-'10.02.2025_FSP_PZ(PR)_2025_2028'!M53</f>
        <v>303.36000000000058</v>
      </c>
      <c r="N53" s="43">
        <f>'09.06.025_VTBI_MTBF_2026-2029'!N53-'10.02.2025_FSP_PZ(PR)_2025_2028'!N53</f>
        <v>533.63056842636979</v>
      </c>
      <c r="O53" s="43">
        <f>'09.06.025_VTBI_MTBF_2026-2029'!O53-'10.02.2025_FSP_PZ(PR)_2025_2028'!O53</f>
        <v>737.62105725482979</v>
      </c>
      <c r="P53" s="43">
        <f>'09.06.025_VTBI_MTBF_2026-2029'!P53-'10.02.2025_FSP_PZ(PR)_2025_2028'!P53</f>
        <v>613.63862380458522</v>
      </c>
      <c r="Q53" s="43">
        <f>'09.06.025_VTBI_MTBF_2026-2029'!Q53-'10.02.2025_FSP_PZ(PR)_2025_2028'!Q53</f>
        <v>390.45760631045414</v>
      </c>
      <c r="R53" s="43">
        <f>'09.06.025_VTBI_MTBF_2026-2029'!R53-'10.02.2025_FSP_PZ(PR)_2025_2028'!R53</f>
        <v>398.92137335090774</v>
      </c>
      <c r="S53" s="43">
        <f>'09.06.025_VTBI_MTBF_2026-2029'!S53-'10.02.2025_FSP_PZ(PR)_2025_2028'!S53</f>
        <v>15262.904212960502</v>
      </c>
    </row>
    <row r="54" spans="1:19" x14ac:dyDescent="0.35">
      <c r="A54" s="33">
        <f>A53+1</f>
        <v>43</v>
      </c>
      <c r="B54" s="35" t="s">
        <v>15</v>
      </c>
      <c r="C54" s="35" t="s">
        <v>16</v>
      </c>
      <c r="D54" s="36" t="s">
        <v>42</v>
      </c>
      <c r="E54" s="43">
        <f>'09.06.025_VTBI_MTBF_2026-2029'!E54-'10.02.2025_FSP_PZ(PR)_2025_2028'!E54</f>
        <v>0</v>
      </c>
      <c r="F54" s="43">
        <f>'09.06.025_VTBI_MTBF_2026-2029'!F54-'10.02.2025_FSP_PZ(PR)_2025_2028'!F54</f>
        <v>0</v>
      </c>
      <c r="G54" s="43">
        <f>'09.06.025_VTBI_MTBF_2026-2029'!G54-'10.02.2025_FSP_PZ(PR)_2025_2028'!G54</f>
        <v>0</v>
      </c>
      <c r="H54" s="43">
        <f>'09.06.025_VTBI_MTBF_2026-2029'!H54-'10.02.2025_FSP_PZ(PR)_2025_2028'!H54</f>
        <v>0</v>
      </c>
      <c r="I54" s="43">
        <f>'09.06.025_VTBI_MTBF_2026-2029'!I54-'10.02.2025_FSP_PZ(PR)_2025_2028'!I54</f>
        <v>0</v>
      </c>
      <c r="J54" s="43">
        <f>'09.06.025_VTBI_MTBF_2026-2029'!J54-'10.02.2025_FSP_PZ(PR)_2025_2028'!J54</f>
        <v>0</v>
      </c>
      <c r="K54" s="43">
        <f>'09.06.025_VTBI_MTBF_2026-2029'!K54-'10.02.2025_FSP_PZ(PR)_2025_2028'!K54</f>
        <v>0</v>
      </c>
      <c r="L54" s="43">
        <f>'09.06.025_VTBI_MTBF_2026-2029'!L54-'10.02.2025_FSP_PZ(PR)_2025_2028'!L54</f>
        <v>0</v>
      </c>
      <c r="M54" s="43">
        <f>'09.06.025_VTBI_MTBF_2026-2029'!M54-'10.02.2025_FSP_PZ(PR)_2025_2028'!M54</f>
        <v>0</v>
      </c>
      <c r="N54" s="43">
        <f>'09.06.025_VTBI_MTBF_2026-2029'!N54-'10.02.2025_FSP_PZ(PR)_2025_2028'!N54</f>
        <v>-296.02407249500175</v>
      </c>
      <c r="O54" s="43">
        <f>'09.06.025_VTBI_MTBF_2026-2029'!O54-'10.02.2025_FSP_PZ(PR)_2025_2028'!O54</f>
        <v>17.678817000283743</v>
      </c>
      <c r="P54" s="43">
        <f>'09.06.025_VTBI_MTBF_2026-2029'!P54-'10.02.2025_FSP_PZ(PR)_2025_2028'!P54</f>
        <v>112.695252654863</v>
      </c>
      <c r="Q54" s="43">
        <f>'09.06.025_VTBI_MTBF_2026-2029'!Q54-'10.02.2025_FSP_PZ(PR)_2025_2028'!Q54</f>
        <v>217.60045920683115</v>
      </c>
      <c r="R54" s="43">
        <f>'09.06.025_VTBI_MTBF_2026-2029'!R54-'10.02.2025_FSP_PZ(PR)_2025_2028'!R54</f>
        <v>199.63814666361941</v>
      </c>
      <c r="S54" s="43">
        <f>'09.06.025_VTBI_MTBF_2026-2029'!S54-'10.02.2025_FSP_PZ(PR)_2025_2028'!S54</f>
        <v>28973.962611792427</v>
      </c>
    </row>
    <row r="55" spans="1:19" x14ac:dyDescent="0.35">
      <c r="A55" s="33">
        <f>A54+1</f>
        <v>44</v>
      </c>
      <c r="B55" s="35" t="s">
        <v>88</v>
      </c>
      <c r="C55" s="35" t="s">
        <v>89</v>
      </c>
      <c r="D55" s="36" t="s">
        <v>42</v>
      </c>
      <c r="E55" s="43">
        <f>'09.06.025_VTBI_MTBF_2026-2029'!E55-'10.02.2025_FSP_PZ(PR)_2025_2028'!E55</f>
        <v>0</v>
      </c>
      <c r="F55" s="43">
        <f>'09.06.025_VTBI_MTBF_2026-2029'!F55-'10.02.2025_FSP_PZ(PR)_2025_2028'!F55</f>
        <v>0</v>
      </c>
      <c r="G55" s="43">
        <f>'09.06.025_VTBI_MTBF_2026-2029'!G55-'10.02.2025_FSP_PZ(PR)_2025_2028'!G55</f>
        <v>0</v>
      </c>
      <c r="H55" s="43">
        <f>'09.06.025_VTBI_MTBF_2026-2029'!H55-'10.02.2025_FSP_PZ(PR)_2025_2028'!H55</f>
        <v>0</v>
      </c>
      <c r="I55" s="43">
        <f>'09.06.025_VTBI_MTBF_2026-2029'!I55-'10.02.2025_FSP_PZ(PR)_2025_2028'!I55</f>
        <v>0</v>
      </c>
      <c r="J55" s="43">
        <f>'09.06.025_VTBI_MTBF_2026-2029'!J55-'10.02.2025_FSP_PZ(PR)_2025_2028'!J55</f>
        <v>0</v>
      </c>
      <c r="K55" s="43">
        <f>'09.06.025_VTBI_MTBF_2026-2029'!K55-'10.02.2025_FSP_PZ(PR)_2025_2028'!K55</f>
        <v>0</v>
      </c>
      <c r="L55" s="43">
        <f>'09.06.025_VTBI_MTBF_2026-2029'!L55-'10.02.2025_FSP_PZ(PR)_2025_2028'!L55</f>
        <v>0</v>
      </c>
      <c r="M55" s="43">
        <f>'09.06.025_VTBI_MTBF_2026-2029'!M55-'10.02.2025_FSP_PZ(PR)_2025_2028'!M55</f>
        <v>0</v>
      </c>
      <c r="N55" s="43">
        <f>'09.06.025_VTBI_MTBF_2026-2029'!N55-'10.02.2025_FSP_PZ(PR)_2025_2028'!N55</f>
        <v>-272.57896147000065</v>
      </c>
      <c r="O55" s="43">
        <f>'09.06.025_VTBI_MTBF_2026-2029'!O55-'10.02.2025_FSP_PZ(PR)_2025_2028'!O55</f>
        <v>-17.175640485264012</v>
      </c>
      <c r="P55" s="43">
        <f>'09.06.025_VTBI_MTBF_2026-2029'!P55-'10.02.2025_FSP_PZ(PR)_2025_2028'!P55</f>
        <v>59.0001726420669</v>
      </c>
      <c r="Q55" s="43">
        <f>'09.06.025_VTBI_MTBF_2026-2029'!Q55-'10.02.2025_FSP_PZ(PR)_2025_2028'!Q55</f>
        <v>143.39131815963992</v>
      </c>
      <c r="R55" s="43">
        <f>'09.06.025_VTBI_MTBF_2026-2029'!R55-'10.02.2025_FSP_PZ(PR)_2025_2028'!R55</f>
        <v>127.06598258943268</v>
      </c>
      <c r="S55" s="43">
        <f>'09.06.025_VTBI_MTBF_2026-2029'!S55-'10.02.2025_FSP_PZ(PR)_2025_2028'!S55</f>
        <v>23749.684654130193</v>
      </c>
    </row>
    <row r="56" spans="1:19" x14ac:dyDescent="0.35">
      <c r="A56" s="14">
        <f>A55+1</f>
        <v>45</v>
      </c>
      <c r="B56" s="1" t="s">
        <v>90</v>
      </c>
      <c r="C56" s="1" t="s">
        <v>91</v>
      </c>
      <c r="D56" s="3" t="s">
        <v>42</v>
      </c>
      <c r="E56" s="43">
        <f>'09.06.025_VTBI_MTBF_2026-2029'!E56-'10.02.2025_FSP_PZ(PR)_2025_2028'!E56</f>
        <v>0</v>
      </c>
      <c r="F56" s="43">
        <f>'09.06.025_VTBI_MTBF_2026-2029'!F56-'10.02.2025_FSP_PZ(PR)_2025_2028'!F56</f>
        <v>0</v>
      </c>
      <c r="G56" s="43">
        <f>'09.06.025_VTBI_MTBF_2026-2029'!G56-'10.02.2025_FSP_PZ(PR)_2025_2028'!G56</f>
        <v>0</v>
      </c>
      <c r="H56" s="43">
        <f>'09.06.025_VTBI_MTBF_2026-2029'!H56-'10.02.2025_FSP_PZ(PR)_2025_2028'!H56</f>
        <v>0</v>
      </c>
      <c r="I56" s="43">
        <f>'09.06.025_VTBI_MTBF_2026-2029'!I56-'10.02.2025_FSP_PZ(PR)_2025_2028'!I56</f>
        <v>0</v>
      </c>
      <c r="J56" s="43">
        <f>'09.06.025_VTBI_MTBF_2026-2029'!J56-'10.02.2025_FSP_PZ(PR)_2025_2028'!J56</f>
        <v>0</v>
      </c>
      <c r="K56" s="43">
        <f>'09.06.025_VTBI_MTBF_2026-2029'!K56-'10.02.2025_FSP_PZ(PR)_2025_2028'!K56</f>
        <v>0</v>
      </c>
      <c r="L56" s="43">
        <f>'09.06.025_VTBI_MTBF_2026-2029'!L56-'10.02.2025_FSP_PZ(PR)_2025_2028'!L56</f>
        <v>0</v>
      </c>
      <c r="M56" s="43">
        <f>'09.06.025_VTBI_MTBF_2026-2029'!M56-'10.02.2025_FSP_PZ(PR)_2025_2028'!M56</f>
        <v>0</v>
      </c>
      <c r="N56" s="43">
        <f>'09.06.025_VTBI_MTBF_2026-2029'!N56-'10.02.2025_FSP_PZ(PR)_2025_2028'!N56</f>
        <v>-23.445111025000188</v>
      </c>
      <c r="O56" s="43">
        <f>'09.06.025_VTBI_MTBF_2026-2029'!O56-'10.02.2025_FSP_PZ(PR)_2025_2028'!O56</f>
        <v>34.854457485548664</v>
      </c>
      <c r="P56" s="43">
        <f>'09.06.025_VTBI_MTBF_2026-2029'!P56-'10.02.2025_FSP_PZ(PR)_2025_2028'!P56</f>
        <v>53.695080012797007</v>
      </c>
      <c r="Q56" s="43">
        <f>'09.06.025_VTBI_MTBF_2026-2029'!Q56-'10.02.2025_FSP_PZ(PR)_2025_2028'!Q56</f>
        <v>74.209141047193043</v>
      </c>
      <c r="R56" s="43">
        <f>'09.06.025_VTBI_MTBF_2026-2029'!R56-'10.02.2025_FSP_PZ(PR)_2025_2028'!R56</f>
        <v>72.572164074185821</v>
      </c>
      <c r="S56" s="43">
        <f>'09.06.025_VTBI_MTBF_2026-2029'!S56-'10.02.2025_FSP_PZ(PR)_2025_2028'!S56</f>
        <v>5224.2779576622361</v>
      </c>
    </row>
    <row r="57" spans="1:19" x14ac:dyDescent="0.35">
      <c r="A57" s="14">
        <f>A56+1</f>
        <v>46</v>
      </c>
      <c r="B57" s="24" t="s">
        <v>18</v>
      </c>
      <c r="C57" s="1" t="s">
        <v>19</v>
      </c>
      <c r="D57" s="3" t="s">
        <v>42</v>
      </c>
      <c r="E57" s="43">
        <f>'09.06.025_VTBI_MTBF_2026-2029'!E57-'10.02.2025_FSP_PZ(PR)_2025_2028'!E57</f>
        <v>0</v>
      </c>
      <c r="F57" s="43">
        <f>'09.06.025_VTBI_MTBF_2026-2029'!F57-'10.02.2025_FSP_PZ(PR)_2025_2028'!F57</f>
        <v>0</v>
      </c>
      <c r="G57" s="43">
        <f>'09.06.025_VTBI_MTBF_2026-2029'!G57-'10.02.2025_FSP_PZ(PR)_2025_2028'!G57</f>
        <v>0</v>
      </c>
      <c r="H57" s="43">
        <f>'09.06.025_VTBI_MTBF_2026-2029'!H57-'10.02.2025_FSP_PZ(PR)_2025_2028'!H57</f>
        <v>0</v>
      </c>
      <c r="I57" s="43">
        <f>'09.06.025_VTBI_MTBF_2026-2029'!I57-'10.02.2025_FSP_PZ(PR)_2025_2028'!I57</f>
        <v>0</v>
      </c>
      <c r="J57" s="43">
        <f>'09.06.025_VTBI_MTBF_2026-2029'!J57-'10.02.2025_FSP_PZ(PR)_2025_2028'!J57</f>
        <v>0</v>
      </c>
      <c r="K57" s="43">
        <f>'09.06.025_VTBI_MTBF_2026-2029'!K57-'10.02.2025_FSP_PZ(PR)_2025_2028'!K57</f>
        <v>-1.5209999999997308</v>
      </c>
      <c r="L57" s="43">
        <f>'09.06.025_VTBI_MTBF_2026-2029'!L57-'10.02.2025_FSP_PZ(PR)_2025_2028'!L57</f>
        <v>-3.9809999999997672</v>
      </c>
      <c r="M57" s="43">
        <f>'09.06.025_VTBI_MTBF_2026-2029'!M57-'10.02.2025_FSP_PZ(PR)_2025_2028'!M57</f>
        <v>-2.2560000000003129</v>
      </c>
      <c r="N57" s="43">
        <f>'09.06.025_VTBI_MTBF_2026-2029'!N57-'10.02.2025_FSP_PZ(PR)_2025_2028'!N57</f>
        <v>108.44840611000109</v>
      </c>
      <c r="O57" s="43">
        <f>'09.06.025_VTBI_MTBF_2026-2029'!O57-'10.02.2025_FSP_PZ(PR)_2025_2028'!O57</f>
        <v>-113.1863752821273</v>
      </c>
      <c r="P57" s="43">
        <f>'09.06.025_VTBI_MTBF_2026-2029'!P57-'10.02.2025_FSP_PZ(PR)_2025_2028'!P57</f>
        <v>-166.80735028162053</v>
      </c>
      <c r="Q57" s="43">
        <f>'09.06.025_VTBI_MTBF_2026-2029'!Q57-'10.02.2025_FSP_PZ(PR)_2025_2028'!Q57</f>
        <v>-129.78051031763152</v>
      </c>
      <c r="R57" s="43">
        <f>'09.06.025_VTBI_MTBF_2026-2029'!R57-'10.02.2025_FSP_PZ(PR)_2025_2028'!R57</f>
        <v>-121.48075317157236</v>
      </c>
      <c r="S57" s="43">
        <f>'09.06.025_VTBI_MTBF_2026-2029'!S57-'10.02.2025_FSP_PZ(PR)_2025_2028'!S57</f>
        <v>7175</v>
      </c>
    </row>
    <row r="58" spans="1:19" x14ac:dyDescent="0.35">
      <c r="A58" s="14">
        <f>A57+1</f>
        <v>47</v>
      </c>
      <c r="B58" s="1" t="s">
        <v>20</v>
      </c>
      <c r="C58" s="1" t="s">
        <v>92</v>
      </c>
      <c r="D58" s="3" t="s">
        <v>42</v>
      </c>
      <c r="E58" s="43">
        <f>'09.06.025_VTBI_MTBF_2026-2029'!E58-'10.02.2025_FSP_PZ(PR)_2025_2028'!E58</f>
        <v>0</v>
      </c>
      <c r="F58" s="43">
        <f>'09.06.025_VTBI_MTBF_2026-2029'!F58-'10.02.2025_FSP_PZ(PR)_2025_2028'!F58</f>
        <v>0</v>
      </c>
      <c r="G58" s="43">
        <f>'09.06.025_VTBI_MTBF_2026-2029'!G58-'10.02.2025_FSP_PZ(PR)_2025_2028'!G58</f>
        <v>0</v>
      </c>
      <c r="H58" s="43">
        <f>'09.06.025_VTBI_MTBF_2026-2029'!H58-'10.02.2025_FSP_PZ(PR)_2025_2028'!H58</f>
        <v>0</v>
      </c>
      <c r="I58" s="43">
        <f>'09.06.025_VTBI_MTBF_2026-2029'!I58-'10.02.2025_FSP_PZ(PR)_2025_2028'!I58</f>
        <v>0</v>
      </c>
      <c r="J58" s="43">
        <f>'09.06.025_VTBI_MTBF_2026-2029'!J58-'10.02.2025_FSP_PZ(PR)_2025_2028'!J58</f>
        <v>0</v>
      </c>
      <c r="K58" s="43">
        <f>'09.06.025_VTBI_MTBF_2026-2029'!K58-'10.02.2025_FSP_PZ(PR)_2025_2028'!K58</f>
        <v>0</v>
      </c>
      <c r="L58" s="43">
        <f>'09.06.025_VTBI_MTBF_2026-2029'!L58-'10.02.2025_FSP_PZ(PR)_2025_2028'!L58</f>
        <v>0</v>
      </c>
      <c r="M58" s="43">
        <f>'09.06.025_VTBI_MTBF_2026-2029'!M58-'10.02.2025_FSP_PZ(PR)_2025_2028'!M58</f>
        <v>1.1760000000001583</v>
      </c>
      <c r="N58" s="43">
        <f>'09.06.025_VTBI_MTBF_2026-2029'!N58-'10.02.2025_FSP_PZ(PR)_2025_2028'!N58</f>
        <v>179.87757710597691</v>
      </c>
      <c r="O58" s="43">
        <f>'09.06.025_VTBI_MTBF_2026-2029'!O58-'10.02.2025_FSP_PZ(PR)_2025_2028'!O58</f>
        <v>440.41724287173815</v>
      </c>
      <c r="P58" s="43">
        <f>'09.06.025_VTBI_MTBF_2026-2029'!P58-'10.02.2025_FSP_PZ(PR)_2025_2028'!P58</f>
        <v>400.53350711132271</v>
      </c>
      <c r="Q58" s="43">
        <f>'09.06.025_VTBI_MTBF_2026-2029'!Q58-'10.02.2025_FSP_PZ(PR)_2025_2028'!Q58</f>
        <v>410.83700442782037</v>
      </c>
      <c r="R58" s="43">
        <f>'09.06.025_VTBI_MTBF_2026-2029'!R58-'10.02.2025_FSP_PZ(PR)_2025_2028'!R58</f>
        <v>405.83643797471427</v>
      </c>
      <c r="S58" s="43">
        <f>'09.06.025_VTBI_MTBF_2026-2029'!S58-'10.02.2025_FSP_PZ(PR)_2025_2028'!S58</f>
        <v>1013.7199157894736</v>
      </c>
    </row>
    <row r="59" spans="1:19" x14ac:dyDescent="0.35">
      <c r="A59" s="11"/>
      <c r="B59" s="12" t="s">
        <v>93</v>
      </c>
      <c r="C59" s="12" t="s">
        <v>94</v>
      </c>
      <c r="D59" s="13"/>
      <c r="E59" s="20">
        <v>2015</v>
      </c>
      <c r="F59" s="20">
        <v>2016</v>
      </c>
      <c r="G59" s="20">
        <v>2017</v>
      </c>
      <c r="H59" s="20">
        <v>2018</v>
      </c>
      <c r="I59" s="20">
        <v>2019</v>
      </c>
      <c r="J59" s="20">
        <v>2020</v>
      </c>
      <c r="K59" s="20">
        <v>2021</v>
      </c>
      <c r="L59" s="20">
        <v>2022</v>
      </c>
      <c r="M59" s="20">
        <v>2023</v>
      </c>
      <c r="N59" s="20">
        <v>2024</v>
      </c>
      <c r="O59" s="20">
        <v>2025</v>
      </c>
      <c r="P59" s="42">
        <v>2026</v>
      </c>
      <c r="Q59" s="20">
        <v>2027</v>
      </c>
      <c r="R59" s="42">
        <v>2028</v>
      </c>
      <c r="S59" s="20">
        <v>2029</v>
      </c>
    </row>
    <row r="60" spans="1:19" x14ac:dyDescent="0.35">
      <c r="A60" s="14">
        <f>A58+1</f>
        <v>48</v>
      </c>
      <c r="B60" s="35" t="s">
        <v>129</v>
      </c>
      <c r="C60" s="35" t="s">
        <v>95</v>
      </c>
      <c r="D60" s="35" t="s">
        <v>96</v>
      </c>
      <c r="E60" s="43">
        <f>'09.06.025_VTBI_MTBF_2026-2029'!E60-'10.02.2025_FSP_PZ(PR)_2025_2028'!E60</f>
        <v>0</v>
      </c>
      <c r="F60" s="43">
        <f>'09.06.025_VTBI_MTBF_2026-2029'!F60-'10.02.2025_FSP_PZ(PR)_2025_2028'!F60</f>
        <v>0</v>
      </c>
      <c r="G60" s="43">
        <f>'09.06.025_VTBI_MTBF_2026-2029'!G60-'10.02.2025_FSP_PZ(PR)_2025_2028'!G60</f>
        <v>0</v>
      </c>
      <c r="H60" s="43">
        <f>'09.06.025_VTBI_MTBF_2026-2029'!H60-'10.02.2025_FSP_PZ(PR)_2025_2028'!H60</f>
        <v>0</v>
      </c>
      <c r="I60" s="43">
        <f>'09.06.025_VTBI_MTBF_2026-2029'!I60-'10.02.2025_FSP_PZ(PR)_2025_2028'!I60</f>
        <v>0</v>
      </c>
      <c r="J60" s="43">
        <f>'09.06.025_VTBI_MTBF_2026-2029'!J60-'10.02.2025_FSP_PZ(PR)_2025_2028'!J60</f>
        <v>0</v>
      </c>
      <c r="K60" s="43">
        <f>'09.06.025_VTBI_MTBF_2026-2029'!K60-'10.02.2025_FSP_PZ(PR)_2025_2028'!K60</f>
        <v>0</v>
      </c>
      <c r="L60" s="43">
        <f>'09.06.025_VTBI_MTBF_2026-2029'!L60-'10.02.2025_FSP_PZ(PR)_2025_2028'!L60</f>
        <v>0</v>
      </c>
      <c r="M60" s="43">
        <f>'09.06.025_VTBI_MTBF_2026-2029'!M60-'10.02.2025_FSP_PZ(PR)_2025_2028'!M60</f>
        <v>9.0950000000000273</v>
      </c>
      <c r="N60" s="43">
        <f>'09.06.025_VTBI_MTBF_2026-2029'!N60-'10.02.2025_FSP_PZ(PR)_2025_2028'!N60</f>
        <v>3.4339999999999691</v>
      </c>
      <c r="O60" s="43">
        <f>'09.06.025_VTBI_MTBF_2026-2029'!O60-'10.02.2025_FSP_PZ(PR)_2025_2028'!O60</f>
        <v>-6.1569999999999254</v>
      </c>
      <c r="P60" s="43">
        <f>'09.06.025_VTBI_MTBF_2026-2029'!P60-'10.02.2025_FSP_PZ(PR)_2025_2028'!P60</f>
        <v>-0.94750431732722973</v>
      </c>
      <c r="Q60" s="43">
        <f>'09.06.025_VTBI_MTBF_2026-2029'!Q60-'10.02.2025_FSP_PZ(PR)_2025_2028'!Q60</f>
        <v>-1.4325299035840544</v>
      </c>
      <c r="R60" s="43">
        <f>'09.06.025_VTBI_MTBF_2026-2029'!R60-'10.02.2025_FSP_PZ(PR)_2025_2028'!R60</f>
        <v>-1.9141084676687115</v>
      </c>
      <c r="S60" s="43">
        <f>'09.06.025_VTBI_MTBF_2026-2029'!S60-'10.02.2025_FSP_PZ(PR)_2025_2028'!S60</f>
        <v>1795.4659999999999</v>
      </c>
    </row>
    <row r="61" spans="1:19" x14ac:dyDescent="0.35">
      <c r="A61" s="14">
        <f>A60+1</f>
        <v>49</v>
      </c>
      <c r="B61" s="1" t="s">
        <v>97</v>
      </c>
      <c r="C61" s="1" t="s">
        <v>98</v>
      </c>
      <c r="D61" s="1" t="s">
        <v>47</v>
      </c>
      <c r="E61" s="43">
        <f>'09.06.025_VTBI_MTBF_2026-2029'!E61-'10.02.2025_FSP_PZ(PR)_2025_2028'!E61</f>
        <v>0</v>
      </c>
      <c r="F61" s="43">
        <f>'09.06.025_VTBI_MTBF_2026-2029'!F61-'10.02.2025_FSP_PZ(PR)_2025_2028'!F61</f>
        <v>0</v>
      </c>
      <c r="G61" s="43">
        <f>'09.06.025_VTBI_MTBF_2026-2029'!G61-'10.02.2025_FSP_PZ(PR)_2025_2028'!G61</f>
        <v>0</v>
      </c>
      <c r="H61" s="43">
        <f>'09.06.025_VTBI_MTBF_2026-2029'!H61-'10.02.2025_FSP_PZ(PR)_2025_2028'!H61</f>
        <v>0</v>
      </c>
      <c r="I61" s="43">
        <f>'09.06.025_VTBI_MTBF_2026-2029'!I61-'10.02.2025_FSP_PZ(PR)_2025_2028'!I61</f>
        <v>0</v>
      </c>
      <c r="J61" s="43">
        <f>'09.06.025_VTBI_MTBF_2026-2029'!J61-'10.02.2025_FSP_PZ(PR)_2025_2028'!J61</f>
        <v>0</v>
      </c>
      <c r="K61" s="43">
        <f>'09.06.025_VTBI_MTBF_2026-2029'!K61-'10.02.2025_FSP_PZ(PR)_2025_2028'!K61</f>
        <v>0</v>
      </c>
      <c r="L61" s="43">
        <f>'09.06.025_VTBI_MTBF_2026-2029'!L61-'10.02.2025_FSP_PZ(PR)_2025_2028'!L61</f>
        <v>0</v>
      </c>
      <c r="M61" s="43">
        <f>'09.06.025_VTBI_MTBF_2026-2029'!M61-'10.02.2025_FSP_PZ(PR)_2025_2028'!M61</f>
        <v>0.48487090811867972</v>
      </c>
      <c r="N61" s="43">
        <f>'09.06.025_VTBI_MTBF_2026-2029'!N61-'10.02.2025_FSP_PZ(PR)_2025_2028'!N61</f>
        <v>-0.29635072712004273</v>
      </c>
      <c r="O61" s="43">
        <f>'09.06.025_VTBI_MTBF_2026-2029'!O61-'10.02.2025_FSP_PZ(PR)_2025_2028'!O61</f>
        <v>-0.51057363606827266</v>
      </c>
      <c r="P61" s="43">
        <f>'09.06.025_VTBI_MTBF_2026-2029'!P61-'10.02.2025_FSP_PZ(PR)_2025_2028'!P61</f>
        <v>0.2770766284131696</v>
      </c>
      <c r="Q61" s="43">
        <f>'09.06.025_VTBI_MTBF_2026-2029'!Q61-'10.02.2025_FSP_PZ(PR)_2025_2028'!Q61</f>
        <v>-2.6736284979719471E-2</v>
      </c>
      <c r="R61" s="43">
        <f>'09.06.025_VTBI_MTBF_2026-2029'!R61-'10.02.2025_FSP_PZ(PR)_2025_2028'!R61</f>
        <v>-2.7008702920667815E-2</v>
      </c>
      <c r="S61" s="43">
        <f>'09.06.025_VTBI_MTBF_2026-2029'!S61-'10.02.2025_FSP_PZ(PR)_2025_2028'!S61</f>
        <v>-0.88933564513129681</v>
      </c>
    </row>
    <row r="62" spans="1:19" x14ac:dyDescent="0.35">
      <c r="A62" s="14">
        <f t="shared" ref="A62:A68" si="5">A61+1</f>
        <v>50</v>
      </c>
      <c r="B62" s="35" t="s">
        <v>130</v>
      </c>
      <c r="C62" s="35" t="s">
        <v>99</v>
      </c>
      <c r="D62" s="35" t="s">
        <v>96</v>
      </c>
      <c r="E62" s="43">
        <f>'09.06.025_VTBI_MTBF_2026-2029'!E62-'10.02.2025_FSP_PZ(PR)_2025_2028'!E62</f>
        <v>0</v>
      </c>
      <c r="F62" s="43">
        <f>'09.06.025_VTBI_MTBF_2026-2029'!F62-'10.02.2025_FSP_PZ(PR)_2025_2028'!F62</f>
        <v>0</v>
      </c>
      <c r="G62" s="43">
        <f>'09.06.025_VTBI_MTBF_2026-2029'!G62-'10.02.2025_FSP_PZ(PR)_2025_2028'!G62</f>
        <v>0</v>
      </c>
      <c r="H62" s="43">
        <f>'09.06.025_VTBI_MTBF_2026-2029'!H62-'10.02.2025_FSP_PZ(PR)_2025_2028'!H62</f>
        <v>0</v>
      </c>
      <c r="I62" s="43">
        <f>'09.06.025_VTBI_MTBF_2026-2029'!I62-'10.02.2025_FSP_PZ(PR)_2025_2028'!I62</f>
        <v>0</v>
      </c>
      <c r="J62" s="43">
        <f>'09.06.025_VTBI_MTBF_2026-2029'!J62-'10.02.2025_FSP_PZ(PR)_2025_2028'!J62</f>
        <v>0</v>
      </c>
      <c r="K62" s="43">
        <f>'09.06.025_VTBI_MTBF_2026-2029'!K62-'10.02.2025_FSP_PZ(PR)_2025_2028'!K62</f>
        <v>0</v>
      </c>
      <c r="L62" s="43">
        <f>'09.06.025_VTBI_MTBF_2026-2029'!L62-'10.02.2025_FSP_PZ(PR)_2025_2028'!L62</f>
        <v>0</v>
      </c>
      <c r="M62" s="43">
        <f>'09.06.025_VTBI_MTBF_2026-2029'!M62-'10.02.2025_FSP_PZ(PR)_2025_2028'!M62</f>
        <v>0</v>
      </c>
      <c r="N62" s="43">
        <f>'09.06.025_VTBI_MTBF_2026-2029'!N62-'10.02.2025_FSP_PZ(PR)_2025_2028'!N62</f>
        <v>2.4000000000000909</v>
      </c>
      <c r="O62" s="43">
        <f>'09.06.025_VTBI_MTBF_2026-2029'!O62-'10.02.2025_FSP_PZ(PR)_2025_2028'!O62</f>
        <v>3.9027983206492536</v>
      </c>
      <c r="P62" s="43">
        <f>'09.06.025_VTBI_MTBF_2026-2029'!P62-'10.02.2025_FSP_PZ(PR)_2025_2028'!P62</f>
        <v>4.5642104921421378</v>
      </c>
      <c r="Q62" s="43">
        <f>'09.06.025_VTBI_MTBF_2026-2029'!Q62-'10.02.2025_FSP_PZ(PR)_2025_2028'!Q62</f>
        <v>3.5357078650195035</v>
      </c>
      <c r="R62" s="43">
        <f>'09.06.025_VTBI_MTBF_2026-2029'!R62-'10.02.2025_FSP_PZ(PR)_2025_2028'!R62</f>
        <v>5.7382435673630425</v>
      </c>
      <c r="S62" s="43">
        <f>'09.06.025_VTBI_MTBF_2026-2029'!S62-'10.02.2025_FSP_PZ(PR)_2025_2028'!S62</f>
        <v>1325.1465416144986</v>
      </c>
    </row>
    <row r="63" spans="1:19" x14ac:dyDescent="0.35">
      <c r="A63" s="14">
        <f t="shared" si="5"/>
        <v>51</v>
      </c>
      <c r="B63" s="1" t="s">
        <v>100</v>
      </c>
      <c r="C63" s="1" t="s">
        <v>101</v>
      </c>
      <c r="D63" s="1" t="s">
        <v>96</v>
      </c>
      <c r="E63" s="43">
        <f>'09.06.025_VTBI_MTBF_2026-2029'!E63-'10.02.2025_FSP_PZ(PR)_2025_2028'!E63</f>
        <v>0</v>
      </c>
      <c r="F63" s="43">
        <f>'09.06.025_VTBI_MTBF_2026-2029'!F63-'10.02.2025_FSP_PZ(PR)_2025_2028'!F63</f>
        <v>0</v>
      </c>
      <c r="G63" s="43">
        <f>'09.06.025_VTBI_MTBF_2026-2029'!G63-'10.02.2025_FSP_PZ(PR)_2025_2028'!G63</f>
        <v>0</v>
      </c>
      <c r="H63" s="43">
        <f>'09.06.025_VTBI_MTBF_2026-2029'!H63-'10.02.2025_FSP_PZ(PR)_2025_2028'!H63</f>
        <v>0</v>
      </c>
      <c r="I63" s="43">
        <f>'09.06.025_VTBI_MTBF_2026-2029'!I63-'10.02.2025_FSP_PZ(PR)_2025_2028'!I63</f>
        <v>0</v>
      </c>
      <c r="J63" s="43">
        <f>'09.06.025_VTBI_MTBF_2026-2029'!J63-'10.02.2025_FSP_PZ(PR)_2025_2028'!J63</f>
        <v>0</v>
      </c>
      <c r="K63" s="43">
        <f>'09.06.025_VTBI_MTBF_2026-2029'!K63-'10.02.2025_FSP_PZ(PR)_2025_2028'!K63</f>
        <v>0</v>
      </c>
      <c r="L63" s="43">
        <f>'09.06.025_VTBI_MTBF_2026-2029'!L63-'10.02.2025_FSP_PZ(PR)_2025_2028'!L63</f>
        <v>0</v>
      </c>
      <c r="M63" s="43">
        <f>'09.06.025_VTBI_MTBF_2026-2029'!M63-'10.02.2025_FSP_PZ(PR)_2025_2028'!M63</f>
        <v>0</v>
      </c>
      <c r="N63" s="43">
        <f>'09.06.025_VTBI_MTBF_2026-2029'!N63-'10.02.2025_FSP_PZ(PR)_2025_2028'!N63</f>
        <v>-2.3999999999999773</v>
      </c>
      <c r="O63" s="43">
        <f>'09.06.025_VTBI_MTBF_2026-2029'!O63-'10.02.2025_FSP_PZ(PR)_2025_2028'!O63</f>
        <v>-1.3853899004542427</v>
      </c>
      <c r="P63" s="43">
        <f>'09.06.025_VTBI_MTBF_2026-2029'!P63-'10.02.2025_FSP_PZ(PR)_2025_2028'!P63</f>
        <v>-3.5890911537019292</v>
      </c>
      <c r="Q63" s="43">
        <f>'09.06.025_VTBI_MTBF_2026-2029'!Q63-'10.02.2025_FSP_PZ(PR)_2025_2028'!Q63</f>
        <v>-4.257146180448558</v>
      </c>
      <c r="R63" s="43">
        <f>'09.06.025_VTBI_MTBF_2026-2029'!R63-'10.02.2025_FSP_PZ(PR)_2025_2028'!R63</f>
        <v>-2.6894658826458908</v>
      </c>
      <c r="S63" s="43">
        <f>'09.06.025_VTBI_MTBF_2026-2029'!S63-'10.02.2025_FSP_PZ(PR)_2025_2028'!S63</f>
        <v>910.37567408916061</v>
      </c>
    </row>
    <row r="64" spans="1:19" x14ac:dyDescent="0.35">
      <c r="A64" s="14">
        <f t="shared" si="5"/>
        <v>52</v>
      </c>
      <c r="B64" s="35" t="s">
        <v>102</v>
      </c>
      <c r="C64" s="35" t="s">
        <v>103</v>
      </c>
      <c r="D64" s="35" t="s">
        <v>96</v>
      </c>
      <c r="E64" s="43">
        <f>'09.06.025_VTBI_MTBF_2026-2029'!E64-'10.02.2025_FSP_PZ(PR)_2025_2028'!E64</f>
        <v>0</v>
      </c>
      <c r="F64" s="43">
        <f>'09.06.025_VTBI_MTBF_2026-2029'!F64-'10.02.2025_FSP_PZ(PR)_2025_2028'!F64</f>
        <v>0</v>
      </c>
      <c r="G64" s="43">
        <f>'09.06.025_VTBI_MTBF_2026-2029'!G64-'10.02.2025_FSP_PZ(PR)_2025_2028'!G64</f>
        <v>0</v>
      </c>
      <c r="H64" s="43">
        <f>'09.06.025_VTBI_MTBF_2026-2029'!H64-'10.02.2025_FSP_PZ(PR)_2025_2028'!H64</f>
        <v>0</v>
      </c>
      <c r="I64" s="43">
        <f>'09.06.025_VTBI_MTBF_2026-2029'!I64-'10.02.2025_FSP_PZ(PR)_2025_2028'!I64</f>
        <v>0</v>
      </c>
      <c r="J64" s="43">
        <f>'09.06.025_VTBI_MTBF_2026-2029'!J64-'10.02.2025_FSP_PZ(PR)_2025_2028'!J64</f>
        <v>0</v>
      </c>
      <c r="K64" s="43">
        <f>'09.06.025_VTBI_MTBF_2026-2029'!K64-'10.02.2025_FSP_PZ(PR)_2025_2028'!K64</f>
        <v>0</v>
      </c>
      <c r="L64" s="43">
        <f>'09.06.025_VTBI_MTBF_2026-2029'!L64-'10.02.2025_FSP_PZ(PR)_2025_2028'!L64</f>
        <v>0</v>
      </c>
      <c r="M64" s="43">
        <f>'09.06.025_VTBI_MTBF_2026-2029'!M64-'10.02.2025_FSP_PZ(PR)_2025_2028'!M64</f>
        <v>0</v>
      </c>
      <c r="N64" s="43">
        <f>'09.06.025_VTBI_MTBF_2026-2029'!N64-'10.02.2025_FSP_PZ(PR)_2025_2028'!N64</f>
        <v>0</v>
      </c>
      <c r="O64" s="43">
        <f>'09.06.025_VTBI_MTBF_2026-2029'!O64-'10.02.2025_FSP_PZ(PR)_2025_2028'!O64</f>
        <v>-3.3548000000000684</v>
      </c>
      <c r="P64" s="43">
        <f>'09.06.025_VTBI_MTBF_2026-2029'!P64-'10.02.2025_FSP_PZ(PR)_2025_2028'!P64</f>
        <v>-4.1060904000000846</v>
      </c>
      <c r="Q64" s="43">
        <f>'09.06.025_VTBI_MTBF_2026-2029'!Q64-'10.02.2025_FSP_PZ(PR)_2025_2028'!Q64</f>
        <v>-4.7277721288000976</v>
      </c>
      <c r="R64" s="43">
        <f>'09.06.025_VTBI_MTBF_2026-2029'!R64-'10.02.2025_FSP_PZ(PR)_2025_2028'!R64</f>
        <v>-5.0841332681560516</v>
      </c>
      <c r="S64" s="43">
        <f>'09.06.025_VTBI_MTBF_2026-2029'!S64-'10.02.2025_FSP_PZ(PR)_2025_2028'!S64</f>
        <v>860.847455664721</v>
      </c>
    </row>
    <row r="65" spans="1:21" x14ac:dyDescent="0.35">
      <c r="A65" s="32">
        <f t="shared" si="5"/>
        <v>53</v>
      </c>
      <c r="B65" s="1" t="s">
        <v>104</v>
      </c>
      <c r="C65" s="1" t="s">
        <v>105</v>
      </c>
      <c r="D65" s="1" t="s">
        <v>47</v>
      </c>
      <c r="E65" s="43">
        <f>'09.06.025_VTBI_MTBF_2026-2029'!E65-'10.02.2025_FSP_PZ(PR)_2025_2028'!E65</f>
        <v>0</v>
      </c>
      <c r="F65" s="43">
        <f>'09.06.025_VTBI_MTBF_2026-2029'!F65-'10.02.2025_FSP_PZ(PR)_2025_2028'!F65</f>
        <v>0</v>
      </c>
      <c r="G65" s="43">
        <f>'09.06.025_VTBI_MTBF_2026-2029'!G65-'10.02.2025_FSP_PZ(PR)_2025_2028'!G65</f>
        <v>0</v>
      </c>
      <c r="H65" s="43">
        <f>'09.06.025_VTBI_MTBF_2026-2029'!H65-'10.02.2025_FSP_PZ(PR)_2025_2028'!H65</f>
        <v>0</v>
      </c>
      <c r="I65" s="43">
        <f>'09.06.025_VTBI_MTBF_2026-2029'!I65-'10.02.2025_FSP_PZ(PR)_2025_2028'!I65</f>
        <v>0</v>
      </c>
      <c r="J65" s="43">
        <f>'09.06.025_VTBI_MTBF_2026-2029'!J65-'10.02.2025_FSP_PZ(PR)_2025_2028'!J65</f>
        <v>0</v>
      </c>
      <c r="K65" s="43">
        <f>'09.06.025_VTBI_MTBF_2026-2029'!K65-'10.02.2025_FSP_PZ(PR)_2025_2028'!K65</f>
        <v>0</v>
      </c>
      <c r="L65" s="43">
        <f>'09.06.025_VTBI_MTBF_2026-2029'!L65-'10.02.2025_FSP_PZ(PR)_2025_2028'!L65</f>
        <v>0</v>
      </c>
      <c r="M65" s="43">
        <f>'09.06.025_VTBI_MTBF_2026-2029'!M65-'10.02.2025_FSP_PZ(PR)_2025_2028'!M65</f>
        <v>0</v>
      </c>
      <c r="N65" s="43">
        <f>'09.06.025_VTBI_MTBF_2026-2029'!N65-'10.02.2025_FSP_PZ(PR)_2025_2028'!N65</f>
        <v>0</v>
      </c>
      <c r="O65" s="43">
        <f>'09.06.025_VTBI_MTBF_2026-2029'!O65-'10.02.2025_FSP_PZ(PR)_2025_2028'!O65</f>
        <v>-0.38122727272728696</v>
      </c>
      <c r="P65" s="43">
        <f>'09.06.025_VTBI_MTBF_2026-2029'!P65-'10.02.2025_FSP_PZ(PR)_2025_2028'!P65</f>
        <v>-8.6234357224114433E-2</v>
      </c>
      <c r="Q65" s="43">
        <f>'09.06.025_VTBI_MTBF_2026-2029'!Q65-'10.02.2025_FSP_PZ(PR)_2025_2028'!Q65</f>
        <v>-7.2209567198171953E-2</v>
      </c>
      <c r="R65" s="43">
        <f>'09.06.025_VTBI_MTBF_2026-2029'!R65-'10.02.2025_FSP_PZ(PR)_2025_2028'!R65</f>
        <v>-4.3378995433769774E-2</v>
      </c>
      <c r="S65" s="43">
        <f>'09.06.025_VTBI_MTBF_2026-2029'!S65-'10.02.2025_FSP_PZ(PR)_2025_2028'!S65</f>
        <v>-0.70000000000000284</v>
      </c>
    </row>
    <row r="66" spans="1:21" x14ac:dyDescent="0.35">
      <c r="A66" s="32">
        <f t="shared" si="5"/>
        <v>54</v>
      </c>
      <c r="B66" s="35" t="s">
        <v>106</v>
      </c>
      <c r="C66" s="35" t="s">
        <v>107</v>
      </c>
      <c r="D66" s="35" t="s">
        <v>47</v>
      </c>
      <c r="E66" s="43">
        <f>'09.06.025_VTBI_MTBF_2026-2029'!E66-'10.02.2025_FSP_PZ(PR)_2025_2028'!E66</f>
        <v>0</v>
      </c>
      <c r="F66" s="43">
        <f>'09.06.025_VTBI_MTBF_2026-2029'!F66-'10.02.2025_FSP_PZ(PR)_2025_2028'!F66</f>
        <v>0</v>
      </c>
      <c r="G66" s="43">
        <f>'09.06.025_VTBI_MTBF_2026-2029'!G66-'10.02.2025_FSP_PZ(PR)_2025_2028'!G66</f>
        <v>0</v>
      </c>
      <c r="H66" s="43">
        <f>'09.06.025_VTBI_MTBF_2026-2029'!H66-'10.02.2025_FSP_PZ(PR)_2025_2028'!H66</f>
        <v>0</v>
      </c>
      <c r="I66" s="43">
        <f>'09.06.025_VTBI_MTBF_2026-2029'!I66-'10.02.2025_FSP_PZ(PR)_2025_2028'!I66</f>
        <v>0</v>
      </c>
      <c r="J66" s="43">
        <f>'09.06.025_VTBI_MTBF_2026-2029'!J66-'10.02.2025_FSP_PZ(PR)_2025_2028'!J66</f>
        <v>0</v>
      </c>
      <c r="K66" s="43">
        <f>'09.06.025_VTBI_MTBF_2026-2029'!K66-'10.02.2025_FSP_PZ(PR)_2025_2028'!K66</f>
        <v>0</v>
      </c>
      <c r="L66" s="43">
        <f>'09.06.025_VTBI_MTBF_2026-2029'!L66-'10.02.2025_FSP_PZ(PR)_2025_2028'!L66</f>
        <v>0</v>
      </c>
      <c r="M66" s="43">
        <f>'09.06.025_VTBI_MTBF_2026-2029'!M66-'10.02.2025_FSP_PZ(PR)_2025_2028'!M66</f>
        <v>0</v>
      </c>
      <c r="N66" s="43">
        <f>'09.06.025_VTBI_MTBF_2026-2029'!N66-'10.02.2025_FSP_PZ(PR)_2025_2028'!N66</f>
        <v>-0.29563652897741122</v>
      </c>
      <c r="O66" s="43">
        <f>'09.06.025_VTBI_MTBF_2026-2029'!O66-'10.02.2025_FSP_PZ(PR)_2025_2028'!O66</f>
        <v>-0.29999999999999716</v>
      </c>
      <c r="P66" s="43">
        <f>'09.06.025_VTBI_MTBF_2026-2029'!P66-'10.02.2025_FSP_PZ(PR)_2025_2028'!P66</f>
        <v>-0.5</v>
      </c>
      <c r="Q66" s="43">
        <f>'09.06.025_VTBI_MTBF_2026-2029'!Q66-'10.02.2025_FSP_PZ(PR)_2025_2028'!Q66</f>
        <v>-0.49999999999998579</v>
      </c>
      <c r="R66" s="43">
        <f>'09.06.025_VTBI_MTBF_2026-2029'!R66-'10.02.2025_FSP_PZ(PR)_2025_2028'!R66</f>
        <v>-0.5</v>
      </c>
      <c r="S66" s="43">
        <f>'09.06.025_VTBI_MTBF_2026-2029'!S66-'10.02.2025_FSP_PZ(PR)_2025_2028'!S66</f>
        <v>68.7</v>
      </c>
    </row>
    <row r="67" spans="1:21" x14ac:dyDescent="0.35">
      <c r="A67" s="32">
        <f t="shared" si="5"/>
        <v>55</v>
      </c>
      <c r="B67" s="24" t="s">
        <v>108</v>
      </c>
      <c r="C67" s="24" t="s">
        <v>0</v>
      </c>
      <c r="D67" s="27" t="s">
        <v>47</v>
      </c>
      <c r="E67" s="43">
        <f>'09.06.025_VTBI_MTBF_2026-2029'!E67-'10.02.2025_FSP_PZ(PR)_2025_2028'!E67</f>
        <v>0</v>
      </c>
      <c r="F67" s="43">
        <f>'09.06.025_VTBI_MTBF_2026-2029'!F67-'10.02.2025_FSP_PZ(PR)_2025_2028'!F67</f>
        <v>0</v>
      </c>
      <c r="G67" s="43">
        <f>'09.06.025_VTBI_MTBF_2026-2029'!G67-'10.02.2025_FSP_PZ(PR)_2025_2028'!G67</f>
        <v>0</v>
      </c>
      <c r="H67" s="43">
        <f>'09.06.025_VTBI_MTBF_2026-2029'!H67-'10.02.2025_FSP_PZ(PR)_2025_2028'!H67</f>
        <v>0</v>
      </c>
      <c r="I67" s="43">
        <f>'09.06.025_VTBI_MTBF_2026-2029'!I67-'10.02.2025_FSP_PZ(PR)_2025_2028'!I67</f>
        <v>0</v>
      </c>
      <c r="J67" s="43">
        <f>'09.06.025_VTBI_MTBF_2026-2029'!J67-'10.02.2025_FSP_PZ(PR)_2025_2028'!J67</f>
        <v>0</v>
      </c>
      <c r="K67" s="43">
        <f>'09.06.025_VTBI_MTBF_2026-2029'!K67-'10.02.2025_FSP_PZ(PR)_2025_2028'!K67</f>
        <v>0</v>
      </c>
      <c r="L67" s="43">
        <f>'09.06.025_VTBI_MTBF_2026-2029'!L67-'10.02.2025_FSP_PZ(PR)_2025_2028'!L67</f>
        <v>0</v>
      </c>
      <c r="M67" s="43">
        <f>'09.06.025_VTBI_MTBF_2026-2029'!M67-'10.02.2025_FSP_PZ(PR)_2025_2028'!M67</f>
        <v>0</v>
      </c>
      <c r="N67" s="43">
        <f>'09.06.025_VTBI_MTBF_2026-2029'!N67-'10.02.2025_FSP_PZ(PR)_2025_2028'!N67</f>
        <v>2.6912061101092455E-2</v>
      </c>
      <c r="O67" s="43">
        <f>'09.06.025_VTBI_MTBF_2026-2029'!O67-'10.02.2025_FSP_PZ(PR)_2025_2028'!O67</f>
        <v>0.21623662653438203</v>
      </c>
      <c r="P67" s="43">
        <f>'09.06.025_VTBI_MTBF_2026-2029'!P67-'10.02.2025_FSP_PZ(PR)_2025_2028'!P67</f>
        <v>3.9877202022910119E-2</v>
      </c>
      <c r="Q67" s="43">
        <f>'09.06.025_VTBI_MTBF_2026-2029'!Q67-'10.02.2025_FSP_PZ(PR)_2025_2028'!Q67</f>
        <v>8.4553573470453003E-2</v>
      </c>
      <c r="R67" s="43">
        <f>'09.06.025_VTBI_MTBF_2026-2029'!R67-'10.02.2025_FSP_PZ(PR)_2025_2028'!R67</f>
        <v>0.287612463720893</v>
      </c>
      <c r="S67" s="43">
        <f>'09.06.025_VTBI_MTBF_2026-2029'!S67-'10.02.2025_FSP_PZ(PR)_2025_2028'!S67</f>
        <v>5.4404154058700058</v>
      </c>
    </row>
    <row r="68" spans="1:21" x14ac:dyDescent="0.35">
      <c r="A68" s="14">
        <f t="shared" si="5"/>
        <v>56</v>
      </c>
      <c r="B68" s="15" t="s">
        <v>109</v>
      </c>
      <c r="C68" s="15" t="s">
        <v>4</v>
      </c>
      <c r="D68" s="16" t="s">
        <v>110</v>
      </c>
      <c r="E68" s="43">
        <f>'09.06.025_VTBI_MTBF_2026-2029'!E68-'10.02.2025_FSP_PZ(PR)_2025_2028'!E68</f>
        <v>-2.7538638115553127E-2</v>
      </c>
      <c r="F68" s="43">
        <f>'09.06.025_VTBI_MTBF_2026-2029'!F68-'10.02.2025_FSP_PZ(PR)_2025_2028'!F68</f>
        <v>-1.9469183474877028E-2</v>
      </c>
      <c r="G68" s="43">
        <f>'09.06.025_VTBI_MTBF_2026-2029'!G68-'10.02.2025_FSP_PZ(PR)_2025_2028'!G68</f>
        <v>-2.0950288218273272E-3</v>
      </c>
      <c r="H68" s="43">
        <f>'09.06.025_VTBI_MTBF_2026-2029'!H68-'10.02.2025_FSP_PZ(PR)_2025_2028'!H68</f>
        <v>2.7954537202585783E-2</v>
      </c>
      <c r="I68" s="43">
        <f>'09.06.025_VTBI_MTBF_2026-2029'!I68-'10.02.2025_FSP_PZ(PR)_2025_2028'!I68</f>
        <v>7.4092126533788161E-2</v>
      </c>
      <c r="J68" s="43">
        <f>'09.06.025_VTBI_MTBF_2026-2029'!J68-'10.02.2025_FSP_PZ(PR)_2025_2028'!J68</f>
        <v>0.13917126036315342</v>
      </c>
      <c r="K68" s="43">
        <f>'09.06.025_VTBI_MTBF_2026-2029'!K68-'10.02.2025_FSP_PZ(PR)_2025_2028'!K68</f>
        <v>0.22456361735137875</v>
      </c>
      <c r="L68" s="43">
        <f>'09.06.025_VTBI_MTBF_2026-2029'!L68-'10.02.2025_FSP_PZ(PR)_2025_2028'!L68</f>
        <v>0.3288574509519</v>
      </c>
      <c r="M68" s="43">
        <f>'09.06.025_VTBI_MTBF_2026-2029'!M68-'10.02.2025_FSP_PZ(PR)_2025_2028'!M68</f>
        <v>0.44614974227112469</v>
      </c>
      <c r="N68" s="43">
        <f>'09.06.025_VTBI_MTBF_2026-2029'!N68-'10.02.2025_FSP_PZ(PR)_2025_2028'!N68</f>
        <v>0.56396032339642233</v>
      </c>
      <c r="O68" s="43">
        <f>'09.06.025_VTBI_MTBF_2026-2029'!O68-'10.02.2025_FSP_PZ(PR)_2025_2028'!O68</f>
        <v>0.66088603156974024</v>
      </c>
      <c r="P68" s="43">
        <f>'09.06.025_VTBI_MTBF_2026-2029'!P68-'10.02.2025_FSP_PZ(PR)_2025_2028'!P68</f>
        <v>0.71495492291141627</v>
      </c>
      <c r="Q68" s="43">
        <f>'09.06.025_VTBI_MTBF_2026-2029'!Q68-'10.02.2025_FSP_PZ(PR)_2025_2028'!Q68</f>
        <v>0.71547914299407367</v>
      </c>
      <c r="R68" s="43">
        <f>'09.06.025_VTBI_MTBF_2026-2029'!R68-'10.02.2025_FSP_PZ(PR)_2025_2028'!R68</f>
        <v>0.66245929058148523</v>
      </c>
      <c r="S68" s="43">
        <f>'09.06.025_VTBI_MTBF_2026-2029'!S68-'10.02.2025_FSP_PZ(PR)_2025_2028'!S68</f>
        <v>5.6476715417654688</v>
      </c>
    </row>
    <row r="69" spans="1:21" x14ac:dyDescent="0.35">
      <c r="A69" s="11"/>
      <c r="B69" s="12" t="s">
        <v>111</v>
      </c>
      <c r="C69" s="12" t="s">
        <v>112</v>
      </c>
      <c r="D69" s="13"/>
      <c r="E69" s="20">
        <v>2015</v>
      </c>
      <c r="F69" s="20">
        <v>2016</v>
      </c>
      <c r="G69" s="20">
        <v>2017</v>
      </c>
      <c r="H69" s="20">
        <v>2018</v>
      </c>
      <c r="I69" s="20">
        <v>2019</v>
      </c>
      <c r="J69" s="20">
        <v>2020</v>
      </c>
      <c r="K69" s="20">
        <v>2021</v>
      </c>
      <c r="L69" s="20">
        <v>2022</v>
      </c>
      <c r="M69" s="20">
        <v>2023</v>
      </c>
      <c r="N69" s="20">
        <v>2024</v>
      </c>
      <c r="O69" s="20">
        <v>2025</v>
      </c>
      <c r="P69" s="42">
        <v>2026</v>
      </c>
      <c r="Q69" s="20">
        <v>2027</v>
      </c>
      <c r="R69" s="42">
        <v>2028</v>
      </c>
      <c r="S69" s="20">
        <v>2029</v>
      </c>
    </row>
    <row r="70" spans="1:21" x14ac:dyDescent="0.35">
      <c r="A70" s="14">
        <f>A68+1</f>
        <v>57</v>
      </c>
      <c r="B70" s="15" t="s">
        <v>113</v>
      </c>
      <c r="C70" s="15" t="s">
        <v>114</v>
      </c>
      <c r="D70" s="16" t="s">
        <v>115</v>
      </c>
      <c r="E70" s="43">
        <f>'09.06.025_VTBI_MTBF_2026-2029'!E70-'10.02.2025_FSP_PZ(PR)_2025_2028'!E70</f>
        <v>0</v>
      </c>
      <c r="F70" s="43">
        <f>'09.06.025_VTBI_MTBF_2026-2029'!F70-'10.02.2025_FSP_PZ(PR)_2025_2028'!F70</f>
        <v>0</v>
      </c>
      <c r="G70" s="43">
        <f>'09.06.025_VTBI_MTBF_2026-2029'!G70-'10.02.2025_FSP_PZ(PR)_2025_2028'!G70</f>
        <v>0</v>
      </c>
      <c r="H70" s="43">
        <f>'09.06.025_VTBI_MTBF_2026-2029'!H70-'10.02.2025_FSP_PZ(PR)_2025_2028'!H70</f>
        <v>0</v>
      </c>
      <c r="I70" s="43">
        <f>'09.06.025_VTBI_MTBF_2026-2029'!I70-'10.02.2025_FSP_PZ(PR)_2025_2028'!I70</f>
        <v>0</v>
      </c>
      <c r="J70" s="43">
        <f>'09.06.025_VTBI_MTBF_2026-2029'!J70-'10.02.2025_FSP_PZ(PR)_2025_2028'!J70</f>
        <v>0</v>
      </c>
      <c r="K70" s="43">
        <f>'09.06.025_VTBI_MTBF_2026-2029'!K70-'10.02.2025_FSP_PZ(PR)_2025_2028'!K70</f>
        <v>0</v>
      </c>
      <c r="L70" s="43">
        <f>'09.06.025_VTBI_MTBF_2026-2029'!L70-'10.02.2025_FSP_PZ(PR)_2025_2028'!L70</f>
        <v>0</v>
      </c>
      <c r="M70" s="43">
        <f>'09.06.025_VTBI_MTBF_2026-2029'!M70-'10.02.2025_FSP_PZ(PR)_2025_2028'!M70</f>
        <v>0</v>
      </c>
      <c r="N70" s="43">
        <f>'09.06.025_VTBI_MTBF_2026-2029'!N70-'10.02.2025_FSP_PZ(PR)_2025_2028'!N70</f>
        <v>1.9850000000001273</v>
      </c>
      <c r="O70" s="43">
        <f>'09.06.025_VTBI_MTBF_2026-2029'!O70-'10.02.2025_FSP_PZ(PR)_2025_2028'!O70</f>
        <v>30.745130000000017</v>
      </c>
      <c r="P70" s="43">
        <f>'09.06.025_VTBI_MTBF_2026-2029'!P70-'10.02.2025_FSP_PZ(PR)_2025_2028'!P70</f>
        <v>41.492987150000317</v>
      </c>
      <c r="Q70" s="43">
        <f>'09.06.025_VTBI_MTBF_2026-2029'!Q70-'10.02.2025_FSP_PZ(PR)_2025_2028'!Q70</f>
        <v>53.167924007500005</v>
      </c>
      <c r="R70" s="43">
        <f>'09.06.025_VTBI_MTBF_2026-2029'!R70-'10.02.2025_FSP_PZ(PR)_2025_2028'!R70</f>
        <v>55.826320207875142</v>
      </c>
      <c r="S70" s="43">
        <f>'09.06.025_VTBI_MTBF_2026-2029'!S70-'10.02.2025_FSP_PZ(PR)_2025_2028'!S70</f>
        <v>2233.2908804062504</v>
      </c>
    </row>
    <row r="71" spans="1:21" x14ac:dyDescent="0.35">
      <c r="A71" s="14">
        <f>A70+1</f>
        <v>58</v>
      </c>
      <c r="B71" s="15" t="s">
        <v>132</v>
      </c>
      <c r="C71" s="15" t="s">
        <v>116</v>
      </c>
      <c r="D71" s="16" t="s">
        <v>47</v>
      </c>
      <c r="E71" s="43">
        <f>'09.06.025_VTBI_MTBF_2026-2029'!E71-'10.02.2025_FSP_PZ(PR)_2025_2028'!E71</f>
        <v>0</v>
      </c>
      <c r="F71" s="43">
        <f>'09.06.025_VTBI_MTBF_2026-2029'!F71-'10.02.2025_FSP_PZ(PR)_2025_2028'!F71</f>
        <v>0</v>
      </c>
      <c r="G71" s="43">
        <f>'09.06.025_VTBI_MTBF_2026-2029'!G71-'10.02.2025_FSP_PZ(PR)_2025_2028'!G71</f>
        <v>0</v>
      </c>
      <c r="H71" s="43">
        <f>'09.06.025_VTBI_MTBF_2026-2029'!H71-'10.02.2025_FSP_PZ(PR)_2025_2028'!H71</f>
        <v>0</v>
      </c>
      <c r="I71" s="43">
        <f>'09.06.025_VTBI_MTBF_2026-2029'!I71-'10.02.2025_FSP_PZ(PR)_2025_2028'!I71</f>
        <v>0</v>
      </c>
      <c r="J71" s="43">
        <f>'09.06.025_VTBI_MTBF_2026-2029'!J71-'10.02.2025_FSP_PZ(PR)_2025_2028'!J71</f>
        <v>0</v>
      </c>
      <c r="K71" s="43">
        <f>'09.06.025_VTBI_MTBF_2026-2029'!K71-'10.02.2025_FSP_PZ(PR)_2025_2028'!K71</f>
        <v>0</v>
      </c>
      <c r="L71" s="43">
        <f>'09.06.025_VTBI_MTBF_2026-2029'!L71-'10.02.2025_FSP_PZ(PR)_2025_2028'!L71</f>
        <v>0</v>
      </c>
      <c r="M71" s="43">
        <f>'09.06.025_VTBI_MTBF_2026-2029'!M71-'10.02.2025_FSP_PZ(PR)_2025_2028'!M71</f>
        <v>0</v>
      </c>
      <c r="N71" s="43">
        <f>'09.06.025_VTBI_MTBF_2026-2029'!N71-'10.02.2025_FSP_PZ(PR)_2025_2028'!N71</f>
        <v>0.12914769030578555</v>
      </c>
      <c r="O71" s="43">
        <f>'09.06.025_VTBI_MTBF_2026-2029'!O71-'10.02.2025_FSP_PZ(PR)_2025_2028'!O71</f>
        <v>1.7000000000000002</v>
      </c>
      <c r="P71" s="43">
        <f>'09.06.025_VTBI_MTBF_2026-2029'!P71-'10.02.2025_FSP_PZ(PR)_2025_2028'!P71</f>
        <v>0.5</v>
      </c>
      <c r="Q71" s="43">
        <f>'09.06.025_VTBI_MTBF_2026-2029'!Q71-'10.02.2025_FSP_PZ(PR)_2025_2028'!Q71</f>
        <v>0.5</v>
      </c>
      <c r="R71" s="43">
        <f>'09.06.025_VTBI_MTBF_2026-2029'!R71-'10.02.2025_FSP_PZ(PR)_2025_2028'!R71</f>
        <v>0</v>
      </c>
      <c r="S71" s="43">
        <f>'09.06.025_VTBI_MTBF_2026-2029'!S71-'10.02.2025_FSP_PZ(PR)_2025_2028'!S71</f>
        <v>5</v>
      </c>
    </row>
    <row r="72" spans="1:21" x14ac:dyDescent="0.35">
      <c r="A72" s="14">
        <f>A71+1</f>
        <v>59</v>
      </c>
      <c r="B72" s="15" t="s">
        <v>117</v>
      </c>
      <c r="C72" s="15" t="s">
        <v>118</v>
      </c>
      <c r="D72" s="16" t="s">
        <v>47</v>
      </c>
      <c r="E72" s="43">
        <f>'09.06.025_VTBI_MTBF_2026-2029'!E72-'10.02.2025_FSP_PZ(PR)_2025_2028'!E72</f>
        <v>0</v>
      </c>
      <c r="F72" s="43">
        <f>'09.06.025_VTBI_MTBF_2026-2029'!F72-'10.02.2025_FSP_PZ(PR)_2025_2028'!F72</f>
        <v>0</v>
      </c>
      <c r="G72" s="43">
        <f>'09.06.025_VTBI_MTBF_2026-2029'!G72-'10.02.2025_FSP_PZ(PR)_2025_2028'!G72</f>
        <v>0</v>
      </c>
      <c r="H72" s="43">
        <f>'09.06.025_VTBI_MTBF_2026-2029'!H72-'10.02.2025_FSP_PZ(PR)_2025_2028'!H72</f>
        <v>0</v>
      </c>
      <c r="I72" s="43">
        <f>'09.06.025_VTBI_MTBF_2026-2029'!I72-'10.02.2025_FSP_PZ(PR)_2025_2028'!I72</f>
        <v>0</v>
      </c>
      <c r="J72" s="43">
        <f>'09.06.025_VTBI_MTBF_2026-2029'!J72-'10.02.2025_FSP_PZ(PR)_2025_2028'!J72</f>
        <v>0</v>
      </c>
      <c r="K72" s="43">
        <f>'09.06.025_VTBI_MTBF_2026-2029'!K72-'10.02.2025_FSP_PZ(PR)_2025_2028'!K72</f>
        <v>-4.8487574436535397E-3</v>
      </c>
      <c r="L72" s="43">
        <f>'09.06.025_VTBI_MTBF_2026-2029'!L72-'10.02.2025_FSP_PZ(PR)_2025_2028'!L72</f>
        <v>-5.7622023709029691E-3</v>
      </c>
      <c r="M72" s="43">
        <f>'09.06.025_VTBI_MTBF_2026-2029'!M72-'10.02.2025_FSP_PZ(PR)_2025_2028'!M72</f>
        <v>1.1500188297474807</v>
      </c>
      <c r="N72" s="43">
        <f>'09.06.025_VTBI_MTBF_2026-2029'!N72-'10.02.2025_FSP_PZ(PR)_2025_2028'!N72</f>
        <v>-6.5385014915392503E-2</v>
      </c>
      <c r="O72" s="43">
        <f>'09.06.025_VTBI_MTBF_2026-2029'!O72-'10.02.2025_FSP_PZ(PR)_2025_2028'!O72</f>
        <v>0.29110065405436103</v>
      </c>
      <c r="P72" s="43">
        <f>'09.06.025_VTBI_MTBF_2026-2029'!P72-'10.02.2025_FSP_PZ(PR)_2025_2028'!P72</f>
        <v>0.14858277237844675</v>
      </c>
      <c r="Q72" s="43">
        <f>'09.06.025_VTBI_MTBF_2026-2029'!Q72-'10.02.2025_FSP_PZ(PR)_2025_2028'!Q72</f>
        <v>5.6944176876569941E-2</v>
      </c>
      <c r="R72" s="43">
        <f>'09.06.025_VTBI_MTBF_2026-2029'!R72-'10.02.2025_FSP_PZ(PR)_2025_2028'!R72</f>
        <v>4.4750861648296336E-2</v>
      </c>
      <c r="S72" s="43">
        <f>'09.06.025_VTBI_MTBF_2026-2029'!S72-'10.02.2025_FSP_PZ(PR)_2025_2028'!S72</f>
        <v>2.8999015073829355</v>
      </c>
    </row>
    <row r="73" spans="1:21" x14ac:dyDescent="0.35">
      <c r="A73" s="11"/>
      <c r="B73" s="12" t="s">
        <v>119</v>
      </c>
      <c r="C73" s="12" t="s">
        <v>21</v>
      </c>
      <c r="D73" s="13"/>
      <c r="E73" s="20">
        <v>2015</v>
      </c>
      <c r="F73" s="20">
        <v>2016</v>
      </c>
      <c r="G73" s="20">
        <v>2017</v>
      </c>
      <c r="H73" s="20">
        <v>2018</v>
      </c>
      <c r="I73" s="20">
        <v>2019</v>
      </c>
      <c r="J73" s="20">
        <v>2020</v>
      </c>
      <c r="K73" s="20">
        <v>2021</v>
      </c>
      <c r="L73" s="20">
        <v>2022</v>
      </c>
      <c r="M73" s="20">
        <v>2023</v>
      </c>
      <c r="N73" s="20">
        <v>2024</v>
      </c>
      <c r="O73" s="20">
        <v>2025</v>
      </c>
      <c r="P73" s="42">
        <v>2026</v>
      </c>
      <c r="Q73" s="20">
        <v>2027</v>
      </c>
      <c r="R73" s="20">
        <v>2028</v>
      </c>
      <c r="S73" s="20">
        <v>2029</v>
      </c>
    </row>
    <row r="74" spans="1:21" x14ac:dyDescent="0.35">
      <c r="A74" s="14">
        <f>A72+1</f>
        <v>60</v>
      </c>
      <c r="B74" s="1" t="s">
        <v>120</v>
      </c>
      <c r="C74" s="1" t="s">
        <v>121</v>
      </c>
      <c r="D74" s="3" t="s">
        <v>42</v>
      </c>
      <c r="E74" s="43">
        <f>'09.06.025_VTBI_MTBF_2026-2029'!E74-'10.02.2025_FSP_PZ(PR)_2025_2028'!E74</f>
        <v>6.7259736463383888</v>
      </c>
      <c r="F74" s="43">
        <f>'09.06.025_VTBI_MTBF_2026-2029'!F74-'10.02.2025_FSP_PZ(PR)_2025_2028'!F74</f>
        <v>17.603828874525789</v>
      </c>
      <c r="G74" s="43">
        <f>'09.06.025_VTBI_MTBF_2026-2029'!G74-'10.02.2025_FSP_PZ(PR)_2025_2028'!G74</f>
        <v>31.871325481293752</v>
      </c>
      <c r="H74" s="43">
        <f>'09.06.025_VTBI_MTBF_2026-2029'!H74-'10.02.2025_FSP_PZ(PR)_2025_2028'!H74</f>
        <v>49.910869144154276</v>
      </c>
      <c r="I74" s="43">
        <f>'09.06.025_VTBI_MTBF_2026-2029'!I74-'10.02.2025_FSP_PZ(PR)_2025_2028'!I74</f>
        <v>71.191149227321148</v>
      </c>
      <c r="J74" s="43">
        <f>'09.06.025_VTBI_MTBF_2026-2029'!J74-'10.02.2025_FSP_PZ(PR)_2025_2028'!J74</f>
        <v>95.122662668545672</v>
      </c>
      <c r="K74" s="43">
        <f>'09.06.025_VTBI_MTBF_2026-2029'!K74-'10.02.2025_FSP_PZ(PR)_2025_2028'!K74</f>
        <v>69.849322238813329</v>
      </c>
      <c r="L74" s="43">
        <f>'09.06.025_VTBI_MTBF_2026-2029'!L74-'10.02.2025_FSP_PZ(PR)_2025_2028'!L74</f>
        <v>93.45251078538422</v>
      </c>
      <c r="M74" s="43">
        <f>'09.06.025_VTBI_MTBF_2026-2029'!M74-'10.02.2025_FSP_PZ(PR)_2025_2028'!M74</f>
        <v>114.1248892568583</v>
      </c>
      <c r="N74" s="43">
        <f>'09.06.025_VTBI_MTBF_2026-2029'!N74-'10.02.2025_FSP_PZ(PR)_2025_2028'!N74</f>
        <v>189.15445509226629</v>
      </c>
      <c r="O74" s="43">
        <f>'09.06.025_VTBI_MTBF_2026-2029'!O74-'10.02.2025_FSP_PZ(PR)_2025_2028'!O74</f>
        <v>233.52979027297988</v>
      </c>
      <c r="P74" s="43">
        <f>'09.06.025_VTBI_MTBF_2026-2029'!P74-'10.02.2025_FSP_PZ(PR)_2025_2028'!P74</f>
        <v>285.15682471398031</v>
      </c>
      <c r="Q74" s="43">
        <f>'09.06.025_VTBI_MTBF_2026-2029'!Q74-'10.02.2025_FSP_PZ(PR)_2025_2028'!Q74</f>
        <v>309.02048810895212</v>
      </c>
      <c r="R74" s="43">
        <f>'09.06.025_VTBI_MTBF_2026-2029'!R74-'10.02.2025_FSP_PZ(PR)_2025_2028'!R74</f>
        <v>417.20523806385609</v>
      </c>
      <c r="S74" s="43">
        <f>'09.06.025_VTBI_MTBF_2026-2029'!S74-'10.02.2025_FSP_PZ(PR)_2025_2028'!S74</f>
        <v>35876.551943395811</v>
      </c>
    </row>
    <row r="75" spans="1:21" x14ac:dyDescent="0.35">
      <c r="A75" s="22">
        <v>61</v>
      </c>
      <c r="B75" s="24" t="s">
        <v>2</v>
      </c>
      <c r="C75" s="24" t="s">
        <v>122</v>
      </c>
      <c r="D75" s="27" t="s">
        <v>110</v>
      </c>
      <c r="E75" s="43">
        <f>'09.06.025_VTBI_MTBF_2026-2029'!E75-'10.02.2025_FSP_PZ(PR)_2025_2028'!E75</f>
        <v>0</v>
      </c>
      <c r="F75" s="43">
        <f>'09.06.025_VTBI_MTBF_2026-2029'!F75-'10.02.2025_FSP_PZ(PR)_2025_2028'!F75</f>
        <v>3.9525541755679683E-2</v>
      </c>
      <c r="G75" s="43">
        <f>'09.06.025_VTBI_MTBF_2026-2029'!G75-'10.02.2025_FSP_PZ(PR)_2025_2028'!G75</f>
        <v>5.043736149022493E-2</v>
      </c>
      <c r="H75" s="43">
        <f>'09.06.025_VTBI_MTBF_2026-2029'!H75-'10.02.2025_FSP_PZ(PR)_2025_2028'!H75</f>
        <v>6.129000580823174E-2</v>
      </c>
      <c r="I75" s="43">
        <f>'09.06.025_VTBI_MTBF_2026-2029'!I75-'10.02.2025_FSP_PZ(PR)_2025_2028'!I75</f>
        <v>6.9847743676675123E-2</v>
      </c>
      <c r="J75" s="43">
        <f>'09.06.025_VTBI_MTBF_2026-2029'!J75-'10.02.2025_FSP_PZ(PR)_2025_2028'!J75</f>
        <v>7.5540696362850213E-2</v>
      </c>
      <c r="K75" s="43">
        <f>'09.06.025_VTBI_MTBF_2026-2029'!K75-'10.02.2025_FSP_PZ(PR)_2025_2028'!K75</f>
        <v>-9.0446558964600854E-2</v>
      </c>
      <c r="L75" s="43">
        <f>'09.06.025_VTBI_MTBF_2026-2029'!L75-'10.02.2025_FSP_PZ(PR)_2025_2028'!L75</f>
        <v>7.1786615596010961E-2</v>
      </c>
      <c r="M75" s="43">
        <f>'09.06.025_VTBI_MTBF_2026-2029'!M75-'10.02.2025_FSP_PZ(PR)_2025_2028'!M75</f>
        <v>5.9583238815093864E-2</v>
      </c>
      <c r="N75" s="43">
        <f>'09.06.025_VTBI_MTBF_2026-2029'!N75-'10.02.2025_FSP_PZ(PR)_2025_2028'!N75</f>
        <v>0.22697324731579727</v>
      </c>
      <c r="O75" s="43">
        <f>'09.06.025_VTBI_MTBF_2026-2029'!O75-'10.02.2025_FSP_PZ(PR)_2025_2028'!O75</f>
        <v>0.12627343153366155</v>
      </c>
      <c r="P75" s="43">
        <f>'09.06.025_VTBI_MTBF_2026-2029'!P75-'10.02.2025_FSP_PZ(PR)_2025_2028'!P75</f>
        <v>0.14395507391230922</v>
      </c>
      <c r="Q75" s="43">
        <f>'09.06.025_VTBI_MTBF_2026-2029'!Q75-'10.02.2025_FSP_PZ(PR)_2025_2028'!Q75</f>
        <v>5.5904443858764807E-2</v>
      </c>
      <c r="R75" s="43">
        <f>'09.06.025_VTBI_MTBF_2026-2029'!R75-'10.02.2025_FSP_PZ(PR)_2025_2028'!R75</f>
        <v>0.29894127435591145</v>
      </c>
      <c r="S75" s="43">
        <f>'09.06.025_VTBI_MTBF_2026-2029'!S75-'10.02.2025_FSP_PZ(PR)_2025_2028'!S75</f>
        <v>1.9599123211381198</v>
      </c>
      <c r="U75" s="39"/>
    </row>
    <row r="76" spans="1:21" x14ac:dyDescent="0.35">
      <c r="A76" s="22">
        <v>62</v>
      </c>
      <c r="B76" s="24" t="s">
        <v>123</v>
      </c>
      <c r="C76" s="24" t="s">
        <v>124</v>
      </c>
      <c r="D76" s="27" t="s">
        <v>47</v>
      </c>
      <c r="E76" s="43">
        <f>'09.06.025_VTBI_MTBF_2026-2029'!E76-'10.02.2025_FSP_PZ(PR)_2025_2028'!E76</f>
        <v>-5.3104137274573304E-4</v>
      </c>
      <c r="F76" s="43">
        <f>'09.06.025_VTBI_MTBF_2026-2029'!F76-'10.02.2025_FSP_PZ(PR)_2025_2028'!F76</f>
        <v>-5.2866262130280006E-3</v>
      </c>
      <c r="G76" s="43">
        <f>'09.06.025_VTBI_MTBF_2026-2029'!G76-'10.02.2025_FSP_PZ(PR)_2025_2028'!G76</f>
        <v>-1.2195511802642056E-2</v>
      </c>
      <c r="H76" s="43">
        <f>'09.06.025_VTBI_MTBF_2026-2029'!H76-'10.02.2025_FSP_PZ(PR)_2025_2028'!H76</f>
        <v>-2.18063147486596E-2</v>
      </c>
      <c r="I76" s="43">
        <f>'09.06.025_VTBI_MTBF_2026-2029'!I76-'10.02.2025_FSP_PZ(PR)_2025_2028'!I76</f>
        <v>-3.3890125917435662E-2</v>
      </c>
      <c r="J76" s="43">
        <f>'09.06.025_VTBI_MTBF_2026-2029'!J76-'10.02.2025_FSP_PZ(PR)_2025_2028'!J76</f>
        <v>-4.8053737898266724E-2</v>
      </c>
      <c r="K76" s="43">
        <f>'09.06.025_VTBI_MTBF_2026-2029'!K76-'10.02.2025_FSP_PZ(PR)_2025_2028'!K76</f>
        <v>-6.366233578502048E-2</v>
      </c>
      <c r="L76" s="43">
        <f>'09.06.025_VTBI_MTBF_2026-2029'!L76-'10.02.2025_FSP_PZ(PR)_2025_2028'!L76</f>
        <v>-8.0203228957688583E-2</v>
      </c>
      <c r="M76" s="43">
        <f>'09.06.025_VTBI_MTBF_2026-2029'!M76-'10.02.2025_FSP_PZ(PR)_2025_2028'!M76</f>
        <v>-9.0162906513641158E-2</v>
      </c>
      <c r="N76" s="43">
        <f>'09.06.025_VTBI_MTBF_2026-2029'!N76-'10.02.2025_FSP_PZ(PR)_2025_2028'!N76</f>
        <v>0.18713404868799302</v>
      </c>
      <c r="O76" s="43">
        <f>'09.06.025_VTBI_MTBF_2026-2029'!O76-'10.02.2025_FSP_PZ(PR)_2025_2028'!O76</f>
        <v>-9.5712014838241766E-3</v>
      </c>
      <c r="P76" s="43">
        <f>'09.06.025_VTBI_MTBF_2026-2029'!P76-'10.02.2025_FSP_PZ(PR)_2025_2028'!P76</f>
        <v>-0.19065610697827967</v>
      </c>
      <c r="Q76" s="43">
        <f>'09.06.025_VTBI_MTBF_2026-2029'!Q76-'10.02.2025_FSP_PZ(PR)_2025_2028'!Q76</f>
        <v>-7.5308028670086458E-2</v>
      </c>
      <c r="R76" s="43">
        <f>'09.06.025_VTBI_MTBF_2026-2029'!R76-'10.02.2025_FSP_PZ(PR)_2025_2028'!R76</f>
        <v>0.11230597384727831</v>
      </c>
      <c r="S76" s="43">
        <f>'09.06.025_VTBI_MTBF_2026-2029'!S76-'10.02.2025_FSP_PZ(PR)_2025_2028'!S76</f>
        <v>-0.31666602472796795</v>
      </c>
    </row>
    <row r="77" spans="1:21" x14ac:dyDescent="0.35">
      <c r="A77" s="22">
        <v>63</v>
      </c>
      <c r="B77" s="24" t="s">
        <v>125</v>
      </c>
      <c r="C77" s="24" t="s">
        <v>126</v>
      </c>
      <c r="D77" s="27" t="s">
        <v>47</v>
      </c>
      <c r="E77" s="43">
        <f>'09.06.025_VTBI_MTBF_2026-2029'!E77-'10.02.2025_FSP_PZ(PR)_2025_2028'!E77</f>
        <v>-2.115707553419055E-3</v>
      </c>
      <c r="F77" s="43">
        <f>'09.06.025_VTBI_MTBF_2026-2029'!F77-'10.02.2025_FSP_PZ(PR)_2025_2028'!F77</f>
        <v>-4.0945632327179515E-3</v>
      </c>
      <c r="G77" s="43">
        <f>'09.06.025_VTBI_MTBF_2026-2029'!G77-'10.02.2025_FSP_PZ(PR)_2025_2028'!G77</f>
        <v>-6.9197407215959572E-3</v>
      </c>
      <c r="H77" s="43">
        <f>'09.06.025_VTBI_MTBF_2026-2029'!H77-'10.02.2025_FSP_PZ(PR)_2025_2028'!H77</f>
        <v>-1.0557114161149128E-2</v>
      </c>
      <c r="I77" s="43">
        <f>'09.06.025_VTBI_MTBF_2026-2029'!I77-'10.02.2025_FSP_PZ(PR)_2025_2028'!I77</f>
        <v>-1.4763579084191014E-2</v>
      </c>
      <c r="J77" s="43">
        <f>'09.06.025_VTBI_MTBF_2026-2029'!J77-'10.02.2025_FSP_PZ(PR)_2025_2028'!J77</f>
        <v>-1.9435894089661399E-2</v>
      </c>
      <c r="K77" s="43">
        <f>'09.06.025_VTBI_MTBF_2026-2029'!K77-'10.02.2025_FSP_PZ(PR)_2025_2028'!K77</f>
        <v>-2.4109203535285673E-2</v>
      </c>
      <c r="L77" s="43">
        <f>'09.06.025_VTBI_MTBF_2026-2029'!L77-'10.02.2025_FSP_PZ(PR)_2025_2028'!L77</f>
        <v>-2.744214938562306E-2</v>
      </c>
      <c r="M77" s="43">
        <f>'09.06.025_VTBI_MTBF_2026-2029'!M77-'10.02.2025_FSP_PZ(PR)_2025_2028'!M77</f>
        <v>-2.825907043406628E-2</v>
      </c>
      <c r="N77" s="43">
        <f>'09.06.025_VTBI_MTBF_2026-2029'!N77-'10.02.2025_FSP_PZ(PR)_2025_2028'!N77</f>
        <v>-5.7940782149113801E-2</v>
      </c>
      <c r="O77" s="43">
        <f>'09.06.025_VTBI_MTBF_2026-2029'!O77-'10.02.2025_FSP_PZ(PR)_2025_2028'!O77</f>
        <v>-4.1415362485301421E-2</v>
      </c>
      <c r="P77" s="43">
        <f>'09.06.025_VTBI_MTBF_2026-2029'!P77-'10.02.2025_FSP_PZ(PR)_2025_2028'!P77</f>
        <v>-3.0267901958995869E-2</v>
      </c>
      <c r="Q77" s="43">
        <f>'09.06.025_VTBI_MTBF_2026-2029'!Q77-'10.02.2025_FSP_PZ(PR)_2025_2028'!Q77</f>
        <v>-2.6250592291906072E-2</v>
      </c>
      <c r="R77" s="43">
        <f>'09.06.025_VTBI_MTBF_2026-2029'!R77-'10.02.2025_FSP_PZ(PR)_2025_2028'!R77</f>
        <v>-2.0910233441361448E-2</v>
      </c>
      <c r="S77" s="43">
        <f>'09.06.025_VTBI_MTBF_2026-2029'!S77-'10.02.2025_FSP_PZ(PR)_2025_2028'!S77</f>
        <v>0.87421537029999208</v>
      </c>
    </row>
    <row r="78" spans="1:21" x14ac:dyDescent="0.35">
      <c r="A78" s="44">
        <f>A77+1</f>
        <v>64</v>
      </c>
      <c r="B78" s="45" t="s">
        <v>127</v>
      </c>
      <c r="C78" s="45" t="s">
        <v>128</v>
      </c>
      <c r="D78" s="46" t="s">
        <v>47</v>
      </c>
      <c r="E78" s="43">
        <f>'09.06.025_VTBI_MTBF_2026-2029'!E78-'10.02.2025_FSP_PZ(PR)_2025_2028'!E78</f>
        <v>3.1670921136293551E-2</v>
      </c>
      <c r="F78" s="43">
        <f>'09.06.025_VTBI_MTBF_2026-2029'!F78-'10.02.2025_FSP_PZ(PR)_2025_2028'!F78</f>
        <v>4.8906731201425524E-2</v>
      </c>
      <c r="G78" s="43">
        <f>'09.06.025_VTBI_MTBF_2026-2029'!G78-'10.02.2025_FSP_PZ(PR)_2025_2028'!G78</f>
        <v>6.955261401446311E-2</v>
      </c>
      <c r="H78" s="43">
        <f>'09.06.025_VTBI_MTBF_2026-2029'!H78-'10.02.2025_FSP_PZ(PR)_2025_2028'!H78</f>
        <v>9.3653434718040662E-2</v>
      </c>
      <c r="I78" s="43">
        <f>'09.06.025_VTBI_MTBF_2026-2029'!I78-'10.02.2025_FSP_PZ(PR)_2025_2028'!I78</f>
        <v>0.11850144867830181</v>
      </c>
      <c r="J78" s="43">
        <f>'09.06.025_VTBI_MTBF_2026-2029'!J78-'10.02.2025_FSP_PZ(PR)_2025_2028'!J78</f>
        <v>0.14303032835077834</v>
      </c>
      <c r="K78" s="43">
        <f>'09.06.025_VTBI_MTBF_2026-2029'!K78-'10.02.2025_FSP_PZ(PR)_2025_2028'!K78</f>
        <v>-2.6750196442946184E-3</v>
      </c>
      <c r="L78" s="43">
        <f>'09.06.025_VTBI_MTBF_2026-2029'!L78-'10.02.2025_FSP_PZ(PR)_2025_2028'!L78</f>
        <v>0.17943199393932252</v>
      </c>
      <c r="M78" s="43">
        <f>'09.06.025_VTBI_MTBF_2026-2029'!M78-'10.02.2025_FSP_PZ(PR)_2025_2028'!M78</f>
        <v>0.17800521576280137</v>
      </c>
      <c r="N78" s="43">
        <f>'09.06.025_VTBI_MTBF_2026-2029'!N78-'10.02.2025_FSP_PZ(PR)_2025_2028'!N78</f>
        <v>9.7779980776917963E-2</v>
      </c>
      <c r="O78" s="43">
        <f>'09.06.025_VTBI_MTBF_2026-2029'!O78-'10.02.2025_FSP_PZ(PR)_2025_2028'!O78</f>
        <v>0.17725999550278715</v>
      </c>
      <c r="P78" s="43">
        <f>'09.06.025_VTBI_MTBF_2026-2029'!P78-'10.02.2025_FSP_PZ(PR)_2025_2028'!P78</f>
        <v>0.3648790828495847</v>
      </c>
      <c r="Q78" s="43">
        <f>'09.06.025_VTBI_MTBF_2026-2029'!Q78-'10.02.2025_FSP_PZ(PR)_2025_2028'!Q78</f>
        <v>0.15746306482075734</v>
      </c>
      <c r="R78" s="43">
        <f>'09.06.025_VTBI_MTBF_2026-2029'!R78-'10.02.2025_FSP_PZ(PR)_2025_2028'!R78</f>
        <v>0.20754553394999475</v>
      </c>
      <c r="S78" s="43">
        <f>'09.06.025_VTBI_MTBF_2026-2029'!S78-'10.02.2025_FSP_PZ(PR)_2025_2028'!S78</f>
        <v>1.4023629755660956</v>
      </c>
    </row>
    <row r="79" spans="1:21" x14ac:dyDescent="0.35">
      <c r="A79" s="44">
        <f>A78+1</f>
        <v>65</v>
      </c>
      <c r="B79" s="45" t="s">
        <v>3</v>
      </c>
      <c r="C79" s="45" t="s">
        <v>22</v>
      </c>
      <c r="D79" s="46" t="s">
        <v>47</v>
      </c>
      <c r="E79" s="43">
        <f>'09.06.025_VTBI_MTBF_2026-2029'!E79-'10.02.2025_FSP_PZ(PR)_2025_2028'!E79</f>
        <v>-2.4673836129721849E-2</v>
      </c>
      <c r="F79" s="43">
        <f>'09.06.025_VTBI_MTBF_2026-2029'!F79-'10.02.2025_FSP_PZ(PR)_2025_2028'!F79</f>
        <v>-6.3970169595350512E-2</v>
      </c>
      <c r="G79" s="43">
        <f>'09.06.025_VTBI_MTBF_2026-2029'!G79-'10.02.2025_FSP_PZ(PR)_2025_2028'!G79</f>
        <v>-0.11581759760339594</v>
      </c>
      <c r="H79" s="43">
        <f>'09.06.025_VTBI_MTBF_2026-2029'!H79-'10.02.2025_FSP_PZ(PR)_2025_2028'!H79</f>
        <v>-0.18029626532987209</v>
      </c>
      <c r="I79" s="43">
        <f>'09.06.025_VTBI_MTBF_2026-2029'!I79-'10.02.2025_FSP_PZ(PR)_2025_2028'!I79</f>
        <v>-0.24759238747543577</v>
      </c>
      <c r="J79" s="43">
        <f>'09.06.025_VTBI_MTBF_2026-2029'!J79-'10.02.2025_FSP_PZ(PR)_2025_2028'!J79</f>
        <v>-0.30509370518171863</v>
      </c>
      <c r="K79" s="43">
        <f>'09.06.025_VTBI_MTBF_2026-2029'!K79-'10.02.2025_FSP_PZ(PR)_2025_2028'!K79</f>
        <v>-0.23413834611457673</v>
      </c>
      <c r="L79" s="43">
        <f>'09.06.025_VTBI_MTBF_2026-2029'!L79-'10.02.2025_FSP_PZ(PR)_2025_2028'!L79</f>
        <v>-0.31038997927494449</v>
      </c>
      <c r="M79" s="43">
        <f>'09.06.025_VTBI_MTBF_2026-2029'!M79-'10.02.2025_FSP_PZ(PR)_2025_2028'!M79</f>
        <v>0.76629991714055734</v>
      </c>
      <c r="N79" s="43">
        <f>'09.06.025_VTBI_MTBF_2026-2029'!N79-'10.02.2025_FSP_PZ(PR)_2025_2028'!N79</f>
        <v>0.46379980636388041</v>
      </c>
      <c r="O79" s="43">
        <f>'09.06.025_VTBI_MTBF_2026-2029'!O79-'10.02.2025_FSP_PZ(PR)_2025_2028'!O79</f>
        <v>0.24501061130861501</v>
      </c>
      <c r="P79" s="43">
        <f>'09.06.025_VTBI_MTBF_2026-2029'!P79-'10.02.2025_FSP_PZ(PR)_2025_2028'!P79</f>
        <v>0.16423330955271354</v>
      </c>
      <c r="Q79" s="43">
        <f>'09.06.025_VTBI_MTBF_2026-2029'!Q79-'10.02.2025_FSP_PZ(PR)_2025_2028'!Q79</f>
        <v>9.3541645457818845E-2</v>
      </c>
      <c r="R79" s="43">
        <f>'09.06.025_VTBI_MTBF_2026-2029'!R79-'10.02.2025_FSP_PZ(PR)_2025_2028'!R79</f>
        <v>-0.19951458287873436</v>
      </c>
      <c r="S79" s="43">
        <f>'09.06.025_VTBI_MTBF_2026-2029'!S79-'10.02.2025_FSP_PZ(PR)_2025_2028'!S79</f>
        <v>1.8365312399737377E-6</v>
      </c>
    </row>
    <row r="80" spans="1:21" x14ac:dyDescent="0.35">
      <c r="A80" s="47">
        <f>A79+1</f>
        <v>66</v>
      </c>
      <c r="B80" s="48" t="s">
        <v>3</v>
      </c>
      <c r="C80" s="48" t="s">
        <v>22</v>
      </c>
      <c r="D80" s="49" t="s">
        <v>42</v>
      </c>
      <c r="E80" s="43">
        <f>'09.06.025_VTBI_MTBF_2026-2029'!E80-'10.02.2025_FSP_PZ(PR)_2025_2028'!E80</f>
        <v>-6.7259736463383888</v>
      </c>
      <c r="F80" s="43">
        <f>'09.06.025_VTBI_MTBF_2026-2029'!F80-'10.02.2025_FSP_PZ(PR)_2025_2028'!F80</f>
        <v>-17.603828874525789</v>
      </c>
      <c r="G80" s="43">
        <f>'09.06.025_VTBI_MTBF_2026-2029'!G80-'10.02.2025_FSP_PZ(PR)_2025_2028'!G80</f>
        <v>-31.871325481293752</v>
      </c>
      <c r="H80" s="43">
        <f>'09.06.025_VTBI_MTBF_2026-2029'!H80-'10.02.2025_FSP_PZ(PR)_2025_2028'!H80</f>
        <v>-49.910869144154276</v>
      </c>
      <c r="I80" s="43">
        <f>'09.06.025_VTBI_MTBF_2026-2029'!I80-'10.02.2025_FSP_PZ(PR)_2025_2028'!I80</f>
        <v>-71.191149227321148</v>
      </c>
      <c r="J80" s="43">
        <f>'09.06.025_VTBI_MTBF_2026-2029'!J80-'10.02.2025_FSP_PZ(PR)_2025_2028'!J80</f>
        <v>-95.122662668545672</v>
      </c>
      <c r="K80" s="43">
        <f>'09.06.025_VTBI_MTBF_2026-2029'!K80-'10.02.2025_FSP_PZ(PR)_2025_2028'!K80</f>
        <v>-71.220322238812514</v>
      </c>
      <c r="L80" s="43">
        <f>'09.06.025_VTBI_MTBF_2026-2029'!L80-'10.02.2025_FSP_PZ(PR)_2025_2028'!L80</f>
        <v>-96.695510785382794</v>
      </c>
      <c r="M80" s="43">
        <f>'09.06.025_VTBI_MTBF_2026-2029'!M80-'10.02.2025_FSP_PZ(PR)_2025_2028'!M80</f>
        <v>247.66311074314217</v>
      </c>
      <c r="N80" s="43">
        <f>'09.06.025_VTBI_MTBF_2026-2029'!N80-'10.02.2025_FSP_PZ(PR)_2025_2028'!N80</f>
        <v>149.97178579320462</v>
      </c>
      <c r="O80" s="43">
        <f>'09.06.025_VTBI_MTBF_2026-2029'!O80-'10.02.2025_FSP_PZ(PR)_2025_2028'!O80</f>
        <v>78.136343007176038</v>
      </c>
      <c r="P80" s="43">
        <f>'09.06.025_VTBI_MTBF_2026-2029'!P80-'10.02.2025_FSP_PZ(PR)_2025_2028'!P80</f>
        <v>52.793476201477461</v>
      </c>
      <c r="Q80" s="43">
        <f>'09.06.025_VTBI_MTBF_2026-2029'!Q80-'10.02.2025_FSP_PZ(PR)_2025_2028'!Q80</f>
        <v>30.516778298668214</v>
      </c>
      <c r="R80" s="43">
        <f>'09.06.025_VTBI_MTBF_2026-2029'!R80-'10.02.2025_FSP_PZ(PR)_2025_2028'!R80</f>
        <v>-70.267648587316216</v>
      </c>
      <c r="S80" s="43">
        <f>'09.06.025_VTBI_MTBF_2026-2029'!S80-'10.02.2025_FSP_PZ(PR)_2025_2028'!S80</f>
        <v>6.5888408425962552E-4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5e78af2c6b7ec719867c07ddcf6ade97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672af54c22682402750607b37a90128c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84601F2-4269-4ADA-B873-5B18355109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4803AB-9284-47F2-A288-4B12FCFA22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83D1E6-6CBE-4D16-A787-D1980C36D86A}">
  <ds:schemaRefs>
    <ds:schemaRef ds:uri="http://schemas.microsoft.com/office/2006/metadata/properties"/>
    <ds:schemaRef ds:uri="http://schemas.microsoft.com/office/infopath/2007/PartnerControls"/>
    <ds:schemaRef ds:uri="7ba305ec-9cbc-4545-996f-db38dd6e3512"/>
    <ds:schemaRef ds:uri="http://schemas.microsoft.com/sharepoint/v3"/>
    <ds:schemaRef ds:uri="594c01c2-5651-43c1-91c6-5886a185086b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09.06.025_VTBI_MTBF_2026-2029</vt:lpstr>
      <vt:lpstr>10.02.2025_FSP_PZ(PR)_2025_2028</vt:lpstr>
      <vt:lpstr>izmaiņas_changes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Dainis Stikuts</dc:creator>
  <cp:lastModifiedBy>Viktorija Zaremba</cp:lastModifiedBy>
  <dcterms:created xsi:type="dcterms:W3CDTF">2022-02-01T06:14:51Z</dcterms:created>
  <dcterms:modified xsi:type="dcterms:W3CDTF">2025-06-17T11:17:02Z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