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9419EA71-2404-475A-A372-513050853BB9}" xr6:coauthVersionLast="47" xr6:coauthVersionMax="47" xr10:uidLastSave="{00000000-0000-0000-0000-000000000000}"/>
  <bookViews>
    <workbookView xWindow="-90" yWindow="-90" windowWidth="19380" windowHeight="10260" tabRatio="793" activeTab="2" xr2:uid="{00000000-000D-0000-FFFF-FFFF00000000}"/>
  </bookViews>
  <sheets>
    <sheet name="Legend" sheetId="3" r:id="rId1"/>
    <sheet name="DATA" sheetId="13" r:id="rId2"/>
    <sheet name="HEATMAP" sheetId="14" r:id="rId3"/>
  </sheets>
  <definedNames>
    <definedName name="_xlnm.Print_Area" localSheetId="1">DATA!$1:$62</definedName>
  </definedNames>
  <calcPr calcId="181029" calcMode="manual"/>
</workbook>
</file>

<file path=xl/calcChain.xml><?xml version="1.0" encoding="utf-8"?>
<calcChain xmlns="http://schemas.openxmlformats.org/spreadsheetml/2006/main">
  <c r="CR61" i="13" l="1"/>
  <c r="CR58" i="13"/>
  <c r="CR57" i="13"/>
  <c r="CR56" i="13"/>
  <c r="CR55" i="13"/>
  <c r="CR54" i="13"/>
  <c r="CR53" i="13"/>
  <c r="CR52" i="13"/>
  <c r="CR51" i="13"/>
  <c r="CR50" i="13"/>
  <c r="CR49" i="13"/>
  <c r="CR48" i="13"/>
  <c r="CR47" i="13"/>
  <c r="CR46" i="13"/>
  <c r="CR45" i="13"/>
  <c r="CR59" i="13" s="1"/>
  <c r="CR37" i="13"/>
  <c r="CR36" i="13"/>
  <c r="CR35" i="13"/>
  <c r="CR34" i="13"/>
  <c r="CR33" i="13"/>
  <c r="CR32" i="13"/>
  <c r="CR31" i="13"/>
  <c r="CR30" i="13"/>
  <c r="CR29" i="13"/>
  <c r="CR28" i="13"/>
  <c r="CR27" i="13"/>
  <c r="CR26" i="13"/>
  <c r="CR25" i="13"/>
  <c r="CR24" i="13"/>
  <c r="CV6" i="13"/>
  <c r="CV7" i="13"/>
  <c r="CV8" i="13"/>
  <c r="CV9" i="13"/>
  <c r="CV10" i="13"/>
  <c r="CV11" i="13"/>
  <c r="CV12" i="13"/>
  <c r="CV13" i="13"/>
  <c r="CT13" i="13" s="1"/>
  <c r="CV14" i="13"/>
  <c r="CV15" i="13"/>
  <c r="CT15" i="13" s="1"/>
  <c r="CV16" i="13"/>
  <c r="CV17" i="13"/>
  <c r="CT17" i="13" s="1"/>
  <c r="CV18" i="13"/>
  <c r="CV5" i="13"/>
  <c r="CT5" i="13" s="1"/>
  <c r="CT6" i="13"/>
  <c r="CT7" i="13"/>
  <c r="CT8" i="13"/>
  <c r="CT9" i="13"/>
  <c r="CT10" i="13"/>
  <c r="CT12" i="13"/>
  <c r="CT14" i="13"/>
  <c r="CT16" i="13"/>
  <c r="CT18" i="13"/>
  <c r="CS6" i="13"/>
  <c r="CS7" i="13"/>
  <c r="CS8" i="13"/>
  <c r="CS9" i="13"/>
  <c r="CS10" i="13"/>
  <c r="CS11" i="13"/>
  <c r="CS12" i="13"/>
  <c r="CS13" i="13"/>
  <c r="CS14" i="13"/>
  <c r="CS15" i="13"/>
  <c r="CS16" i="13"/>
  <c r="CS17" i="13"/>
  <c r="CS18" i="13"/>
  <c r="CS5" i="13"/>
  <c r="CQ24" i="13" l="1"/>
  <c r="CQ26" i="13"/>
  <c r="CQ28" i="13"/>
  <c r="CQ29" i="13"/>
  <c r="CQ31" i="13"/>
  <c r="CQ33" i="13"/>
  <c r="CQ35" i="13"/>
  <c r="CQ37" i="13"/>
  <c r="CQ27" i="13" l="1"/>
  <c r="CQ25" i="13"/>
  <c r="CQ36" i="13"/>
  <c r="CQ34" i="13"/>
  <c r="CQ32" i="13"/>
  <c r="CQ30" i="13"/>
  <c r="CP25" i="13"/>
  <c r="CP27" i="13"/>
  <c r="CP29" i="13"/>
  <c r="CP31" i="13"/>
  <c r="CP33" i="13"/>
  <c r="CP35" i="13"/>
  <c r="CP37" i="13"/>
  <c r="CP24" i="13"/>
  <c r="CP26" i="13"/>
  <c r="CP28" i="13"/>
  <c r="CP30" i="13"/>
  <c r="CP32" i="13"/>
  <c r="CP34" i="13"/>
  <c r="CP36" i="13"/>
  <c r="CO36" i="13"/>
  <c r="CO25" i="13"/>
  <c r="CO26" i="13"/>
  <c r="CO27" i="13"/>
  <c r="CO28" i="13"/>
  <c r="CO29" i="13"/>
  <c r="CO31" i="13"/>
  <c r="CO32" i="13"/>
  <c r="CO33" i="13"/>
  <c r="CO34" i="13"/>
  <c r="CO35" i="13"/>
  <c r="CO37" i="13"/>
  <c r="CO24" i="13"/>
  <c r="CO30" i="13" l="1"/>
  <c r="S30" i="13"/>
  <c r="CN36" i="13"/>
  <c r="CN34" i="13"/>
  <c r="CN33" i="13"/>
  <c r="CN32" i="13"/>
  <c r="CN31" i="13"/>
  <c r="CN30" i="13"/>
  <c r="CN24" i="13"/>
  <c r="CN25" i="13"/>
  <c r="CN37" i="13"/>
  <c r="CN35" i="13"/>
  <c r="CN29" i="13"/>
  <c r="CN28" i="13"/>
  <c r="CN27" i="13"/>
  <c r="CN26" i="13"/>
  <c r="CM24" i="13" l="1"/>
  <c r="CM37" i="13"/>
  <c r="CM36" i="13"/>
  <c r="CM35" i="13"/>
  <c r="CM34" i="13"/>
  <c r="CM33" i="13"/>
  <c r="CM32" i="13"/>
  <c r="CM31" i="13"/>
  <c r="CM30" i="13"/>
  <c r="CM29" i="13"/>
  <c r="CM28" i="13"/>
  <c r="CM27" i="13"/>
  <c r="CM26" i="13"/>
  <c r="CM25" i="13"/>
  <c r="C24" i="13" l="1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CF24" i="13"/>
  <c r="CG24" i="13"/>
  <c r="CH24" i="13"/>
  <c r="CI24" i="13"/>
  <c r="CJ24" i="13"/>
  <c r="CK24" i="13"/>
  <c r="C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CF25" i="13"/>
  <c r="CG25" i="13"/>
  <c r="CH25" i="13"/>
  <c r="CI25" i="13"/>
  <c r="CJ25" i="13"/>
  <c r="CK25" i="13"/>
  <c r="CL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CF26" i="13"/>
  <c r="CG26" i="13"/>
  <c r="CH26" i="13"/>
  <c r="CI26" i="13"/>
  <c r="CJ26" i="13"/>
  <c r="CK26" i="13"/>
  <c r="CL26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K32" i="13"/>
  <c r="BG32" i="13" l="1"/>
  <c r="AA32" i="13"/>
  <c r="BW32" i="13"/>
  <c r="AQ32" i="13"/>
  <c r="D32" i="13"/>
  <c r="F32" i="13"/>
  <c r="H32" i="13"/>
  <c r="J32" i="13"/>
  <c r="L32" i="13"/>
  <c r="N32" i="13"/>
  <c r="P32" i="13"/>
  <c r="R32" i="13"/>
  <c r="T32" i="13"/>
  <c r="V32" i="13"/>
  <c r="X32" i="13"/>
  <c r="Z32" i="13"/>
  <c r="AB32" i="13"/>
  <c r="AD32" i="13"/>
  <c r="AF32" i="13"/>
  <c r="AH32" i="13"/>
  <c r="AJ32" i="13"/>
  <c r="AL32" i="13"/>
  <c r="AN32" i="13"/>
  <c r="AP32" i="13"/>
  <c r="AR32" i="13"/>
  <c r="AT32" i="13"/>
  <c r="AV32" i="13"/>
  <c r="AX32" i="13"/>
  <c r="AZ32" i="13"/>
  <c r="BB32" i="13"/>
  <c r="BD32" i="13"/>
  <c r="BF32" i="13"/>
  <c r="BH32" i="13"/>
  <c r="BJ32" i="13"/>
  <c r="BL32" i="13"/>
  <c r="BN32" i="13"/>
  <c r="BP32" i="13"/>
  <c r="BR32" i="13"/>
  <c r="BT32" i="13"/>
  <c r="BV32" i="13"/>
  <c r="BX32" i="13"/>
  <c r="BZ32" i="13"/>
  <c r="CB32" i="13"/>
  <c r="CD32" i="13"/>
  <c r="CF32" i="13"/>
  <c r="CH32" i="13"/>
  <c r="CJ32" i="13"/>
  <c r="CL32" i="13"/>
  <c r="E32" i="13"/>
  <c r="I32" i="13"/>
  <c r="M32" i="13"/>
  <c r="Q32" i="13"/>
  <c r="U32" i="13"/>
  <c r="Y32" i="13"/>
  <c r="AC32" i="13"/>
  <c r="AG32" i="13"/>
  <c r="AK32" i="13"/>
  <c r="AO32" i="13"/>
  <c r="AS32" i="13"/>
  <c r="AW32" i="13"/>
  <c r="BA32" i="13"/>
  <c r="BE32" i="13"/>
  <c r="BI32" i="13"/>
  <c r="BM32" i="13"/>
  <c r="BQ32" i="13"/>
  <c r="BU32" i="13"/>
  <c r="BY32" i="13"/>
  <c r="CC32" i="13"/>
  <c r="CG32" i="13"/>
  <c r="CK32" i="13"/>
  <c r="G32" i="13"/>
  <c r="O32" i="13"/>
  <c r="W32" i="13"/>
  <c r="AE32" i="13"/>
  <c r="AM32" i="13"/>
  <c r="AU32" i="13"/>
  <c r="BC32" i="13"/>
  <c r="BK32" i="13"/>
  <c r="BS32" i="13"/>
  <c r="CA32" i="13"/>
  <c r="CI32" i="13"/>
  <c r="CE32" i="13"/>
  <c r="BO32" i="13"/>
  <c r="AY32" i="13"/>
  <c r="AI32" i="13"/>
  <c r="S32" i="13"/>
  <c r="C32" i="13"/>
  <c r="G29" i="13" l="1"/>
  <c r="I29" i="13"/>
  <c r="K29" i="13"/>
  <c r="M29" i="13"/>
  <c r="O29" i="13"/>
  <c r="Q29" i="13"/>
  <c r="S29" i="13"/>
  <c r="U29" i="13"/>
  <c r="W29" i="13"/>
  <c r="Y29" i="13"/>
  <c r="AA29" i="13"/>
  <c r="AC29" i="13"/>
  <c r="AE29" i="13"/>
  <c r="AG29" i="13"/>
  <c r="AI29" i="13"/>
  <c r="AK29" i="13"/>
  <c r="AM29" i="13"/>
  <c r="AO29" i="13"/>
  <c r="AQ29" i="13"/>
  <c r="AS29" i="13"/>
  <c r="AU29" i="13"/>
  <c r="AW29" i="13"/>
  <c r="AY29" i="13"/>
  <c r="BA29" i="13"/>
  <c r="BC29" i="13"/>
  <c r="BE29" i="13"/>
  <c r="BG29" i="13"/>
  <c r="BI29" i="13"/>
  <c r="BK29" i="13"/>
  <c r="BM29" i="13"/>
  <c r="BO29" i="13"/>
  <c r="BQ29" i="13"/>
  <c r="BS29" i="13"/>
  <c r="BU29" i="13"/>
  <c r="BW29" i="13"/>
  <c r="BY29" i="13"/>
  <c r="CA29" i="13"/>
  <c r="CC29" i="13"/>
  <c r="CE29" i="13"/>
  <c r="CG29" i="13"/>
  <c r="CI29" i="13"/>
  <c r="H29" i="13"/>
  <c r="L29" i="13"/>
  <c r="P29" i="13"/>
  <c r="T29" i="13"/>
  <c r="X29" i="13"/>
  <c r="AB29" i="13"/>
  <c r="AF29" i="13"/>
  <c r="AJ29" i="13"/>
  <c r="AN29" i="13"/>
  <c r="AR29" i="13"/>
  <c r="AV29" i="13"/>
  <c r="AZ29" i="13"/>
  <c r="BD29" i="13"/>
  <c r="BH29" i="13"/>
  <c r="BL29" i="13"/>
  <c r="BP29" i="13"/>
  <c r="BT29" i="13"/>
  <c r="BX29" i="13"/>
  <c r="CB29" i="13"/>
  <c r="CF29" i="13"/>
  <c r="CJ29" i="13"/>
  <c r="CL29" i="13"/>
  <c r="J29" i="13"/>
  <c r="R29" i="13"/>
  <c r="Z29" i="13"/>
  <c r="AH29" i="13"/>
  <c r="AP29" i="13"/>
  <c r="AX29" i="13"/>
  <c r="BF29" i="13"/>
  <c r="BN29" i="13"/>
  <c r="BV29" i="13"/>
  <c r="CD29" i="13"/>
  <c r="CK29" i="13"/>
  <c r="V29" i="13"/>
  <c r="AL29" i="13"/>
  <c r="BB29" i="13"/>
  <c r="BR29" i="13"/>
  <c r="CH29" i="13"/>
  <c r="AD29" i="13"/>
  <c r="BJ29" i="13"/>
  <c r="N29" i="13"/>
  <c r="AT29" i="13"/>
  <c r="BZ29" i="13"/>
  <c r="T31" i="13"/>
  <c r="V31" i="13"/>
  <c r="X31" i="13"/>
  <c r="Z31" i="13"/>
  <c r="AB31" i="13"/>
  <c r="AD31" i="13"/>
  <c r="AF31" i="13"/>
  <c r="AH31" i="13"/>
  <c r="AJ31" i="13"/>
  <c r="AL31" i="13"/>
  <c r="AN31" i="13"/>
  <c r="AP31" i="13"/>
  <c r="AR31" i="13"/>
  <c r="AT31" i="13"/>
  <c r="AV31" i="13"/>
  <c r="AX31" i="13"/>
  <c r="AZ31" i="13"/>
  <c r="BB31" i="13"/>
  <c r="BD31" i="13"/>
  <c r="BF31" i="13"/>
  <c r="BH31" i="13"/>
  <c r="BJ31" i="13"/>
  <c r="BL31" i="13"/>
  <c r="BN31" i="13"/>
  <c r="BP31" i="13"/>
  <c r="BR31" i="13"/>
  <c r="BT31" i="13"/>
  <c r="BV31" i="13"/>
  <c r="BX31" i="13"/>
  <c r="BZ31" i="13"/>
  <c r="CB31" i="13"/>
  <c r="CD31" i="13"/>
  <c r="CF31" i="13"/>
  <c r="CH31" i="13"/>
  <c r="CJ31" i="13"/>
  <c r="CL31" i="13"/>
  <c r="U31" i="13"/>
  <c r="Y31" i="13"/>
  <c r="AC31" i="13"/>
  <c r="AG31" i="13"/>
  <c r="AK31" i="13"/>
  <c r="AO31" i="13"/>
  <c r="AS31" i="13"/>
  <c r="AW31" i="13"/>
  <c r="BA31" i="13"/>
  <c r="BE31" i="13"/>
  <c r="BI31" i="13"/>
  <c r="BM31" i="13"/>
  <c r="BQ31" i="13"/>
  <c r="BU31" i="13"/>
  <c r="BY31" i="13"/>
  <c r="CC31" i="13"/>
  <c r="CG31" i="13"/>
  <c r="CK31" i="13"/>
  <c r="W31" i="13"/>
  <c r="AE31" i="13"/>
  <c r="AM31" i="13"/>
  <c r="AU31" i="13"/>
  <c r="BC31" i="13"/>
  <c r="BK31" i="13"/>
  <c r="BS31" i="13"/>
  <c r="CA31" i="13"/>
  <c r="CI31" i="13"/>
  <c r="AA31" i="13"/>
  <c r="AQ31" i="13"/>
  <c r="BG31" i="13"/>
  <c r="BW31" i="13"/>
  <c r="S31" i="13"/>
  <c r="AI31" i="13"/>
  <c r="AY31" i="13"/>
  <c r="BO31" i="13"/>
  <c r="CE31" i="13"/>
  <c r="D34" i="13"/>
  <c r="F34" i="13"/>
  <c r="H34" i="13"/>
  <c r="J34" i="13"/>
  <c r="L34" i="13"/>
  <c r="N34" i="13"/>
  <c r="P34" i="13"/>
  <c r="R34" i="13"/>
  <c r="T34" i="13"/>
  <c r="V34" i="13"/>
  <c r="X34" i="13"/>
  <c r="Z34" i="13"/>
  <c r="AB34" i="13"/>
  <c r="AD34" i="13"/>
  <c r="AF34" i="13"/>
  <c r="AH34" i="13"/>
  <c r="AJ34" i="13"/>
  <c r="AL34" i="13"/>
  <c r="AN34" i="13"/>
  <c r="AP34" i="13"/>
  <c r="AR34" i="13"/>
  <c r="AT34" i="13"/>
  <c r="AV34" i="13"/>
  <c r="AX34" i="13"/>
  <c r="AZ34" i="13"/>
  <c r="BB34" i="13"/>
  <c r="BD34" i="13"/>
  <c r="BF34" i="13"/>
  <c r="BH34" i="13"/>
  <c r="BJ34" i="13"/>
  <c r="BL34" i="13"/>
  <c r="BN34" i="13"/>
  <c r="BP34" i="13"/>
  <c r="BR34" i="13"/>
  <c r="BT34" i="13"/>
  <c r="BV34" i="13"/>
  <c r="BX34" i="13"/>
  <c r="BZ34" i="13"/>
  <c r="CB34" i="13"/>
  <c r="CD34" i="13"/>
  <c r="CF34" i="13"/>
  <c r="CH34" i="13"/>
  <c r="CJ34" i="13"/>
  <c r="CL34" i="13"/>
  <c r="C34" i="13"/>
  <c r="G34" i="13"/>
  <c r="K34" i="13"/>
  <c r="O34" i="13"/>
  <c r="S34" i="13"/>
  <c r="W34" i="13"/>
  <c r="AA34" i="13"/>
  <c r="AE34" i="13"/>
  <c r="AI34" i="13"/>
  <c r="AM34" i="13"/>
  <c r="AQ34" i="13"/>
  <c r="AU34" i="13"/>
  <c r="AY34" i="13"/>
  <c r="BC34" i="13"/>
  <c r="BG34" i="13"/>
  <c r="BK34" i="13"/>
  <c r="BO34" i="13"/>
  <c r="BS34" i="13"/>
  <c r="BW34" i="13"/>
  <c r="CA34" i="13"/>
  <c r="CE34" i="13"/>
  <c r="CI34" i="13"/>
  <c r="I34" i="13"/>
  <c r="Q34" i="13"/>
  <c r="Y34" i="13"/>
  <c r="AG34" i="13"/>
  <c r="AO34" i="13"/>
  <c r="AW34" i="13"/>
  <c r="BE34" i="13"/>
  <c r="BM34" i="13"/>
  <c r="BU34" i="13"/>
  <c r="CC34" i="13"/>
  <c r="CK34" i="13"/>
  <c r="E34" i="13"/>
  <c r="M34" i="13"/>
  <c r="U34" i="13"/>
  <c r="AC34" i="13"/>
  <c r="AK34" i="13"/>
  <c r="AS34" i="13"/>
  <c r="BA34" i="13"/>
  <c r="BI34" i="13"/>
  <c r="BQ34" i="13"/>
  <c r="BY34" i="13"/>
  <c r="CG34" i="13"/>
  <c r="D36" i="13"/>
  <c r="F36" i="13"/>
  <c r="H36" i="13"/>
  <c r="J36" i="13"/>
  <c r="L36" i="13"/>
  <c r="N36" i="13"/>
  <c r="P36" i="13"/>
  <c r="R36" i="13"/>
  <c r="T36" i="13"/>
  <c r="V36" i="13"/>
  <c r="X36" i="13"/>
  <c r="Z36" i="13"/>
  <c r="AB36" i="13"/>
  <c r="AD36" i="13"/>
  <c r="AF36" i="13"/>
  <c r="AH36" i="13"/>
  <c r="AJ36" i="13"/>
  <c r="AL36" i="13"/>
  <c r="AN36" i="13"/>
  <c r="AP36" i="13"/>
  <c r="AR36" i="13"/>
  <c r="AT36" i="13"/>
  <c r="AV36" i="13"/>
  <c r="AX36" i="13"/>
  <c r="AZ36" i="13"/>
  <c r="BB36" i="13"/>
  <c r="BD36" i="13"/>
  <c r="BF36" i="13"/>
  <c r="BH36" i="13"/>
  <c r="BJ36" i="13"/>
  <c r="BL36" i="13"/>
  <c r="BN36" i="13"/>
  <c r="BP36" i="13"/>
  <c r="BR36" i="13"/>
  <c r="BT36" i="13"/>
  <c r="BV36" i="13"/>
  <c r="BX36" i="13"/>
  <c r="BZ36" i="13"/>
  <c r="CB36" i="13"/>
  <c r="CD36" i="13"/>
  <c r="CF36" i="13"/>
  <c r="CH36" i="13"/>
  <c r="CJ36" i="13"/>
  <c r="CL36" i="13"/>
  <c r="C36" i="13"/>
  <c r="G36" i="13"/>
  <c r="K36" i="13"/>
  <c r="O36" i="13"/>
  <c r="S36" i="13"/>
  <c r="W36" i="13"/>
  <c r="AA36" i="13"/>
  <c r="AE36" i="13"/>
  <c r="AI36" i="13"/>
  <c r="AM36" i="13"/>
  <c r="AQ36" i="13"/>
  <c r="AU36" i="13"/>
  <c r="AY36" i="13"/>
  <c r="BC36" i="13"/>
  <c r="BG36" i="13"/>
  <c r="BK36" i="13"/>
  <c r="BO36" i="13"/>
  <c r="BS36" i="13"/>
  <c r="BW36" i="13"/>
  <c r="CA36" i="13"/>
  <c r="CE36" i="13"/>
  <c r="CI36" i="13"/>
  <c r="I36" i="13"/>
  <c r="Q36" i="13"/>
  <c r="Y36" i="13"/>
  <c r="AG36" i="13"/>
  <c r="AO36" i="13"/>
  <c r="AW36" i="13"/>
  <c r="BE36" i="13"/>
  <c r="BM36" i="13"/>
  <c r="BU36" i="13"/>
  <c r="CC36" i="13"/>
  <c r="CK36" i="13"/>
  <c r="E36" i="13"/>
  <c r="M36" i="13"/>
  <c r="U36" i="13"/>
  <c r="AC36" i="13"/>
  <c r="AK36" i="13"/>
  <c r="AS36" i="13"/>
  <c r="BA36" i="13"/>
  <c r="BI36" i="13"/>
  <c r="BQ36" i="13"/>
  <c r="BY36" i="13"/>
  <c r="CG36" i="13"/>
  <c r="C28" i="13"/>
  <c r="E28" i="13"/>
  <c r="G28" i="13"/>
  <c r="I28" i="13"/>
  <c r="K28" i="13"/>
  <c r="M28" i="13"/>
  <c r="O28" i="13"/>
  <c r="Q28" i="13"/>
  <c r="S28" i="13"/>
  <c r="U28" i="13"/>
  <c r="W28" i="13"/>
  <c r="Y28" i="13"/>
  <c r="AA28" i="13"/>
  <c r="AC28" i="13"/>
  <c r="AE28" i="13"/>
  <c r="AG28" i="13"/>
  <c r="AI28" i="13"/>
  <c r="AK28" i="13"/>
  <c r="AM28" i="13"/>
  <c r="AO28" i="13"/>
  <c r="AQ28" i="13"/>
  <c r="AS28" i="13"/>
  <c r="AU28" i="13"/>
  <c r="AW28" i="13"/>
  <c r="AY28" i="13"/>
  <c r="BA28" i="13"/>
  <c r="BC28" i="13"/>
  <c r="BE28" i="13"/>
  <c r="BG28" i="13"/>
  <c r="BI28" i="13"/>
  <c r="BK28" i="13"/>
  <c r="BM28" i="13"/>
  <c r="BO28" i="13"/>
  <c r="BQ28" i="13"/>
  <c r="BS28" i="13"/>
  <c r="BU28" i="13"/>
  <c r="BW28" i="13"/>
  <c r="BY28" i="13"/>
  <c r="CA28" i="13"/>
  <c r="CC28" i="13"/>
  <c r="CE28" i="13"/>
  <c r="CG28" i="13"/>
  <c r="CI28" i="13"/>
  <c r="CK28" i="13"/>
  <c r="D28" i="13"/>
  <c r="H28" i="13"/>
  <c r="L28" i="13"/>
  <c r="P28" i="13"/>
  <c r="T28" i="13"/>
  <c r="X28" i="13"/>
  <c r="AB28" i="13"/>
  <c r="AF28" i="13"/>
  <c r="AJ28" i="13"/>
  <c r="AN28" i="13"/>
  <c r="AR28" i="13"/>
  <c r="AV28" i="13"/>
  <c r="AZ28" i="13"/>
  <c r="BD28" i="13"/>
  <c r="BH28" i="13"/>
  <c r="BL28" i="13"/>
  <c r="BP28" i="13"/>
  <c r="BT28" i="13"/>
  <c r="BX28" i="13"/>
  <c r="CB28" i="13"/>
  <c r="CF28" i="13"/>
  <c r="CJ28" i="13"/>
  <c r="F28" i="13"/>
  <c r="N28" i="13"/>
  <c r="V28" i="13"/>
  <c r="AD28" i="13"/>
  <c r="AL28" i="13"/>
  <c r="AT28" i="13"/>
  <c r="BB28" i="13"/>
  <c r="BJ28" i="13"/>
  <c r="BR28" i="13"/>
  <c r="BZ28" i="13"/>
  <c r="CH28" i="13"/>
  <c r="J28" i="13"/>
  <c r="Z28" i="13"/>
  <c r="AP28" i="13"/>
  <c r="BF28" i="13"/>
  <c r="BV28" i="13"/>
  <c r="CL28" i="13"/>
  <c r="R28" i="13"/>
  <c r="AX28" i="13"/>
  <c r="CD28" i="13"/>
  <c r="AH28" i="13"/>
  <c r="BN28" i="13"/>
  <c r="T30" i="13"/>
  <c r="V30" i="13"/>
  <c r="X30" i="13"/>
  <c r="Z30" i="13"/>
  <c r="AB30" i="13"/>
  <c r="AD30" i="13"/>
  <c r="AF30" i="13"/>
  <c r="AH30" i="13"/>
  <c r="AJ30" i="13"/>
  <c r="AL30" i="13"/>
  <c r="AN30" i="13"/>
  <c r="AP30" i="13"/>
  <c r="AR30" i="13"/>
  <c r="AT30" i="13"/>
  <c r="AV30" i="13"/>
  <c r="AX30" i="13"/>
  <c r="AZ30" i="13"/>
  <c r="BB30" i="13"/>
  <c r="BD30" i="13"/>
  <c r="BF30" i="13"/>
  <c r="BH30" i="13"/>
  <c r="BJ30" i="13"/>
  <c r="BL30" i="13"/>
  <c r="BN30" i="13"/>
  <c r="BP30" i="13"/>
  <c r="BR30" i="13"/>
  <c r="BT30" i="13"/>
  <c r="BV30" i="13"/>
  <c r="BX30" i="13"/>
  <c r="BZ30" i="13"/>
  <c r="CB30" i="13"/>
  <c r="CD30" i="13"/>
  <c r="CF30" i="13"/>
  <c r="CH30" i="13"/>
  <c r="CJ30" i="13"/>
  <c r="CL30" i="13"/>
  <c r="U30" i="13"/>
  <c r="Y30" i="13"/>
  <c r="AC30" i="13"/>
  <c r="AG30" i="13"/>
  <c r="AK30" i="13"/>
  <c r="AO30" i="13"/>
  <c r="AS30" i="13"/>
  <c r="AW30" i="13"/>
  <c r="BA30" i="13"/>
  <c r="BE30" i="13"/>
  <c r="BI30" i="13"/>
  <c r="BM30" i="13"/>
  <c r="BQ30" i="13"/>
  <c r="BU30" i="13"/>
  <c r="BY30" i="13"/>
  <c r="CC30" i="13"/>
  <c r="CG30" i="13"/>
  <c r="CK30" i="13"/>
  <c r="W30" i="13"/>
  <c r="AE30" i="13"/>
  <c r="AM30" i="13"/>
  <c r="AU30" i="13"/>
  <c r="BC30" i="13"/>
  <c r="BK30" i="13"/>
  <c r="BS30" i="13"/>
  <c r="CA30" i="13"/>
  <c r="CI30" i="13"/>
  <c r="AI30" i="13"/>
  <c r="AY30" i="13"/>
  <c r="BO30" i="13"/>
  <c r="CE30" i="13"/>
  <c r="AA30" i="13"/>
  <c r="AQ30" i="13"/>
  <c r="BG30" i="13"/>
  <c r="BW30" i="13"/>
  <c r="D33" i="13"/>
  <c r="F33" i="13"/>
  <c r="H33" i="13"/>
  <c r="J33" i="13"/>
  <c r="L33" i="13"/>
  <c r="N33" i="13"/>
  <c r="P33" i="13"/>
  <c r="R33" i="13"/>
  <c r="T33" i="13"/>
  <c r="V33" i="13"/>
  <c r="E33" i="13"/>
  <c r="I33" i="13"/>
  <c r="M33" i="13"/>
  <c r="Q33" i="13"/>
  <c r="U33" i="13"/>
  <c r="X33" i="13"/>
  <c r="Z33" i="13"/>
  <c r="AB33" i="13"/>
  <c r="AD33" i="13"/>
  <c r="AF33" i="13"/>
  <c r="AH33" i="13"/>
  <c r="AJ33" i="13"/>
  <c r="AL33" i="13"/>
  <c r="AN33" i="13"/>
  <c r="AP33" i="13"/>
  <c r="AR33" i="13"/>
  <c r="AT33" i="13"/>
  <c r="AV33" i="13"/>
  <c r="AX33" i="13"/>
  <c r="AZ33" i="13"/>
  <c r="BB33" i="13"/>
  <c r="BD33" i="13"/>
  <c r="BF33" i="13"/>
  <c r="BH33" i="13"/>
  <c r="BJ33" i="13"/>
  <c r="BL33" i="13"/>
  <c r="BN33" i="13"/>
  <c r="BP33" i="13"/>
  <c r="BR33" i="13"/>
  <c r="BT33" i="13"/>
  <c r="BV33" i="13"/>
  <c r="BX33" i="13"/>
  <c r="BZ33" i="13"/>
  <c r="CB33" i="13"/>
  <c r="CD33" i="13"/>
  <c r="CF33" i="13"/>
  <c r="CH33" i="13"/>
  <c r="CJ33" i="13"/>
  <c r="CL33" i="13"/>
  <c r="G33" i="13"/>
  <c r="O33" i="13"/>
  <c r="W33" i="13"/>
  <c r="AA33" i="13"/>
  <c r="AE33" i="13"/>
  <c r="AI33" i="13"/>
  <c r="AM33" i="13"/>
  <c r="AQ33" i="13"/>
  <c r="AU33" i="13"/>
  <c r="AY33" i="13"/>
  <c r="BC33" i="13"/>
  <c r="BG33" i="13"/>
  <c r="BK33" i="13"/>
  <c r="BO33" i="13"/>
  <c r="BS33" i="13"/>
  <c r="BW33" i="13"/>
  <c r="CA33" i="13"/>
  <c r="CE33" i="13"/>
  <c r="CI33" i="13"/>
  <c r="K33" i="13"/>
  <c r="Y33" i="13"/>
  <c r="AG33" i="13"/>
  <c r="AO33" i="13"/>
  <c r="AW33" i="13"/>
  <c r="BE33" i="13"/>
  <c r="BM33" i="13"/>
  <c r="BU33" i="13"/>
  <c r="CC33" i="13"/>
  <c r="CK33" i="13"/>
  <c r="C33" i="13"/>
  <c r="S33" i="13"/>
  <c r="AC33" i="13"/>
  <c r="AK33" i="13"/>
  <c r="AS33" i="13"/>
  <c r="BA33" i="13"/>
  <c r="BI33" i="13"/>
  <c r="BQ33" i="13"/>
  <c r="BY33" i="13"/>
  <c r="CG33" i="13"/>
  <c r="D35" i="13"/>
  <c r="F35" i="13"/>
  <c r="H35" i="13"/>
  <c r="J35" i="13"/>
  <c r="L35" i="13"/>
  <c r="N35" i="13"/>
  <c r="P35" i="13"/>
  <c r="R35" i="13"/>
  <c r="T35" i="13"/>
  <c r="V35" i="13"/>
  <c r="X35" i="13"/>
  <c r="Z35" i="13"/>
  <c r="AB35" i="13"/>
  <c r="AD35" i="13"/>
  <c r="AF35" i="13"/>
  <c r="AH35" i="13"/>
  <c r="AJ35" i="13"/>
  <c r="AL35" i="13"/>
  <c r="AN35" i="13"/>
  <c r="AP35" i="13"/>
  <c r="AR35" i="13"/>
  <c r="AT35" i="13"/>
  <c r="AV35" i="13"/>
  <c r="AX35" i="13"/>
  <c r="AZ35" i="13"/>
  <c r="BB35" i="13"/>
  <c r="BD35" i="13"/>
  <c r="BF35" i="13"/>
  <c r="BH35" i="13"/>
  <c r="BJ35" i="13"/>
  <c r="BL35" i="13"/>
  <c r="BN35" i="13"/>
  <c r="BP35" i="13"/>
  <c r="BR35" i="13"/>
  <c r="BT35" i="13"/>
  <c r="BV35" i="13"/>
  <c r="BX35" i="13"/>
  <c r="BZ35" i="13"/>
  <c r="CB35" i="13"/>
  <c r="CD35" i="13"/>
  <c r="CF35" i="13"/>
  <c r="CH35" i="13"/>
  <c r="CJ35" i="13"/>
  <c r="CL35" i="13"/>
  <c r="C35" i="13"/>
  <c r="G35" i="13"/>
  <c r="K35" i="13"/>
  <c r="O35" i="13"/>
  <c r="S35" i="13"/>
  <c r="W35" i="13"/>
  <c r="AA35" i="13"/>
  <c r="AE35" i="13"/>
  <c r="AI35" i="13"/>
  <c r="AM35" i="13"/>
  <c r="AQ35" i="13"/>
  <c r="AU35" i="13"/>
  <c r="AY35" i="13"/>
  <c r="BC35" i="13"/>
  <c r="BG35" i="13"/>
  <c r="BK35" i="13"/>
  <c r="BO35" i="13"/>
  <c r="BS35" i="13"/>
  <c r="BW35" i="13"/>
  <c r="CA35" i="13"/>
  <c r="CE35" i="13"/>
  <c r="CI35" i="13"/>
  <c r="I35" i="13"/>
  <c r="Q35" i="13"/>
  <c r="Y35" i="13"/>
  <c r="AG35" i="13"/>
  <c r="AO35" i="13"/>
  <c r="AW35" i="13"/>
  <c r="BE35" i="13"/>
  <c r="BM35" i="13"/>
  <c r="BU35" i="13"/>
  <c r="CC35" i="13"/>
  <c r="CK35" i="13"/>
  <c r="E35" i="13"/>
  <c r="M35" i="13"/>
  <c r="U35" i="13"/>
  <c r="AC35" i="13"/>
  <c r="AK35" i="13"/>
  <c r="AS35" i="13"/>
  <c r="BA35" i="13"/>
  <c r="BI35" i="13"/>
  <c r="BQ35" i="13"/>
  <c r="BY35" i="13"/>
  <c r="CG35" i="13"/>
  <c r="AF37" i="13"/>
  <c r="AH37" i="13"/>
  <c r="AJ37" i="13"/>
  <c r="AL37" i="13"/>
  <c r="AN37" i="13"/>
  <c r="AP37" i="13"/>
  <c r="AR37" i="13"/>
  <c r="AT37" i="13"/>
  <c r="AV37" i="13"/>
  <c r="AX37" i="13"/>
  <c r="AZ37" i="13"/>
  <c r="BB37" i="13"/>
  <c r="BD37" i="13"/>
  <c r="BF37" i="13"/>
  <c r="BH37" i="13"/>
  <c r="BJ37" i="13"/>
  <c r="BL37" i="13"/>
  <c r="BN37" i="13"/>
  <c r="BP37" i="13"/>
  <c r="BR37" i="13"/>
  <c r="BT37" i="13"/>
  <c r="BV37" i="13"/>
  <c r="BX37" i="13"/>
  <c r="BZ37" i="13"/>
  <c r="CB37" i="13"/>
  <c r="CD37" i="13"/>
  <c r="CF37" i="13"/>
  <c r="CH37" i="13"/>
  <c r="CJ37" i="13"/>
  <c r="CL37" i="13"/>
  <c r="AE37" i="13"/>
  <c r="AI37" i="13"/>
  <c r="AM37" i="13"/>
  <c r="AQ37" i="13"/>
  <c r="AU37" i="13"/>
  <c r="AY37" i="13"/>
  <c r="BC37" i="13"/>
  <c r="BG37" i="13"/>
  <c r="BK37" i="13"/>
  <c r="BO37" i="13"/>
  <c r="BS37" i="13"/>
  <c r="BW37" i="13"/>
  <c r="CA37" i="13"/>
  <c r="CE37" i="13"/>
  <c r="CI37" i="13"/>
  <c r="AK37" i="13"/>
  <c r="AS37" i="13"/>
  <c r="BA37" i="13"/>
  <c r="BI37" i="13"/>
  <c r="BQ37" i="13"/>
  <c r="BY37" i="13"/>
  <c r="CG37" i="13"/>
  <c r="AG37" i="13"/>
  <c r="AO37" i="13"/>
  <c r="AW37" i="13"/>
  <c r="BE37" i="13"/>
  <c r="BM37" i="13"/>
  <c r="BU37" i="13"/>
  <c r="CC37" i="13"/>
  <c r="CK37" i="13"/>
  <c r="CT11" i="13" l="1"/>
  <c r="CU10" i="13"/>
  <c r="CQ50" i="13" s="1"/>
  <c r="CO50" i="13" l="1"/>
  <c r="CP50" i="13"/>
  <c r="CM50" i="13"/>
  <c r="CN50" i="13"/>
  <c r="I50" i="13"/>
  <c r="M50" i="13"/>
  <c r="Q50" i="13"/>
  <c r="U50" i="13"/>
  <c r="Y50" i="13"/>
  <c r="AC50" i="13"/>
  <c r="AG50" i="13"/>
  <c r="AK50" i="13"/>
  <c r="AO50" i="13"/>
  <c r="AS50" i="13"/>
  <c r="AW50" i="13"/>
  <c r="BA50" i="13"/>
  <c r="BE50" i="13"/>
  <c r="BI50" i="13"/>
  <c r="BM50" i="13"/>
  <c r="BQ50" i="13"/>
  <c r="BU50" i="13"/>
  <c r="BY50" i="13"/>
  <c r="CC50" i="13"/>
  <c r="CG50" i="13"/>
  <c r="CK50" i="13"/>
  <c r="L50" i="13"/>
  <c r="T50" i="13"/>
  <c r="AB50" i="13"/>
  <c r="AJ50" i="13"/>
  <c r="AR50" i="13"/>
  <c r="AZ50" i="13"/>
  <c r="BH50" i="13"/>
  <c r="BP50" i="13"/>
  <c r="BX50" i="13"/>
  <c r="CF50" i="13"/>
  <c r="N50" i="13"/>
  <c r="V50" i="13"/>
  <c r="AD50" i="13"/>
  <c r="AL50" i="13"/>
  <c r="AT50" i="13"/>
  <c r="BB50" i="13"/>
  <c r="BJ50" i="13"/>
  <c r="BR50" i="13"/>
  <c r="BZ50" i="13"/>
  <c r="CH50" i="13"/>
  <c r="G50" i="13"/>
  <c r="K50" i="13"/>
  <c r="O50" i="13"/>
  <c r="S50" i="13"/>
  <c r="W50" i="13"/>
  <c r="AA50" i="13"/>
  <c r="AE50" i="13"/>
  <c r="AI50" i="13"/>
  <c r="AM50" i="13"/>
  <c r="AQ50" i="13"/>
  <c r="AU50" i="13"/>
  <c r="AY50" i="13"/>
  <c r="BC50" i="13"/>
  <c r="BG50" i="13"/>
  <c r="BK50" i="13"/>
  <c r="BO50" i="13"/>
  <c r="BS50" i="13"/>
  <c r="BW50" i="13"/>
  <c r="CA50" i="13"/>
  <c r="CE50" i="13"/>
  <c r="CI50" i="13"/>
  <c r="H50" i="13"/>
  <c r="P50" i="13"/>
  <c r="X50" i="13"/>
  <c r="AF50" i="13"/>
  <c r="AN50" i="13"/>
  <c r="AV50" i="13"/>
  <c r="BD50" i="13"/>
  <c r="BL50" i="13"/>
  <c r="BT50" i="13"/>
  <c r="CB50" i="13"/>
  <c r="CJ50" i="13"/>
  <c r="J50" i="13"/>
  <c r="R50" i="13"/>
  <c r="AH50" i="13"/>
  <c r="AP50" i="13"/>
  <c r="AX50" i="13"/>
  <c r="BF50" i="13"/>
  <c r="BN50" i="13"/>
  <c r="BV50" i="13"/>
  <c r="CD50" i="13"/>
  <c r="CL50" i="13"/>
  <c r="Z50" i="13"/>
  <c r="CU13" i="13"/>
  <c r="CQ53" i="13" s="1"/>
  <c r="CU17" i="13"/>
  <c r="CQ57" i="13" s="1"/>
  <c r="CU12" i="13"/>
  <c r="CQ52" i="13" s="1"/>
  <c r="CU6" i="13"/>
  <c r="CQ46" i="13" s="1"/>
  <c r="CU8" i="13"/>
  <c r="CQ48" i="13" s="1"/>
  <c r="CU9" i="13"/>
  <c r="CQ49" i="13" s="1"/>
  <c r="CU15" i="13"/>
  <c r="CQ55" i="13" s="1"/>
  <c r="CU7" i="13"/>
  <c r="CQ47" i="13" s="1"/>
  <c r="CU18" i="13"/>
  <c r="CQ58" i="13" s="1"/>
  <c r="CU16" i="13"/>
  <c r="CQ56" i="13" s="1"/>
  <c r="CU14" i="13"/>
  <c r="CQ54" i="13" s="1"/>
  <c r="CU11" i="13"/>
  <c r="CQ51" i="13" s="1"/>
  <c r="CU5" i="13"/>
  <c r="CQ45" i="13" s="1"/>
  <c r="CQ59" i="13" l="1"/>
  <c r="CO51" i="13"/>
  <c r="CP51" i="13"/>
  <c r="CO47" i="13"/>
  <c r="CP47" i="13"/>
  <c r="CO49" i="13"/>
  <c r="CP49" i="13"/>
  <c r="CO46" i="13"/>
  <c r="CP46" i="13"/>
  <c r="CO57" i="13"/>
  <c r="CP57" i="13"/>
  <c r="CO56" i="13"/>
  <c r="CP56" i="13"/>
  <c r="CO45" i="13"/>
  <c r="CP45" i="13"/>
  <c r="CO54" i="13"/>
  <c r="CP54" i="13"/>
  <c r="CO58" i="13"/>
  <c r="CP58" i="13"/>
  <c r="CO55" i="13"/>
  <c r="CP55" i="13"/>
  <c r="CO48" i="13"/>
  <c r="CP48" i="13"/>
  <c r="CO52" i="13"/>
  <c r="CP52" i="13"/>
  <c r="CO53" i="13"/>
  <c r="CP53" i="13"/>
  <c r="CO59" i="13"/>
  <c r="CM51" i="13"/>
  <c r="CN51" i="13"/>
  <c r="CM56" i="13"/>
  <c r="CN56" i="13"/>
  <c r="CM47" i="13"/>
  <c r="CN47" i="13"/>
  <c r="CM49" i="13"/>
  <c r="CN49" i="13"/>
  <c r="CM46" i="13"/>
  <c r="CN46" i="13"/>
  <c r="CM57" i="13"/>
  <c r="CN57" i="13"/>
  <c r="CM45" i="13"/>
  <c r="CN45" i="13"/>
  <c r="CM54" i="13"/>
  <c r="CN54" i="13"/>
  <c r="CM58" i="13"/>
  <c r="CN58" i="13"/>
  <c r="CM55" i="13"/>
  <c r="CN55" i="13"/>
  <c r="CM48" i="13"/>
  <c r="CN48" i="13"/>
  <c r="CM52" i="13"/>
  <c r="CN52" i="13"/>
  <c r="CM53" i="13"/>
  <c r="CN53" i="13"/>
  <c r="D45" i="13"/>
  <c r="F45" i="13"/>
  <c r="H45" i="13"/>
  <c r="J45" i="13"/>
  <c r="L45" i="13"/>
  <c r="N45" i="13"/>
  <c r="P45" i="13"/>
  <c r="R45" i="13"/>
  <c r="T45" i="13"/>
  <c r="V45" i="13"/>
  <c r="X45" i="13"/>
  <c r="Z45" i="13"/>
  <c r="AB45" i="13"/>
  <c r="AD45" i="13"/>
  <c r="AF45" i="13"/>
  <c r="AH45" i="13"/>
  <c r="AJ45" i="13"/>
  <c r="AL45" i="13"/>
  <c r="AN45" i="13"/>
  <c r="AP45" i="13"/>
  <c r="AR45" i="13"/>
  <c r="AT45" i="13"/>
  <c r="AV45" i="13"/>
  <c r="AX45" i="13"/>
  <c r="AZ45" i="13"/>
  <c r="BB45" i="13"/>
  <c r="BD45" i="13"/>
  <c r="BF45" i="13"/>
  <c r="BH45" i="13"/>
  <c r="BJ45" i="13"/>
  <c r="BL45" i="13"/>
  <c r="BN45" i="13"/>
  <c r="BP45" i="13"/>
  <c r="BR45" i="13"/>
  <c r="BT45" i="13"/>
  <c r="BV45" i="13"/>
  <c r="BX45" i="13"/>
  <c r="BZ45" i="13"/>
  <c r="CB45" i="13"/>
  <c r="CD45" i="13"/>
  <c r="CF45" i="13"/>
  <c r="CH45" i="13"/>
  <c r="CJ45" i="13"/>
  <c r="CL45" i="13"/>
  <c r="C45" i="13"/>
  <c r="G45" i="13"/>
  <c r="K45" i="13"/>
  <c r="O45" i="13"/>
  <c r="S45" i="13"/>
  <c r="W45" i="13"/>
  <c r="AA45" i="13"/>
  <c r="AE45" i="13"/>
  <c r="AI45" i="13"/>
  <c r="AM45" i="13"/>
  <c r="AQ45" i="13"/>
  <c r="AU45" i="13"/>
  <c r="AY45" i="13"/>
  <c r="BC45" i="13"/>
  <c r="BG45" i="13"/>
  <c r="BK45" i="13"/>
  <c r="BO45" i="13"/>
  <c r="BS45" i="13"/>
  <c r="BW45" i="13"/>
  <c r="CA45" i="13"/>
  <c r="CE45" i="13"/>
  <c r="CI45" i="13"/>
  <c r="E45" i="13"/>
  <c r="M45" i="13"/>
  <c r="U45" i="13"/>
  <c r="AC45" i="13"/>
  <c r="AK45" i="13"/>
  <c r="AS45" i="13"/>
  <c r="BA45" i="13"/>
  <c r="BI45" i="13"/>
  <c r="BQ45" i="13"/>
  <c r="BY45" i="13"/>
  <c r="CG45" i="13"/>
  <c r="I45" i="13"/>
  <c r="Q45" i="13"/>
  <c r="Y45" i="13"/>
  <c r="AG45" i="13"/>
  <c r="AO45" i="13"/>
  <c r="AW45" i="13"/>
  <c r="BE45" i="13"/>
  <c r="BM45" i="13"/>
  <c r="BU45" i="13"/>
  <c r="CC45" i="13"/>
  <c r="CK45" i="13"/>
  <c r="C54" i="13"/>
  <c r="G54" i="13"/>
  <c r="K54" i="13"/>
  <c r="O54" i="13"/>
  <c r="S54" i="13"/>
  <c r="W54" i="13"/>
  <c r="AA54" i="13"/>
  <c r="AE54" i="13"/>
  <c r="AI54" i="13"/>
  <c r="AM54" i="13"/>
  <c r="AQ54" i="13"/>
  <c r="AU54" i="13"/>
  <c r="AY54" i="13"/>
  <c r="BC54" i="13"/>
  <c r="BG54" i="13"/>
  <c r="BK54" i="13"/>
  <c r="BO54" i="13"/>
  <c r="BS54" i="13"/>
  <c r="BW54" i="13"/>
  <c r="CA54" i="13"/>
  <c r="CE54" i="13"/>
  <c r="CI54" i="13"/>
  <c r="D54" i="13"/>
  <c r="L54" i="13"/>
  <c r="T54" i="13"/>
  <c r="AB54" i="13"/>
  <c r="AJ54" i="13"/>
  <c r="AR54" i="13"/>
  <c r="AZ54" i="13"/>
  <c r="BH54" i="13"/>
  <c r="BP54" i="13"/>
  <c r="BX54" i="13"/>
  <c r="CF54" i="13"/>
  <c r="F54" i="13"/>
  <c r="N54" i="13"/>
  <c r="V54" i="13"/>
  <c r="AD54" i="13"/>
  <c r="AL54" i="13"/>
  <c r="AT54" i="13"/>
  <c r="BB54" i="13"/>
  <c r="BJ54" i="13"/>
  <c r="BR54" i="13"/>
  <c r="BZ54" i="13"/>
  <c r="CH54" i="13"/>
  <c r="E54" i="13"/>
  <c r="M54" i="13"/>
  <c r="U54" i="13"/>
  <c r="AC54" i="13"/>
  <c r="AK54" i="13"/>
  <c r="AS54" i="13"/>
  <c r="BA54" i="13"/>
  <c r="BI54" i="13"/>
  <c r="BQ54" i="13"/>
  <c r="BY54" i="13"/>
  <c r="CG54" i="13"/>
  <c r="H54" i="13"/>
  <c r="X54" i="13"/>
  <c r="AN54" i="13"/>
  <c r="BD54" i="13"/>
  <c r="BT54" i="13"/>
  <c r="CJ54" i="13"/>
  <c r="R54" i="13"/>
  <c r="AH54" i="13"/>
  <c r="AX54" i="13"/>
  <c r="BN54" i="13"/>
  <c r="CD54" i="13"/>
  <c r="I54" i="13"/>
  <c r="Q54" i="13"/>
  <c r="Y54" i="13"/>
  <c r="AG54" i="13"/>
  <c r="AO54" i="13"/>
  <c r="AW54" i="13"/>
  <c r="BE54" i="13"/>
  <c r="BM54" i="13"/>
  <c r="BU54" i="13"/>
  <c r="CC54" i="13"/>
  <c r="CK54" i="13"/>
  <c r="P54" i="13"/>
  <c r="AF54" i="13"/>
  <c r="AV54" i="13"/>
  <c r="BL54" i="13"/>
  <c r="CB54" i="13"/>
  <c r="J54" i="13"/>
  <c r="Z54" i="13"/>
  <c r="AP54" i="13"/>
  <c r="BF54" i="13"/>
  <c r="BV54" i="13"/>
  <c r="CL54" i="13"/>
  <c r="AG58" i="13"/>
  <c r="AK58" i="13"/>
  <c r="AO58" i="13"/>
  <c r="AS58" i="13"/>
  <c r="AW58" i="13"/>
  <c r="BA58" i="13"/>
  <c r="BE58" i="13"/>
  <c r="BI58" i="13"/>
  <c r="BM58" i="13"/>
  <c r="BQ58" i="13"/>
  <c r="BU58" i="13"/>
  <c r="BY58" i="13"/>
  <c r="CC58" i="13"/>
  <c r="CG58" i="13"/>
  <c r="AF58" i="13"/>
  <c r="AN58" i="13"/>
  <c r="AV58" i="13"/>
  <c r="BD58" i="13"/>
  <c r="BL58" i="13"/>
  <c r="BT58" i="13"/>
  <c r="CB58" i="13"/>
  <c r="CI58" i="13"/>
  <c r="AH58" i="13"/>
  <c r="AP58" i="13"/>
  <c r="AX58" i="13"/>
  <c r="BF58" i="13"/>
  <c r="BN58" i="13"/>
  <c r="BV58" i="13"/>
  <c r="CD58" i="13"/>
  <c r="CJ58" i="13"/>
  <c r="AI58" i="13"/>
  <c r="AQ58" i="13"/>
  <c r="AY58" i="13"/>
  <c r="BG58" i="13"/>
  <c r="BO58" i="13"/>
  <c r="BW58" i="13"/>
  <c r="CE58" i="13"/>
  <c r="AJ58" i="13"/>
  <c r="AZ58" i="13"/>
  <c r="BP58" i="13"/>
  <c r="CF58" i="13"/>
  <c r="AL58" i="13"/>
  <c r="BB58" i="13"/>
  <c r="BR58" i="13"/>
  <c r="CH58" i="13"/>
  <c r="AE58" i="13"/>
  <c r="AM58" i="13"/>
  <c r="AU58" i="13"/>
  <c r="BC58" i="13"/>
  <c r="BK58" i="13"/>
  <c r="BS58" i="13"/>
  <c r="CA58" i="13"/>
  <c r="AR58" i="13"/>
  <c r="BH58" i="13"/>
  <c r="BX58" i="13"/>
  <c r="CK58" i="13"/>
  <c r="AT58" i="13"/>
  <c r="BJ58" i="13"/>
  <c r="BZ58" i="13"/>
  <c r="CL58" i="13"/>
  <c r="C55" i="13"/>
  <c r="G55" i="13"/>
  <c r="K55" i="13"/>
  <c r="O55" i="13"/>
  <c r="S55" i="13"/>
  <c r="W55" i="13"/>
  <c r="AA55" i="13"/>
  <c r="AE55" i="13"/>
  <c r="AI55" i="13"/>
  <c r="AM55" i="13"/>
  <c r="AQ55" i="13"/>
  <c r="AU55" i="13"/>
  <c r="AY55" i="13"/>
  <c r="BC55" i="13"/>
  <c r="BG55" i="13"/>
  <c r="BK55" i="13"/>
  <c r="BO55" i="13"/>
  <c r="BS55" i="13"/>
  <c r="BW55" i="13"/>
  <c r="CA55" i="13"/>
  <c r="CE55" i="13"/>
  <c r="CI55" i="13"/>
  <c r="H55" i="13"/>
  <c r="P55" i="13"/>
  <c r="X55" i="13"/>
  <c r="AF55" i="13"/>
  <c r="AN55" i="13"/>
  <c r="AV55" i="13"/>
  <c r="BD55" i="13"/>
  <c r="BL55" i="13"/>
  <c r="BT55" i="13"/>
  <c r="CB55" i="13"/>
  <c r="CJ55" i="13"/>
  <c r="F55" i="13"/>
  <c r="N55" i="13"/>
  <c r="V55" i="13"/>
  <c r="AD55" i="13"/>
  <c r="AL55" i="13"/>
  <c r="AT55" i="13"/>
  <c r="BB55" i="13"/>
  <c r="BJ55" i="13"/>
  <c r="BR55" i="13"/>
  <c r="BZ55" i="13"/>
  <c r="CH55" i="13"/>
  <c r="E55" i="13"/>
  <c r="I55" i="13"/>
  <c r="M55" i="13"/>
  <c r="Q55" i="13"/>
  <c r="U55" i="13"/>
  <c r="Y55" i="13"/>
  <c r="AC55" i="13"/>
  <c r="AG55" i="13"/>
  <c r="AK55" i="13"/>
  <c r="AO55" i="13"/>
  <c r="AS55" i="13"/>
  <c r="AW55" i="13"/>
  <c r="BA55" i="13"/>
  <c r="BE55" i="13"/>
  <c r="BI55" i="13"/>
  <c r="BM55" i="13"/>
  <c r="BQ55" i="13"/>
  <c r="BU55" i="13"/>
  <c r="BY55" i="13"/>
  <c r="CC55" i="13"/>
  <c r="CG55" i="13"/>
  <c r="CK55" i="13"/>
  <c r="D55" i="13"/>
  <c r="L55" i="13"/>
  <c r="T55" i="13"/>
  <c r="AB55" i="13"/>
  <c r="AJ55" i="13"/>
  <c r="AR55" i="13"/>
  <c r="AZ55" i="13"/>
  <c r="BH55" i="13"/>
  <c r="BP55" i="13"/>
  <c r="BX55" i="13"/>
  <c r="CF55" i="13"/>
  <c r="J55" i="13"/>
  <c r="R55" i="13"/>
  <c r="Z55" i="13"/>
  <c r="AH55" i="13"/>
  <c r="AP55" i="13"/>
  <c r="AX55" i="13"/>
  <c r="BF55" i="13"/>
  <c r="BN55" i="13"/>
  <c r="BV55" i="13"/>
  <c r="CD55" i="13"/>
  <c r="CL55" i="13"/>
  <c r="W48" i="13"/>
  <c r="Y48" i="13"/>
  <c r="AA48" i="13"/>
  <c r="AC48" i="13"/>
  <c r="AE48" i="13"/>
  <c r="AG48" i="13"/>
  <c r="AI48" i="13"/>
  <c r="AK48" i="13"/>
  <c r="AM48" i="13"/>
  <c r="AO48" i="13"/>
  <c r="AQ48" i="13"/>
  <c r="AS48" i="13"/>
  <c r="AU48" i="13"/>
  <c r="AW48" i="13"/>
  <c r="AY48" i="13"/>
  <c r="BA48" i="13"/>
  <c r="BC48" i="13"/>
  <c r="BE48" i="13"/>
  <c r="BG48" i="13"/>
  <c r="BI48" i="13"/>
  <c r="BK48" i="13"/>
  <c r="BM48" i="13"/>
  <c r="BO48" i="13"/>
  <c r="BQ48" i="13"/>
  <c r="BS48" i="13"/>
  <c r="BU48" i="13"/>
  <c r="BW48" i="13"/>
  <c r="BY48" i="13"/>
  <c r="CA48" i="13"/>
  <c r="CC48" i="13"/>
  <c r="CE48" i="13"/>
  <c r="CG48" i="13"/>
  <c r="CI48" i="13"/>
  <c r="CK48" i="13"/>
  <c r="X48" i="13"/>
  <c r="AB48" i="13"/>
  <c r="AF48" i="13"/>
  <c r="AJ48" i="13"/>
  <c r="AN48" i="13"/>
  <c r="AR48" i="13"/>
  <c r="AV48" i="13"/>
  <c r="AZ48" i="13"/>
  <c r="BD48" i="13"/>
  <c r="BH48" i="13"/>
  <c r="BL48" i="13"/>
  <c r="BP48" i="13"/>
  <c r="BT48" i="13"/>
  <c r="BX48" i="13"/>
  <c r="CB48" i="13"/>
  <c r="CF48" i="13"/>
  <c r="CJ48" i="13"/>
  <c r="Z48" i="13"/>
  <c r="AD48" i="13"/>
  <c r="AH48" i="13"/>
  <c r="AL48" i="13"/>
  <c r="AP48" i="13"/>
  <c r="AT48" i="13"/>
  <c r="AX48" i="13"/>
  <c r="BB48" i="13"/>
  <c r="BF48" i="13"/>
  <c r="BJ48" i="13"/>
  <c r="BN48" i="13"/>
  <c r="BR48" i="13"/>
  <c r="BV48" i="13"/>
  <c r="BZ48" i="13"/>
  <c r="CD48" i="13"/>
  <c r="CH48" i="13"/>
  <c r="CL48" i="13"/>
  <c r="D46" i="13"/>
  <c r="F46" i="13"/>
  <c r="H46" i="13"/>
  <c r="J46" i="13"/>
  <c r="L46" i="13"/>
  <c r="N46" i="13"/>
  <c r="P46" i="13"/>
  <c r="R46" i="13"/>
  <c r="T46" i="13"/>
  <c r="V46" i="13"/>
  <c r="X46" i="13"/>
  <c r="Z46" i="13"/>
  <c r="AB46" i="13"/>
  <c r="AD46" i="13"/>
  <c r="AF46" i="13"/>
  <c r="AH46" i="13"/>
  <c r="C46" i="13"/>
  <c r="G46" i="13"/>
  <c r="K46" i="13"/>
  <c r="O46" i="13"/>
  <c r="S46" i="13"/>
  <c r="W46" i="13"/>
  <c r="AA46" i="13"/>
  <c r="AE46" i="13"/>
  <c r="AI46" i="13"/>
  <c r="AK46" i="13"/>
  <c r="AM46" i="13"/>
  <c r="AO46" i="13"/>
  <c r="AQ46" i="13"/>
  <c r="AS46" i="13"/>
  <c r="AU46" i="13"/>
  <c r="AW46" i="13"/>
  <c r="AY46" i="13"/>
  <c r="BA46" i="13"/>
  <c r="BC46" i="13"/>
  <c r="BE46" i="13"/>
  <c r="BG46" i="13"/>
  <c r="BI46" i="13"/>
  <c r="BK46" i="13"/>
  <c r="BM46" i="13"/>
  <c r="BO46" i="13"/>
  <c r="BQ46" i="13"/>
  <c r="BS46" i="13"/>
  <c r="BU46" i="13"/>
  <c r="BW46" i="13"/>
  <c r="BY46" i="13"/>
  <c r="CA46" i="13"/>
  <c r="CC46" i="13"/>
  <c r="CE46" i="13"/>
  <c r="CG46" i="13"/>
  <c r="CI46" i="13"/>
  <c r="CK46" i="13"/>
  <c r="E46" i="13"/>
  <c r="M46" i="13"/>
  <c r="U46" i="13"/>
  <c r="AC46" i="13"/>
  <c r="AJ46" i="13"/>
  <c r="AN46" i="13"/>
  <c r="AR46" i="13"/>
  <c r="AV46" i="13"/>
  <c r="AZ46" i="13"/>
  <c r="BD46" i="13"/>
  <c r="BH46" i="13"/>
  <c r="BL46" i="13"/>
  <c r="BP46" i="13"/>
  <c r="BT46" i="13"/>
  <c r="BX46" i="13"/>
  <c r="CB46" i="13"/>
  <c r="CF46" i="13"/>
  <c r="CJ46" i="13"/>
  <c r="I46" i="13"/>
  <c r="Q46" i="13"/>
  <c r="Y46" i="13"/>
  <c r="AG46" i="13"/>
  <c r="AL46" i="13"/>
  <c r="AP46" i="13"/>
  <c r="AT46" i="13"/>
  <c r="AX46" i="13"/>
  <c r="BB46" i="13"/>
  <c r="BF46" i="13"/>
  <c r="BJ46" i="13"/>
  <c r="BN46" i="13"/>
  <c r="BR46" i="13"/>
  <c r="BV46" i="13"/>
  <c r="BZ46" i="13"/>
  <c r="CD46" i="13"/>
  <c r="CH46" i="13"/>
  <c r="CL46" i="13"/>
  <c r="C57" i="13"/>
  <c r="G57" i="13"/>
  <c r="K57" i="13"/>
  <c r="O57" i="13"/>
  <c r="S57" i="13"/>
  <c r="W57" i="13"/>
  <c r="AA57" i="13"/>
  <c r="AE57" i="13"/>
  <c r="AI57" i="13"/>
  <c r="AM57" i="13"/>
  <c r="AQ57" i="13"/>
  <c r="AU57" i="13"/>
  <c r="AY57" i="13"/>
  <c r="BC57" i="13"/>
  <c r="BG57" i="13"/>
  <c r="BK57" i="13"/>
  <c r="BO57" i="13"/>
  <c r="BS57" i="13"/>
  <c r="BW57" i="13"/>
  <c r="CA57" i="13"/>
  <c r="CE57" i="13"/>
  <c r="CI57" i="13"/>
  <c r="H57" i="13"/>
  <c r="P57" i="13"/>
  <c r="X57" i="13"/>
  <c r="AF57" i="13"/>
  <c r="AN57" i="13"/>
  <c r="AV57" i="13"/>
  <c r="BD57" i="13"/>
  <c r="BL57" i="13"/>
  <c r="BT57" i="13"/>
  <c r="CB57" i="13"/>
  <c r="CJ57" i="13"/>
  <c r="F57" i="13"/>
  <c r="N57" i="13"/>
  <c r="V57" i="13"/>
  <c r="AD57" i="13"/>
  <c r="AL57" i="13"/>
  <c r="AT57" i="13"/>
  <c r="BB57" i="13"/>
  <c r="BJ57" i="13"/>
  <c r="BR57" i="13"/>
  <c r="BZ57" i="13"/>
  <c r="CH57" i="13"/>
  <c r="E57" i="13"/>
  <c r="I57" i="13"/>
  <c r="M57" i="13"/>
  <c r="Q57" i="13"/>
  <c r="U57" i="13"/>
  <c r="Y57" i="13"/>
  <c r="AC57" i="13"/>
  <c r="AG57" i="13"/>
  <c r="AK57" i="13"/>
  <c r="AO57" i="13"/>
  <c r="AS57" i="13"/>
  <c r="AW57" i="13"/>
  <c r="BA57" i="13"/>
  <c r="BE57" i="13"/>
  <c r="BI57" i="13"/>
  <c r="BM57" i="13"/>
  <c r="BQ57" i="13"/>
  <c r="BU57" i="13"/>
  <c r="BY57" i="13"/>
  <c r="CC57" i="13"/>
  <c r="CG57" i="13"/>
  <c r="CK57" i="13"/>
  <c r="D57" i="13"/>
  <c r="L57" i="13"/>
  <c r="AB57" i="13"/>
  <c r="AR57" i="13"/>
  <c r="BH57" i="13"/>
  <c r="BX57" i="13"/>
  <c r="R57" i="13"/>
  <c r="AH57" i="13"/>
  <c r="AX57" i="13"/>
  <c r="BN57" i="13"/>
  <c r="CD57" i="13"/>
  <c r="T57" i="13"/>
  <c r="AJ57" i="13"/>
  <c r="AZ57" i="13"/>
  <c r="BP57" i="13"/>
  <c r="CF57" i="13"/>
  <c r="J57" i="13"/>
  <c r="Z57" i="13"/>
  <c r="AP57" i="13"/>
  <c r="BF57" i="13"/>
  <c r="BV57" i="13"/>
  <c r="CL57" i="13"/>
  <c r="F53" i="13"/>
  <c r="J53" i="13"/>
  <c r="N53" i="13"/>
  <c r="R53" i="13"/>
  <c r="V53" i="13"/>
  <c r="Z53" i="13"/>
  <c r="AD53" i="13"/>
  <c r="AH53" i="13"/>
  <c r="AL53" i="13"/>
  <c r="AP53" i="13"/>
  <c r="AT53" i="13"/>
  <c r="AX53" i="13"/>
  <c r="BB53" i="13"/>
  <c r="BF53" i="13"/>
  <c r="BJ53" i="13"/>
  <c r="BN53" i="13"/>
  <c r="BR53" i="13"/>
  <c r="BV53" i="13"/>
  <c r="BZ53" i="13"/>
  <c r="CD53" i="13"/>
  <c r="CH53" i="13"/>
  <c r="CL53" i="13"/>
  <c r="E53" i="13"/>
  <c r="I53" i="13"/>
  <c r="M53" i="13"/>
  <c r="Q53" i="13"/>
  <c r="U53" i="13"/>
  <c r="Y53" i="13"/>
  <c r="AC53" i="13"/>
  <c r="AG53" i="13"/>
  <c r="AK53" i="13"/>
  <c r="AO53" i="13"/>
  <c r="AS53" i="13"/>
  <c r="AW53" i="13"/>
  <c r="BA53" i="13"/>
  <c r="BE53" i="13"/>
  <c r="BI53" i="13"/>
  <c r="BM53" i="13"/>
  <c r="BQ53" i="13"/>
  <c r="BU53" i="13"/>
  <c r="BY53" i="13"/>
  <c r="CC53" i="13"/>
  <c r="CG53" i="13"/>
  <c r="CK53" i="13"/>
  <c r="CF53" i="13"/>
  <c r="BX53" i="13"/>
  <c r="BP53" i="13"/>
  <c r="BH53" i="13"/>
  <c r="AZ53" i="13"/>
  <c r="AR53" i="13"/>
  <c r="AJ53" i="13"/>
  <c r="AB53" i="13"/>
  <c r="T53" i="13"/>
  <c r="L53" i="13"/>
  <c r="D53" i="13"/>
  <c r="C53" i="13"/>
  <c r="G53" i="13"/>
  <c r="K53" i="13"/>
  <c r="O53" i="13"/>
  <c r="S53" i="13"/>
  <c r="W53" i="13"/>
  <c r="AA53" i="13"/>
  <c r="AE53" i="13"/>
  <c r="AI53" i="13"/>
  <c r="AM53" i="13"/>
  <c r="AQ53" i="13"/>
  <c r="AU53" i="13"/>
  <c r="AY53" i="13"/>
  <c r="BC53" i="13"/>
  <c r="BG53" i="13"/>
  <c r="BK53" i="13"/>
  <c r="BO53" i="13"/>
  <c r="BS53" i="13"/>
  <c r="BW53" i="13"/>
  <c r="CA53" i="13"/>
  <c r="CE53" i="13"/>
  <c r="CI53" i="13"/>
  <c r="CJ53" i="13"/>
  <c r="CB53" i="13"/>
  <c r="BT53" i="13"/>
  <c r="BL53" i="13"/>
  <c r="BD53" i="13"/>
  <c r="AV53" i="13"/>
  <c r="AN53" i="13"/>
  <c r="AF53" i="13"/>
  <c r="X53" i="13"/>
  <c r="P53" i="13"/>
  <c r="H53" i="13"/>
  <c r="U51" i="13"/>
  <c r="Y51" i="13"/>
  <c r="AC51" i="13"/>
  <c r="AG51" i="13"/>
  <c r="AK51" i="13"/>
  <c r="AO51" i="13"/>
  <c r="AS51" i="13"/>
  <c r="AW51" i="13"/>
  <c r="BA51" i="13"/>
  <c r="BE51" i="13"/>
  <c r="BI51" i="13"/>
  <c r="BM51" i="13"/>
  <c r="BQ51" i="13"/>
  <c r="BU51" i="13"/>
  <c r="BY51" i="13"/>
  <c r="CC51" i="13"/>
  <c r="CG51" i="13"/>
  <c r="CK51" i="13"/>
  <c r="T51" i="13"/>
  <c r="AB51" i="13"/>
  <c r="AJ51" i="13"/>
  <c r="AR51" i="13"/>
  <c r="AZ51" i="13"/>
  <c r="BH51" i="13"/>
  <c r="BP51" i="13"/>
  <c r="BX51" i="13"/>
  <c r="CF51" i="13"/>
  <c r="V51" i="13"/>
  <c r="AD51" i="13"/>
  <c r="AL51" i="13"/>
  <c r="AT51" i="13"/>
  <c r="BB51" i="13"/>
  <c r="BJ51" i="13"/>
  <c r="BR51" i="13"/>
  <c r="BZ51" i="13"/>
  <c r="CH51" i="13"/>
  <c r="W51" i="13"/>
  <c r="AE51" i="13"/>
  <c r="AM51" i="13"/>
  <c r="AU51" i="13"/>
  <c r="BC51" i="13"/>
  <c r="BK51" i="13"/>
  <c r="BS51" i="13"/>
  <c r="CA51" i="13"/>
  <c r="CI51" i="13"/>
  <c r="X51" i="13"/>
  <c r="AN51" i="13"/>
  <c r="BD51" i="13"/>
  <c r="BT51" i="13"/>
  <c r="CJ51" i="13"/>
  <c r="AH51" i="13"/>
  <c r="AX51" i="13"/>
  <c r="BN51" i="13"/>
  <c r="CD51" i="13"/>
  <c r="S51" i="13"/>
  <c r="AA51" i="13"/>
  <c r="AI51" i="13"/>
  <c r="AQ51" i="13"/>
  <c r="AY51" i="13"/>
  <c r="BG51" i="13"/>
  <c r="BO51" i="13"/>
  <c r="BW51" i="13"/>
  <c r="CE51" i="13"/>
  <c r="AF51" i="13"/>
  <c r="AV51" i="13"/>
  <c r="BL51" i="13"/>
  <c r="CB51" i="13"/>
  <c r="Z51" i="13"/>
  <c r="AP51" i="13"/>
  <c r="BF51" i="13"/>
  <c r="BV51" i="13"/>
  <c r="CL51" i="13"/>
  <c r="C56" i="13"/>
  <c r="G56" i="13"/>
  <c r="K56" i="13"/>
  <c r="O56" i="13"/>
  <c r="S56" i="13"/>
  <c r="W56" i="13"/>
  <c r="AA56" i="13"/>
  <c r="AE56" i="13"/>
  <c r="AI56" i="13"/>
  <c r="AM56" i="13"/>
  <c r="AQ56" i="13"/>
  <c r="AU56" i="13"/>
  <c r="AY56" i="13"/>
  <c r="BC56" i="13"/>
  <c r="BG56" i="13"/>
  <c r="BK56" i="13"/>
  <c r="BO56" i="13"/>
  <c r="BS56" i="13"/>
  <c r="BW56" i="13"/>
  <c r="CA56" i="13"/>
  <c r="CE56" i="13"/>
  <c r="CI56" i="13"/>
  <c r="H56" i="13"/>
  <c r="P56" i="13"/>
  <c r="X56" i="13"/>
  <c r="AF56" i="13"/>
  <c r="AN56" i="13"/>
  <c r="AV56" i="13"/>
  <c r="BD56" i="13"/>
  <c r="BL56" i="13"/>
  <c r="BT56" i="13"/>
  <c r="CB56" i="13"/>
  <c r="CJ56" i="13"/>
  <c r="F56" i="13"/>
  <c r="N56" i="13"/>
  <c r="V56" i="13"/>
  <c r="AD56" i="13"/>
  <c r="AL56" i="13"/>
  <c r="AT56" i="13"/>
  <c r="BB56" i="13"/>
  <c r="BJ56" i="13"/>
  <c r="BR56" i="13"/>
  <c r="BZ56" i="13"/>
  <c r="CH56" i="13"/>
  <c r="E56" i="13"/>
  <c r="M56" i="13"/>
  <c r="U56" i="13"/>
  <c r="AC56" i="13"/>
  <c r="AK56" i="13"/>
  <c r="AS56" i="13"/>
  <c r="BA56" i="13"/>
  <c r="BI56" i="13"/>
  <c r="BQ56" i="13"/>
  <c r="BY56" i="13"/>
  <c r="CG56" i="13"/>
  <c r="L56" i="13"/>
  <c r="AB56" i="13"/>
  <c r="AR56" i="13"/>
  <c r="BH56" i="13"/>
  <c r="BX56" i="13"/>
  <c r="R56" i="13"/>
  <c r="AH56" i="13"/>
  <c r="AX56" i="13"/>
  <c r="BN56" i="13"/>
  <c r="CD56" i="13"/>
  <c r="I56" i="13"/>
  <c r="Q56" i="13"/>
  <c r="Y56" i="13"/>
  <c r="AG56" i="13"/>
  <c r="AO56" i="13"/>
  <c r="AW56" i="13"/>
  <c r="BE56" i="13"/>
  <c r="BM56" i="13"/>
  <c r="BU56" i="13"/>
  <c r="CC56" i="13"/>
  <c r="CK56" i="13"/>
  <c r="D56" i="13"/>
  <c r="T56" i="13"/>
  <c r="AJ56" i="13"/>
  <c r="AZ56" i="13"/>
  <c r="BP56" i="13"/>
  <c r="CF56" i="13"/>
  <c r="J56" i="13"/>
  <c r="Z56" i="13"/>
  <c r="AP56" i="13"/>
  <c r="BF56" i="13"/>
  <c r="BV56" i="13"/>
  <c r="CL56" i="13"/>
  <c r="C47" i="13"/>
  <c r="E47" i="13"/>
  <c r="G47" i="13"/>
  <c r="I47" i="13"/>
  <c r="K47" i="13"/>
  <c r="M47" i="13"/>
  <c r="O47" i="13"/>
  <c r="Q47" i="13"/>
  <c r="S47" i="13"/>
  <c r="U47" i="13"/>
  <c r="W47" i="13"/>
  <c r="Y47" i="13"/>
  <c r="AA47" i="13"/>
  <c r="AC47" i="13"/>
  <c r="AE47" i="13"/>
  <c r="AG47" i="13"/>
  <c r="AI47" i="13"/>
  <c r="AK47" i="13"/>
  <c r="AM47" i="13"/>
  <c r="AO47" i="13"/>
  <c r="AQ47" i="13"/>
  <c r="AS47" i="13"/>
  <c r="AU47" i="13"/>
  <c r="AW47" i="13"/>
  <c r="AY47" i="13"/>
  <c r="BA47" i="13"/>
  <c r="BC47" i="13"/>
  <c r="BE47" i="13"/>
  <c r="BG47" i="13"/>
  <c r="BI47" i="13"/>
  <c r="BK47" i="13"/>
  <c r="BM47" i="13"/>
  <c r="BO47" i="13"/>
  <c r="BQ47" i="13"/>
  <c r="BS47" i="13"/>
  <c r="BU47" i="13"/>
  <c r="BW47" i="13"/>
  <c r="BY47" i="13"/>
  <c r="CA47" i="13"/>
  <c r="CC47" i="13"/>
  <c r="CE47" i="13"/>
  <c r="CG47" i="13"/>
  <c r="CI47" i="13"/>
  <c r="CK47" i="13"/>
  <c r="D47" i="13"/>
  <c r="H47" i="13"/>
  <c r="L47" i="13"/>
  <c r="P47" i="13"/>
  <c r="T47" i="13"/>
  <c r="X47" i="13"/>
  <c r="AB47" i="13"/>
  <c r="AF47" i="13"/>
  <c r="AJ47" i="13"/>
  <c r="AN47" i="13"/>
  <c r="AR47" i="13"/>
  <c r="AV47" i="13"/>
  <c r="AZ47" i="13"/>
  <c r="BD47" i="13"/>
  <c r="BH47" i="13"/>
  <c r="BL47" i="13"/>
  <c r="BP47" i="13"/>
  <c r="BT47" i="13"/>
  <c r="BX47" i="13"/>
  <c r="CB47" i="13"/>
  <c r="CF47" i="13"/>
  <c r="CJ47" i="13"/>
  <c r="F47" i="13"/>
  <c r="J47" i="13"/>
  <c r="N47" i="13"/>
  <c r="R47" i="13"/>
  <c r="V47" i="13"/>
  <c r="Z47" i="13"/>
  <c r="AD47" i="13"/>
  <c r="AH47" i="13"/>
  <c r="AL47" i="13"/>
  <c r="AP47" i="13"/>
  <c r="AT47" i="13"/>
  <c r="AX47" i="13"/>
  <c r="BB47" i="13"/>
  <c r="BF47" i="13"/>
  <c r="BJ47" i="13"/>
  <c r="BN47" i="13"/>
  <c r="BR47" i="13"/>
  <c r="BV47" i="13"/>
  <c r="BZ47" i="13"/>
  <c r="CD47" i="13"/>
  <c r="CH47" i="13"/>
  <c r="CL47" i="13"/>
  <c r="E49" i="13"/>
  <c r="I49" i="13"/>
  <c r="M49" i="13"/>
  <c r="Q49" i="13"/>
  <c r="U49" i="13"/>
  <c r="Y49" i="13"/>
  <c r="AC49" i="13"/>
  <c r="AG49" i="13"/>
  <c r="AK49" i="13"/>
  <c r="AO49" i="13"/>
  <c r="AS49" i="13"/>
  <c r="AW49" i="13"/>
  <c r="BA49" i="13"/>
  <c r="BE49" i="13"/>
  <c r="BI49" i="13"/>
  <c r="BM49" i="13"/>
  <c r="BQ49" i="13"/>
  <c r="BU49" i="13"/>
  <c r="BY49" i="13"/>
  <c r="CC49" i="13"/>
  <c r="CG49" i="13"/>
  <c r="CK49" i="13"/>
  <c r="D49" i="13"/>
  <c r="L49" i="13"/>
  <c r="T49" i="13"/>
  <c r="AB49" i="13"/>
  <c r="AJ49" i="13"/>
  <c r="AR49" i="13"/>
  <c r="AZ49" i="13"/>
  <c r="BH49" i="13"/>
  <c r="BP49" i="13"/>
  <c r="BX49" i="13"/>
  <c r="CF49" i="13"/>
  <c r="F49" i="13"/>
  <c r="N49" i="13"/>
  <c r="V49" i="13"/>
  <c r="AD49" i="13"/>
  <c r="AL49" i="13"/>
  <c r="AT49" i="13"/>
  <c r="BB49" i="13"/>
  <c r="BJ49" i="13"/>
  <c r="BR49" i="13"/>
  <c r="BZ49" i="13"/>
  <c r="CH49" i="13"/>
  <c r="G49" i="13"/>
  <c r="O49" i="13"/>
  <c r="W49" i="13"/>
  <c r="AE49" i="13"/>
  <c r="AM49" i="13"/>
  <c r="AU49" i="13"/>
  <c r="BC49" i="13"/>
  <c r="BK49" i="13"/>
  <c r="BS49" i="13"/>
  <c r="CA49" i="13"/>
  <c r="CI49" i="13"/>
  <c r="H49" i="13"/>
  <c r="X49" i="13"/>
  <c r="AN49" i="13"/>
  <c r="BD49" i="13"/>
  <c r="BT49" i="13"/>
  <c r="CJ49" i="13"/>
  <c r="R49" i="13"/>
  <c r="AH49" i="13"/>
  <c r="AX49" i="13"/>
  <c r="BN49" i="13"/>
  <c r="CD49" i="13"/>
  <c r="C49" i="13"/>
  <c r="K49" i="13"/>
  <c r="S49" i="13"/>
  <c r="AA49" i="13"/>
  <c r="AI49" i="13"/>
  <c r="AQ49" i="13"/>
  <c r="AY49" i="13"/>
  <c r="BG49" i="13"/>
  <c r="BO49" i="13"/>
  <c r="BW49" i="13"/>
  <c r="CE49" i="13"/>
  <c r="P49" i="13"/>
  <c r="AF49" i="13"/>
  <c r="AV49" i="13"/>
  <c r="BL49" i="13"/>
  <c r="CB49" i="13"/>
  <c r="J49" i="13"/>
  <c r="Z49" i="13"/>
  <c r="AP49" i="13"/>
  <c r="BF49" i="13"/>
  <c r="BV49" i="13"/>
  <c r="CL49" i="13"/>
  <c r="U52" i="13"/>
  <c r="Y52" i="13"/>
  <c r="AC52" i="13"/>
  <c r="AG52" i="13"/>
  <c r="AK52" i="13"/>
  <c r="AO52" i="13"/>
  <c r="AS52" i="13"/>
  <c r="AW52" i="13"/>
  <c r="BA52" i="13"/>
  <c r="BE52" i="13"/>
  <c r="BI52" i="13"/>
  <c r="BM52" i="13"/>
  <c r="BQ52" i="13"/>
  <c r="BU52" i="13"/>
  <c r="BY52" i="13"/>
  <c r="CC52" i="13"/>
  <c r="CG52" i="13"/>
  <c r="CK52" i="13"/>
  <c r="X52" i="13"/>
  <c r="AF52" i="13"/>
  <c r="AN52" i="13"/>
  <c r="AV52" i="13"/>
  <c r="BD52" i="13"/>
  <c r="BL52" i="13"/>
  <c r="BT52" i="13"/>
  <c r="CB52" i="13"/>
  <c r="CJ52" i="13"/>
  <c r="V52" i="13"/>
  <c r="AD52" i="13"/>
  <c r="AL52" i="13"/>
  <c r="AT52" i="13"/>
  <c r="BB52" i="13"/>
  <c r="BJ52" i="13"/>
  <c r="BR52" i="13"/>
  <c r="BZ52" i="13"/>
  <c r="CH52" i="13"/>
  <c r="S52" i="13"/>
  <c r="AA52" i="13"/>
  <c r="AI52" i="13"/>
  <c r="AM52" i="13"/>
  <c r="AU52" i="13"/>
  <c r="BC52" i="13"/>
  <c r="BK52" i="13"/>
  <c r="BO52" i="13"/>
  <c r="BW52" i="13"/>
  <c r="CA52" i="13"/>
  <c r="CI52" i="13"/>
  <c r="AB52" i="13"/>
  <c r="AR52" i="13"/>
  <c r="BH52" i="13"/>
  <c r="BX52" i="13"/>
  <c r="AH52" i="13"/>
  <c r="AX52" i="13"/>
  <c r="BN52" i="13"/>
  <c r="BV52" i="13"/>
  <c r="CL52" i="13"/>
  <c r="W52" i="13"/>
  <c r="AE52" i="13"/>
  <c r="AQ52" i="13"/>
  <c r="AY52" i="13"/>
  <c r="BG52" i="13"/>
  <c r="BS52" i="13"/>
  <c r="CE52" i="13"/>
  <c r="T52" i="13"/>
  <c r="AJ52" i="13"/>
  <c r="AZ52" i="13"/>
  <c r="BP52" i="13"/>
  <c r="CF52" i="13"/>
  <c r="Z52" i="13"/>
  <c r="AP52" i="13"/>
  <c r="BF52" i="13"/>
  <c r="CD52" i="13"/>
  <c r="CP59" i="13" l="1"/>
  <c r="CM59" i="13"/>
  <c r="CN59" i="13"/>
  <c r="BZ59" i="13"/>
  <c r="AT59" i="13"/>
  <c r="F59" i="13"/>
  <c r="CK59" i="13"/>
  <c r="BU59" i="13"/>
  <c r="BE59" i="13"/>
  <c r="AO59" i="13"/>
  <c r="Y59" i="13"/>
  <c r="I59" i="13"/>
  <c r="BY59" i="13"/>
  <c r="BI59" i="13"/>
  <c r="AS59" i="13"/>
  <c r="AC59" i="13"/>
  <c r="M59" i="13"/>
  <c r="CI59" i="13"/>
  <c r="CA59" i="13"/>
  <c r="BS59" i="13"/>
  <c r="BK59" i="13"/>
  <c r="BC59" i="13"/>
  <c r="AU59" i="13"/>
  <c r="AM59" i="13"/>
  <c r="AE59" i="13"/>
  <c r="W59" i="13"/>
  <c r="O59" i="13"/>
  <c r="G59" i="13"/>
  <c r="CL59" i="13"/>
  <c r="CH59" i="13"/>
  <c r="CD59" i="13"/>
  <c r="BV59" i="13"/>
  <c r="BR59" i="13"/>
  <c r="BN59" i="13"/>
  <c r="BJ59" i="13"/>
  <c r="BF59" i="13"/>
  <c r="BB59" i="13"/>
  <c r="AX59" i="13"/>
  <c r="AP59" i="13"/>
  <c r="AL59" i="13"/>
  <c r="AH59" i="13"/>
  <c r="AD59" i="13"/>
  <c r="Z59" i="13"/>
  <c r="V59" i="13"/>
  <c r="R59" i="13"/>
  <c r="N59" i="13"/>
  <c r="J59" i="13"/>
  <c r="CC59" i="13"/>
  <c r="BM59" i="13"/>
  <c r="AW59" i="13"/>
  <c r="AG59" i="13"/>
  <c r="Q59" i="13"/>
  <c r="CG59" i="13"/>
  <c r="BQ59" i="13"/>
  <c r="BA59" i="13"/>
  <c r="AK59" i="13"/>
  <c r="U59" i="13"/>
  <c r="E59" i="13"/>
  <c r="CE59" i="13"/>
  <c r="BW59" i="13"/>
  <c r="BO59" i="13"/>
  <c r="BG59" i="13"/>
  <c r="AY59" i="13"/>
  <c r="AQ59" i="13"/>
  <c r="AI59" i="13"/>
  <c r="AA59" i="13"/>
  <c r="S59" i="13"/>
  <c r="K59" i="13"/>
  <c r="C59" i="13"/>
  <c r="CJ59" i="13"/>
  <c r="CF59" i="13"/>
  <c r="CB59" i="13"/>
  <c r="BX59" i="13"/>
  <c r="BT59" i="13"/>
  <c r="BP59" i="13"/>
  <c r="BL59" i="13"/>
  <c r="BH59" i="13"/>
  <c r="BD59" i="13"/>
  <c r="AZ59" i="13"/>
  <c r="AV59" i="13"/>
  <c r="AR59" i="13"/>
  <c r="AN59" i="13"/>
  <c r="AJ59" i="13"/>
  <c r="AF59" i="13"/>
  <c r="AB59" i="13"/>
  <c r="X59" i="13"/>
  <c r="T59" i="13"/>
  <c r="P59" i="13"/>
  <c r="L59" i="13"/>
  <c r="H59" i="13"/>
  <c r="D59" i="13"/>
</calcChain>
</file>

<file path=xl/sharedStrings.xml><?xml version="1.0" encoding="utf-8"?>
<sst xmlns="http://schemas.openxmlformats.org/spreadsheetml/2006/main" count="518" uniqueCount="203">
  <si>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</si>
  <si>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</si>
  <si>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</si>
  <si>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</si>
  <si>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</si>
  <si>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</si>
  <si>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</si>
  <si>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</si>
  <si>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</si>
  <si>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</si>
  <si>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</si>
  <si>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</si>
  <si>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</si>
  <si>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</si>
  <si>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</si>
  <si>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</si>
  <si>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</si>
  <si>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</si>
  <si>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</si>
  <si>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</si>
  <si>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</si>
  <si>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</si>
  <si>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</si>
  <si>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</si>
  <si>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</si>
  <si>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</si>
  <si>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</si>
  <si>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</si>
  <si>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</si>
  <si>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</si>
  <si>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</si>
  <si>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</si>
  <si>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</si>
  <si>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</si>
  <si>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</si>
  <si>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</si>
  <si>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</si>
  <si>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</si>
  <si>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</si>
  <si>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</si>
  <si>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</si>
  <si>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</si>
  <si>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</si>
  <si>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</si>
  <si>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</si>
  <si>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</si>
  <si>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</si>
  <si>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</si>
  <si>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</si>
  <si>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</si>
  <si>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</si>
  <si>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</si>
  <si>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</si>
  <si>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</si>
  <si>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</si>
  <si>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</si>
  <si>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</si>
  <si>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</si>
  <si>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</si>
  <si>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</si>
  <si>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</si>
  <si>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</si>
  <si>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</si>
  <si>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</si>
  <si>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</si>
  <si>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</si>
  <si>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</si>
  <si>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</si>
  <si>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</si>
  <si>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</si>
  <si>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</si>
  <si>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</si>
  <si>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</si>
  <si>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</si>
  <si>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</si>
  <si>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</si>
  <si>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</si>
  <si>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</si>
  <si>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</si>
  <si>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</si>
  <si>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</si>
  <si>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</si>
  <si>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</si>
  <si>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</si>
  <si>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</si>
  <si>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</si>
  <si>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</si>
  <si>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</si>
  <si>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</si>
  <si>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</si>
  <si>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</si>
  <si>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</si>
  <si>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</si>
  <si>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</si>
  <si>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</si>
  <si>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</si>
  <si>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</si>
  <si>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</si>
  <si>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</si>
  <si>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Level, quarter = 3 month average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</si>
  <si>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</si>
  <si>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</si>
  <si>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</si>
  <si>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</si>
  <si>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</si>
  <si>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</si>
  <si>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</si>
  <si>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</si>
  <si>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</si>
  <si>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</si>
  <si>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</si>
  <si>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</si>
  <si>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</si>
  <si>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</si>
  <si>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</si>
  <si>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</si>
  <si>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</si>
  <si>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</si>
  <si>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</si>
  <si>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</si>
  <si>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</si>
  <si>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</si>
  <si>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</si>
  <si>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</si>
  <si>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</si>
  <si>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</si>
  <si>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</si>
  <si>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</si>
  <si>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</si>
  <si>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</si>
  <si>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</si>
  <si>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</si>
  <si>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</si>
  <si>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</si>
  <si>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</si>
  <si>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</si>
  <si>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</si>
  <si>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% of employed to the total population of the same age group</t>
  </si>
  <si>
    <t>Pieprasījums būvniecības nozarē</t>
  </si>
  <si>
    <t>Pieprasījums apstrādes rūpniecības nozarē</t>
  </si>
  <si>
    <t>Pieprasījums pakalpojumu nozarēs</t>
  </si>
  <si>
    <t>% of enterprises, quarter = 3 month average</t>
  </si>
  <si>
    <t>% of enterprises, 4 quarters = 4 times a year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</si>
  <si>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</si>
  <si>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</si>
  <si>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</si>
  <si>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</si>
  <si>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</si>
  <si>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</si>
  <si>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</si>
  <si>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</si>
  <si>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</si>
  <si>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</si>
  <si>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</si>
  <si>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</si>
  <si>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</si>
  <si>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</si>
  <si>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</si>
  <si>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</si>
  <si>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</si>
  <si>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</si>
  <si>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</si>
  <si>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</si>
  <si>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</si>
  <si>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</si>
  <si>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</si>
  <si>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</si>
  <si>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</si>
  <si>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</si>
  <si>
    <t>2019Q1</t>
  </si>
  <si>
    <t>2019Q2</t>
  </si>
  <si>
    <t>2019Q3</t>
  </si>
  <si>
    <t>2019Q4</t>
  </si>
  <si>
    <t>2020Q1</t>
  </si>
  <si>
    <t>2020Q3</t>
  </si>
  <si>
    <t>2020Q2</t>
  </si>
  <si>
    <t>2020Q4</t>
  </si>
  <si>
    <t>Strādājošo mēneša vidējā darba samaksa un mediāna - Bruto/ Neto, Sektors, Rādītāji, Eiro, pārmaiņas un Laika periods. (stat.gov.lv)</t>
  </si>
  <si>
    <t>Nodarbinātie un nodarbinātības līmenis pa vecuma grupām un pēc dzimuma | Oficiālās statistikas portāls</t>
  </si>
  <si>
    <t>Brīvās darbvietas pa darbības veidiem ceturkšņa beigās | Oficiālās statistikas portāls</t>
  </si>
  <si>
    <t>Saimniecisko darbību ierobežojošie faktori būvniecībā pēc darbības veida (procentos no apsekoto uzņēmumu skaita) - Ierobežojošie faktori, Darbības veids (NACE 2.red.) un Laika periods. (stat.gov.lv)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</si>
  <si>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</si>
  <si>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Saimniecisko darbību ierobežojošie faktori pakalpojumu sektorā (procentos no apsekoto uzņēmumu skaita) | Oficiālās statistikas portāls</t>
  </si>
  <si>
    <t>Ekonomikas sentimenta rādītājs (ilgtermiņa vidējais = 100) - Laika periods. (stat.gov.lv)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</si>
  <si>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</si>
  <si>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</si>
  <si>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Mājokļa cenu indekss un pārmaiņas - Grupa, Rādītāji un Laika periods. (stat.gov.lv)</t>
  </si>
  <si>
    <t>2021Q1</t>
  </si>
  <si>
    <t>2021Q2</t>
  </si>
  <si>
    <t>2021Q3</t>
  </si>
  <si>
    <t>2021Q4</t>
  </si>
  <si>
    <t>Saliktais siltumkartes indekss</t>
  </si>
  <si>
    <t>Saliktais siltuma indikators</t>
  </si>
  <si>
    <t>Indikators</t>
  </si>
  <si>
    <t>2022Q1</t>
  </si>
  <si>
    <t>2022Q2</t>
  </si>
  <si>
    <t>Statistics | Eurostat (europa.eu)</t>
  </si>
  <si>
    <t>2022Q3</t>
  </si>
  <si>
    <t>2022Q4</t>
  </si>
  <si>
    <t>2023Q1</t>
  </si>
  <si>
    <t>2023Q2</t>
  </si>
  <si>
    <t>Lativan economy cycle heatmap, 2000-2023 (q2)</t>
  </si>
  <si>
    <t>Latvijas ekonomikas cikla siltuma karte, 2000 -2023 (q2)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</si>
</sst>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;;;"/>
    <numFmt numFmtId="167" formatCode="0.000"/>
    <numFmt numFmtId="168" formatCode="0.0000"/>
    <numFmt numFmtId="169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i/>
      <sz val="10.5"/>
      <color theme="1"/>
      <name val="Calibri"/>
      <family val="2"/>
      <charset val="186"/>
      <scheme val="minor"/>
    </font>
    <font>
      <i/>
      <sz val="10.5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.5"/>
      <color theme="0" tint="-0.499984740745262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2" borderId="0" xfId="2" applyFill="1"/>
    <xf numFmtId="0" fontId="0" fillId="4" borderId="1" xfId="0" applyFill="1" applyBorder="1"/>
    <xf numFmtId="0" fontId="2" fillId="5" borderId="0" xfId="0" applyFont="1" applyFill="1"/>
    <xf numFmtId="0" fontId="13" fillId="5" borderId="0" xfId="2" applyFill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5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/>
    <xf numFmtId="2" fontId="2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/>
    <xf numFmtId="0" fontId="16" fillId="3" borderId="0" xfId="0" applyFont="1" applyFill="1"/>
    <xf numFmtId="0" fontId="17" fillId="5" borderId="0" xfId="0" applyFon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 applyAlignment="1">
      <alignment horizontal="center"/>
    </xf>
    <xf numFmtId="0" fontId="18" fillId="5" borderId="0" xfId="0" applyFont="1" applyFill="1"/>
    <xf numFmtId="164" fontId="19" fillId="6" borderId="0" xfId="3" applyNumberFormat="1" applyAlignment="1">
      <alignment horizontal="center"/>
    </xf>
    <xf numFmtId="1" fontId="19" fillId="6" borderId="0" xfId="3" applyNumberFormat="1" applyAlignment="1">
      <alignment horizontal="center"/>
    </xf>
    <xf numFmtId="1" fontId="19" fillId="6" borderId="0" xfId="3" applyNumberFormat="1" applyAlignment="1">
      <alignment horizontal="right"/>
    </xf>
    <xf numFmtId="164" fontId="2" fillId="5" borderId="0" xfId="0" applyNumberFormat="1" applyFont="1" applyFill="1"/>
    <xf numFmtId="168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3" fillId="0" borderId="0" xfId="2"/>
    <xf numFmtId="0" fontId="13" fillId="0" borderId="0" xfId="2" applyFill="1" applyProtection="1"/>
    <xf numFmtId="1" fontId="2" fillId="5" borderId="0" xfId="0" applyNumberFormat="1" applyFont="1" applyFill="1"/>
    <xf numFmtId="165" fontId="2" fillId="0" borderId="0" xfId="0" applyNumberFormat="1" applyFont="1"/>
    <xf numFmtId="164" fontId="2" fillId="0" borderId="0" xfId="0" applyNumberFormat="1" applyFont="1"/>
    <xf numFmtId="0" fontId="16" fillId="0" borderId="0" xfId="0" applyFont="1"/>
    <xf numFmtId="167" fontId="2" fillId="5" borderId="0" xfId="0" applyNumberFormat="1" applyFont="1" applyFill="1" applyAlignment="1">
      <alignment horizontal="center"/>
    </xf>
    <xf numFmtId="3" fontId="2" fillId="0" borderId="0" xfId="0" applyNumberFormat="1" applyFont="1"/>
    <xf numFmtId="166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0" borderId="0" xfId="0" applyFont="1"/>
    <xf numFmtId="0" fontId="21" fillId="5" borderId="0" xfId="0" applyFont="1" applyFill="1"/>
    <xf numFmtId="0" fontId="22" fillId="5" borderId="0" xfId="0" applyFont="1" applyFill="1"/>
    <xf numFmtId="0" fontId="23" fillId="5" borderId="0" xfId="0" applyFont="1" applyFill="1"/>
    <xf numFmtId="0" fontId="24" fillId="5" borderId="0" xfId="0" applyFont="1" applyFill="1"/>
    <xf numFmtId="0" fontId="23" fillId="5" borderId="2" xfId="0" applyFont="1" applyFill="1" applyBorder="1"/>
    <xf numFmtId="0" fontId="25" fillId="5" borderId="0" xfId="0" applyFont="1" applyFill="1"/>
    <xf numFmtId="164" fontId="0" fillId="0" borderId="0" xfId="0" applyNumberFormat="1"/>
    <xf numFmtId="169" fontId="2" fillId="0" borderId="0" xfId="5" applyNumberFormat="1" applyFont="1"/>
    <xf numFmtId="0" fontId="21" fillId="0" borderId="0" xfId="0" applyFont="1"/>
    <xf numFmtId="1" fontId="19" fillId="0" borderId="0" xfId="3" applyNumberFormat="1" applyFill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28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166" fontId="2" fillId="5" borderId="0" xfId="0" applyNumberFormat="1" applyFont="1" applyFill="1" applyAlignment="1">
      <alignment horizontal="center"/>
    </xf>
    <xf numFmtId="166" fontId="2" fillId="5" borderId="0" xfId="0" applyNumberFormat="1" applyFont="1" applyFill="1"/>
    <xf numFmtId="164" fontId="3" fillId="0" borderId="0" xfId="0" applyNumberFormat="1" applyFont="1"/>
    <xf numFmtId="164" fontId="28" fillId="0" borderId="0" xfId="0" applyNumberFormat="1" applyFont="1"/>
    <xf numFmtId="2" fontId="2" fillId="5" borderId="2" xfId="0" applyNumberFormat="1" applyFont="1" applyFill="1" applyBorder="1" applyAlignment="1">
      <alignment horizontal="center"/>
    </xf>
    <xf numFmtId="2" fontId="2" fillId="5" borderId="0" xfId="0" applyNumberFormat="1" applyFont="1" applyFill="1"/>
    <xf numFmtId="1" fontId="2" fillId="5" borderId="0" xfId="0" applyNumberFormat="1" applyFont="1" applyFill="1" applyAlignment="1">
      <alignment horizontal="left"/>
    </xf>
    <xf numFmtId="0" fontId="17" fillId="5" borderId="0" xfId="0" applyFont="1" applyFill="1" applyAlignment="1">
      <alignment horizontal="left"/>
    </xf>
    <xf numFmtId="1" fontId="17" fillId="5" borderId="0" xfId="0" applyNumberFormat="1" applyFont="1" applyFill="1" applyAlignment="1">
      <alignment horizontal="left"/>
    </xf>
  </cellXfs>
  <cellStyles count="6">
    <cellStyle name="Comma" xfId="5" builtinId="3"/>
    <cellStyle name="Good" xfId="3" builtinId="26"/>
    <cellStyle name="Hyperlink" xfId="2" builtinId="8"/>
    <cellStyle name="Normaallaad 2" xfId="1" xr:uid="{00000000-0005-0000-0000-000003000000}"/>
    <cellStyle name="Normal" xfId="0" builtinId="0"/>
    <cellStyle name="Parasts 2" xfId="4" xr:uid="{A07EC452-DB7B-411C-A643-E14A8DD22E38}"/>
  </cellStyles>
  <dxfs count="0"/>
  <tableStyles count="0" defaultTableStyle="TableStyleMedium2" defaultPivotStyle="PivotStyleMedium9"/>
  <colors>
    <mruColors>
      <color rgb="FF00FF00"/>
      <color rgb="FFD80A0F"/>
      <color rgb="FFFEECE2"/>
      <color rgb="FFFF6600"/>
      <color rgb="FFFF944B"/>
      <color rgb="FFFFB27D"/>
      <color rgb="FFD96709"/>
      <color rgb="FFFFFFFF"/>
      <color rgb="FFFFFFCC"/>
      <color rgb="FF419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PC__PCI/PCI050c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data.stat.gov.lv/pxweb/lv/OSP_PUB/START__VEK__KR__KRB/KRB030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data.stat.gov.lv/pxweb/lv/OSP_PUB/START__VEK__IS__ISP/ISP050c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darbvietas-darbalaiks/tabulas/dvb010c-brivas-darbvietas-pa-darbibas-veidiem" TargetMode="External"/><Relationship Id="rId29" Type="http://schemas.openxmlformats.org/officeDocument/2006/relationships/hyperlink" Target="https://ec.europa.eu/eurostat/databrowser/view/EI_BSIN_Q_R2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E/KRE010m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stat.gov.lv/lv/statistikas-temas/valsts-ekonomika/konjunktura/tabulas/krp030m-saimniecisko-darbibu-ierobezojosie" TargetMode="External"/><Relationship Id="rId28" Type="http://schemas.openxmlformats.org/officeDocument/2006/relationships/hyperlink" Target="https://ec.europa.eu/eurostat/databrowser/view/UNE_RT_Q__custom_1182319/bookmark/table?lang=en&amp;bookmarkId=32e8b227-c9e8-44f4-b14a-4d1b4c412136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.gov.lv/lv/statistikas-temas/darbs/nodarbinatiba/tabulas/nbl020c-nodarbinatie-un-nodarbinatibas-limenis-pa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data.stat.gov.lv/pxweb/lv/OSP_PUB/START__VEK__KR__KRR/KRR050m?s=krr050m&amp;" TargetMode="External"/><Relationship Id="rId27" Type="http://schemas.openxmlformats.org/officeDocument/2006/relationships/hyperlink" Target="https://ec.europa.eu/eurostat/databrowser/view/PRC_HICP_MANR__custom_4394497/default/table?lang=en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U30"/>
  <sheetViews>
    <sheetView zoomScale="60" zoomScaleNormal="60" workbookViewId="0"/>
  </sheetViews>
  <sheetFormatPr defaultColWidth="0" defaultRowHeight="14.75" zeroHeight="1" x14ac:dyDescent="0.75"/>
  <cols>
    <col min="1" max="1" width="33.1328125" customWidth="1"/>
    <col min="2" max="2" width="20.1328125" customWidth="1"/>
    <col min="3" max="3" width="79.40625" customWidth="1"/>
    <col min="4" max="4" width="63.86328125" customWidth="1"/>
    <col min="5" max="5" width="33.26953125" hidden="1" customWidth="1"/>
    <col min="6" max="21" width="9.1328125" customWidth="1"/>
    <col min="22" max="16384" width="9.1328125" style="12" hidden="1"/>
  </cols>
  <sheetData>
    <row r="1" spans="1:21" x14ac:dyDescent="0.75">
      <c r="A1" s="8"/>
      <c r="B1" s="8"/>
      <c r="C1" s="8"/>
      <c r="D1" s="8"/>
      <c r="E1" s="8"/>
      <c r="F1" s="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5" thickBot="1" x14ac:dyDescent="0.9">
      <c r="A2" s="3" t="s">
        <v>125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117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75">
      <c r="A3" s="4" t="s">
        <v>119</v>
      </c>
      <c r="B3" s="4" t="s">
        <v>11</v>
      </c>
      <c r="C3" s="4" t="s">
        <v>25</v>
      </c>
      <c r="D3" s="4" t="s">
        <v>32</v>
      </c>
      <c r="E3" s="6" t="s">
        <v>98</v>
      </c>
      <c r="F3" s="42" t="s">
        <v>177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75">
      <c r="A4" s="52" t="s">
        <v>120</v>
      </c>
      <c r="B4" s="1" t="s">
        <v>12</v>
      </c>
      <c r="C4" s="1" t="s">
        <v>26</v>
      </c>
      <c r="D4" s="1" t="s">
        <v>145</v>
      </c>
      <c r="E4" s="9" t="s">
        <v>0</v>
      </c>
      <c r="F4" s="42" t="s">
        <v>196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x14ac:dyDescent="0.75">
      <c r="A5" s="4" t="s">
        <v>121</v>
      </c>
      <c r="B5" s="4" t="s">
        <v>13</v>
      </c>
      <c r="C5" s="4" t="s">
        <v>27</v>
      </c>
      <c r="D5" s="4" t="s">
        <v>137</v>
      </c>
      <c r="E5" s="6" t="s">
        <v>98</v>
      </c>
      <c r="F5" s="43" t="s">
        <v>178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75">
      <c r="A6" s="8" t="s">
        <v>122</v>
      </c>
      <c r="B6" s="11" t="s">
        <v>14</v>
      </c>
      <c r="C6" s="11" t="s">
        <v>28</v>
      </c>
      <c r="D6" s="11" t="s">
        <v>134</v>
      </c>
      <c r="E6" s="9" t="s">
        <v>98</v>
      </c>
      <c r="F6" s="42" t="s">
        <v>179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75">
      <c r="A7" s="4" t="s">
        <v>123</v>
      </c>
      <c r="B7" s="4" t="s">
        <v>15</v>
      </c>
      <c r="C7" s="4" t="s">
        <v>23</v>
      </c>
      <c r="D7" s="4" t="s">
        <v>30</v>
      </c>
      <c r="E7" s="6" t="s">
        <v>0</v>
      </c>
      <c r="F7" s="42" t="s">
        <v>196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75">
      <c r="A8" s="8" t="s">
        <v>138</v>
      </c>
      <c r="B8" s="8" t="s">
        <v>16</v>
      </c>
      <c r="C8" s="8" t="s">
        <v>20</v>
      </c>
      <c r="D8" s="8" t="s">
        <v>141</v>
      </c>
      <c r="E8" s="9" t="s">
        <v>98</v>
      </c>
      <c r="F8" s="42" t="s">
        <v>180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x14ac:dyDescent="0.75">
      <c r="A9" s="4" t="s">
        <v>139</v>
      </c>
      <c r="B9" s="4" t="s">
        <v>17</v>
      </c>
      <c r="C9" s="4" t="s">
        <v>21</v>
      </c>
      <c r="D9" s="4" t="s">
        <v>142</v>
      </c>
      <c r="E9" s="6" t="s">
        <v>98</v>
      </c>
      <c r="F9" s="42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75">
      <c r="A10" s="8" t="s">
        <v>140</v>
      </c>
      <c r="B10" s="8" t="s">
        <v>18</v>
      </c>
      <c r="C10" s="8" t="s">
        <v>22</v>
      </c>
      <c r="D10" s="8" t="s">
        <v>142</v>
      </c>
      <c r="E10" s="9" t="s">
        <v>98</v>
      </c>
      <c r="F10" s="43" t="s">
        <v>182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75">
      <c r="A11" s="5" t="s">
        <v>124</v>
      </c>
      <c r="B11" s="5" t="s">
        <v>19</v>
      </c>
      <c r="C11" s="5" t="s">
        <v>29</v>
      </c>
      <c r="D11" s="5" t="s">
        <v>99</v>
      </c>
      <c r="E11" s="6" t="s">
        <v>98</v>
      </c>
      <c r="F11" s="42" t="s">
        <v>183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75">
      <c r="A12" s="8" t="s">
        <v>154</v>
      </c>
      <c r="B12" s="8" t="s">
        <v>153</v>
      </c>
      <c r="C12" s="8" t="s">
        <v>149</v>
      </c>
      <c r="D12" s="8" t="s">
        <v>134</v>
      </c>
      <c r="E12" s="9" t="s">
        <v>146</v>
      </c>
      <c r="F12" s="9" t="s">
        <v>150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75">
      <c r="A13" s="5" t="s">
        <v>127</v>
      </c>
      <c r="B13" s="5" t="s">
        <v>130</v>
      </c>
      <c r="C13" s="5" t="s">
        <v>143</v>
      </c>
      <c r="D13" s="5" t="s">
        <v>144</v>
      </c>
      <c r="E13" s="6" t="s">
        <v>98</v>
      </c>
      <c r="F13" s="42" t="s">
        <v>184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75">
      <c r="A14" s="11"/>
      <c r="B14" s="4"/>
      <c r="C14" s="5"/>
      <c r="D14" s="5"/>
      <c r="E14" s="9"/>
      <c r="F14" s="6" t="s">
        <v>185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75">
      <c r="A15" s="11" t="s">
        <v>128</v>
      </c>
      <c r="B15" s="11" t="s">
        <v>131</v>
      </c>
      <c r="C15" s="11" t="s">
        <v>133</v>
      </c>
      <c r="D15" s="11" t="s">
        <v>144</v>
      </c>
      <c r="E15" s="6" t="s">
        <v>146</v>
      </c>
      <c r="F15" s="9" t="s">
        <v>147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75">
      <c r="A16" s="4" t="s">
        <v>118</v>
      </c>
      <c r="B16" s="4" t="s">
        <v>10</v>
      </c>
      <c r="C16" s="4" t="s">
        <v>24</v>
      </c>
      <c r="D16" s="4" t="s">
        <v>31</v>
      </c>
      <c r="E16" s="9" t="s">
        <v>0</v>
      </c>
      <c r="F16" s="42" t="s">
        <v>196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x14ac:dyDescent="0.75">
      <c r="A17" s="8" t="s">
        <v>129</v>
      </c>
      <c r="B17" s="8" t="s">
        <v>132</v>
      </c>
      <c r="C17" s="8" t="s">
        <v>132</v>
      </c>
      <c r="D17" s="8" t="s">
        <v>32</v>
      </c>
      <c r="E17" s="6" t="s">
        <v>98</v>
      </c>
      <c r="F17" s="42" t="s">
        <v>186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idden="1" x14ac:dyDescent="0.75">
      <c r="A18" s="1"/>
      <c r="F18" s="1"/>
    </row>
    <row r="19" spans="1:21" hidden="1" x14ac:dyDescent="0.75">
      <c r="A19" s="1"/>
      <c r="F19" s="1"/>
    </row>
    <row r="20" spans="1:21" hidden="1" x14ac:dyDescent="0.75">
      <c r="A20" s="1"/>
      <c r="F20" s="1"/>
    </row>
    <row r="21" spans="1:21" hidden="1" x14ac:dyDescent="0.75">
      <c r="A21" s="1"/>
      <c r="F21" s="1"/>
    </row>
    <row r="22" spans="1:21" hidden="1" x14ac:dyDescent="0.75">
      <c r="A22" s="1"/>
      <c r="F22" s="1"/>
    </row>
    <row r="30" spans="1:21" hidden="1" x14ac:dyDescent="0.75">
      <c r="C30" s="1"/>
    </row>
  </sheetData>
  <hyperlinks>
    <hyperlink ref="E3" r:id="rId1" xr:uid="{00000000-0004-0000-0000-000000000000}"/>
    <hyperlink ref="E6" r:id="rId2" xr:uid="{00000000-0004-0000-0000-000001000000}"/>
    <hyperlink ref="E11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4" r:id="rId8" xr:uid="{00000000-0004-0000-0000-000007000000}"/>
    <hyperlink ref="E16" r:id="rId9" xr:uid="{00000000-0004-0000-0000-000008000000}"/>
    <hyperlink ref="E5" r:id="rId10" xr:uid="{00000000-0004-0000-0000-000009000000}"/>
    <hyperlink ref="E13" r:id="rId11" xr:uid="{00000000-0004-0000-0000-00000A000000}"/>
    <hyperlink ref="E15" r:id="rId12" xr:uid="{00000000-0004-0000-0000-00000B000000}"/>
    <hyperlink ref="E17" r:id="rId13" xr:uid="{00000000-0004-0000-0000-00000C000000}"/>
    <hyperlink ref="E12" r:id="rId14" xr:uid="{00000000-0004-0000-0000-00000D000000}"/>
    <hyperlink ref="F14" r:id="rId15" xr:uid="{00000000-0004-0000-0000-00000F000000}"/>
    <hyperlink ref="F12" r:id="rId16" xr:uid="{00000000-0004-0000-0000-000011000000}"/>
    <hyperlink ref="F15" r:id="rId17" xr:uid="{00000000-0004-0000-0000-000017000000}"/>
    <hyperlink ref="F3" r:id="rId18" display="https://data.stat.gov.lv/pxweb/lv/OSP_PUB/START__EMP__DS__DSV/DSV010c?s=dsv010c&amp;" xr:uid="{D33A2DA7-C3A9-4177-A75C-6B97CDCFCFD5}"/>
    <hyperlink ref="F5" r:id="rId19" display="https://stat.gov.lv/lv/statistikas-temas/darbs/nodarbinatiba/tabulas/nbl020c-nodarbinatie-un-nodarbinatibas-limenis-pa" xr:uid="{041FD97A-1295-40E0-8502-11BC5798C822}"/>
    <hyperlink ref="F6" r:id="rId20" display="https://stat.gov.lv/lv/statistikas-temas/darbs/darbvietas-darbalaiks/tabulas/dvb010c-brivas-darbvietas-pa-darbibas-veidiem" xr:uid="{64880151-F47A-4F5F-8545-0607B9079890}"/>
    <hyperlink ref="F8" r:id="rId21" display="https://data.stat.gov.lv/pxweb/lv/OSP_PUB/START__VEK__KR__KRB/KRB030m" xr:uid="{96CB18A0-86CB-48C7-89AF-8A3194880C33}"/>
    <hyperlink ref="F9" r:id="rId22" display="https://data.stat.gov.lv/pxweb/lv/OSP_PUB/START__VEK__KR__KRR/KRR050m?s=krr050m&amp;" xr:uid="{7E8A68A1-3E62-443A-97FA-3D4E3CF039F8}"/>
    <hyperlink ref="F10" r:id="rId23" display="https://stat.gov.lv/lv/statistikas-temas/valsts-ekonomika/konjunktura/tabulas/krp030m-saimniecisko-darbibu-ierobezojosie" xr:uid="{A94439E0-DC2E-49F0-83E6-A27E87431A64}"/>
    <hyperlink ref="F11" r:id="rId24" display="https://data.stat.gov.lv/pxweb/lv/OSP_PUB/START__VEK__KR__KRE/KRE010m" xr:uid="{8F67DD31-6CBC-4656-BFDA-C2EB3A5008D0}"/>
    <hyperlink ref="F13" r:id="rId25" display="https://data.stat.gov.lv/pxweb/lv/OSP_PUB/START__VEK__IS__ISP/ISP050c" xr:uid="{89323140-1E0B-44FE-B3A5-1C917D6190FB}"/>
    <hyperlink ref="F17" r:id="rId26" display="https://data.stat.gov.lv/pxweb/lv/OSP_PUB/START__VEK__PC__PCI/PCI050c" xr:uid="{98666163-9CC3-4B9F-A90A-8ED9CBE59321}"/>
    <hyperlink ref="F16" r:id="rId27" display="https://ec.europa.eu/eurostat/databrowser/view/PRC_HICP_MANR__custom_4394497/default/table?lang=en" xr:uid="{28F78B08-D387-4D40-9924-863B276B6949}"/>
    <hyperlink ref="F4" r:id="rId28" display="https://ec.europa.eu/eurostat/databrowser/view/UNE_RT_Q__custom_1182319/bookmark/table?lang=en&amp;bookmarkId=32e8b227-c9e8-44f4-b14a-4d1b4c412136" xr:uid="{E61EC0EE-B9AC-4A4B-927E-03A45D3CCFBD}"/>
    <hyperlink ref="F7" r:id="rId29" display="https://ec.europa.eu/eurostat/databrowser/view/EI_BSIN_Q_R2/default/table?lang=en" xr:uid="{34A75341-B4E1-4246-BFDE-C756D6C920FB}"/>
  </hyperlinks>
  <pageMargins left="0.7" right="0.7" top="0.75" bottom="0.75" header="0.3" footer="0.3"/>
  <pageSetup paperSize="9" scale="30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CW119"/>
  <sheetViews>
    <sheetView showGridLines="0" view="pageBreakPreview" zoomScale="60" zoomScaleNormal="80" workbookViewId="0">
      <pane xSplit="2" topLeftCell="BX1" activePane="topRight" state="frozen"/>
      <selection pane="topRight"/>
    </sheetView>
  </sheetViews>
  <sheetFormatPr defaultColWidth="0" defaultRowHeight="14" zeroHeight="1" x14ac:dyDescent="0.7"/>
  <cols>
    <col min="1" max="1" width="17.1328125" style="8" customWidth="1"/>
    <col min="2" max="2" width="22.26953125" style="8" customWidth="1"/>
    <col min="3" max="30" width="11.7265625" style="8" customWidth="1"/>
    <col min="31" max="57" width="14.7265625" style="8" bestFit="1" customWidth="1"/>
    <col min="58" max="58" width="10.7265625" style="8" customWidth="1"/>
    <col min="59" max="73" width="14.7265625" style="8" bestFit="1" customWidth="1"/>
    <col min="74" max="74" width="9.26953125" style="8" customWidth="1"/>
    <col min="75" max="76" width="10.7265625" style="8" customWidth="1"/>
    <col min="77" max="77" width="14.7265625" style="8" bestFit="1" customWidth="1"/>
    <col min="78" max="78" width="11.1328125" style="8" customWidth="1"/>
    <col min="79" max="79" width="11.26953125" style="8" customWidth="1"/>
    <col min="80" max="80" width="12.1328125" style="8" customWidth="1"/>
    <col min="81" max="82" width="11.1328125" style="8" customWidth="1"/>
    <col min="83" max="83" width="11.1328125" style="8" bestFit="1" customWidth="1"/>
    <col min="84" max="96" width="13.54296875" style="8" customWidth="1"/>
    <col min="97" max="97" width="9.1328125" style="8" customWidth="1"/>
    <col min="98" max="98" width="15" style="8" customWidth="1"/>
    <col min="99" max="100" width="9.1328125" style="8" customWidth="1"/>
    <col min="101" max="16384" width="9.1328125" style="8" hidden="1"/>
  </cols>
  <sheetData>
    <row r="1" spans="1:101" x14ac:dyDescent="0.7"/>
    <row r="2" spans="1:101" x14ac:dyDescent="0.7">
      <c r="CC2" s="13"/>
      <c r="CD2" s="13"/>
      <c r="CE2" s="14"/>
    </row>
    <row r="3" spans="1:101" x14ac:dyDescent="0.7">
      <c r="B3" s="15" t="s">
        <v>94</v>
      </c>
      <c r="CE3" s="15"/>
      <c r="CS3" s="15" t="s">
        <v>95</v>
      </c>
    </row>
    <row r="4" spans="1:101" x14ac:dyDescent="0.7">
      <c r="A4" s="8" t="s">
        <v>193</v>
      </c>
      <c r="B4" s="1" t="s">
        <v>9</v>
      </c>
      <c r="C4" s="2" t="s">
        <v>101</v>
      </c>
      <c r="D4" s="2" t="s">
        <v>102</v>
      </c>
      <c r="E4" s="2" t="s">
        <v>103</v>
      </c>
      <c r="F4" s="2" t="s">
        <v>104</v>
      </c>
      <c r="G4" s="2" t="s">
        <v>105</v>
      </c>
      <c r="H4" s="2" t="s">
        <v>106</v>
      </c>
      <c r="I4" s="2" t="s">
        <v>107</v>
      </c>
      <c r="J4" s="2" t="s">
        <v>108</v>
      </c>
      <c r="K4" s="2" t="s">
        <v>109</v>
      </c>
      <c r="L4" s="2" t="s">
        <v>110</v>
      </c>
      <c r="M4" s="2" t="s">
        <v>111</v>
      </c>
      <c r="N4" s="2" t="s">
        <v>112</v>
      </c>
      <c r="O4" s="2" t="s">
        <v>113</v>
      </c>
      <c r="P4" s="2" t="s">
        <v>114</v>
      </c>
      <c r="Q4" s="2" t="s">
        <v>115</v>
      </c>
      <c r="R4" s="2" t="s">
        <v>116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100</v>
      </c>
      <c r="BY4" s="2" t="s">
        <v>135</v>
      </c>
      <c r="BZ4" s="2" t="s">
        <v>136</v>
      </c>
      <c r="CA4" s="2" t="s">
        <v>169</v>
      </c>
      <c r="CB4" s="2" t="s">
        <v>170</v>
      </c>
      <c r="CC4" s="2" t="s">
        <v>171</v>
      </c>
      <c r="CD4" s="2" t="s">
        <v>172</v>
      </c>
      <c r="CE4" s="2" t="s">
        <v>173</v>
      </c>
      <c r="CF4" s="2" t="s">
        <v>175</v>
      </c>
      <c r="CG4" s="2" t="s">
        <v>174</v>
      </c>
      <c r="CH4" s="2" t="s">
        <v>176</v>
      </c>
      <c r="CI4" s="2" t="s">
        <v>187</v>
      </c>
      <c r="CJ4" s="2" t="s">
        <v>188</v>
      </c>
      <c r="CK4" s="2" t="s">
        <v>189</v>
      </c>
      <c r="CL4" s="2" t="s">
        <v>190</v>
      </c>
      <c r="CM4" s="2" t="s">
        <v>194</v>
      </c>
      <c r="CN4" s="2" t="s">
        <v>195</v>
      </c>
      <c r="CO4" s="2" t="s">
        <v>197</v>
      </c>
      <c r="CP4" s="2" t="s">
        <v>198</v>
      </c>
      <c r="CQ4" s="2" t="s">
        <v>199</v>
      </c>
      <c r="CR4" s="2" t="s">
        <v>200</v>
      </c>
      <c r="CS4" s="2" t="s">
        <v>90</v>
      </c>
      <c r="CT4" s="2" t="s">
        <v>91</v>
      </c>
      <c r="CU4" s="2" t="s">
        <v>92</v>
      </c>
      <c r="CV4" s="2" t="s">
        <v>126</v>
      </c>
      <c r="CW4" s="30" t="s">
        <v>152</v>
      </c>
    </row>
    <row r="5" spans="1:101" ht="14.75" x14ac:dyDescent="0.75">
      <c r="A5" s="53" t="s">
        <v>119</v>
      </c>
      <c r="B5" s="63" t="s">
        <v>11</v>
      </c>
      <c r="C5" s="46">
        <v>6.9</v>
      </c>
      <c r="D5" s="46">
        <v>5.9</v>
      </c>
      <c r="E5" s="46">
        <v>5.6</v>
      </c>
      <c r="F5" s="46">
        <v>5.9</v>
      </c>
      <c r="G5" s="46">
        <v>4.9000000000000004</v>
      </c>
      <c r="H5" s="46">
        <v>4.5999999999999996</v>
      </c>
      <c r="I5" s="46">
        <v>8.1</v>
      </c>
      <c r="J5" s="46">
        <v>7.7</v>
      </c>
      <c r="K5" s="46">
        <v>8.4</v>
      </c>
      <c r="L5" s="46">
        <v>9.6</v>
      </c>
      <c r="M5" s="46">
        <v>7</v>
      </c>
      <c r="N5" s="46">
        <v>9.6999999999999993</v>
      </c>
      <c r="O5" s="46">
        <v>9.9</v>
      </c>
      <c r="P5" s="46">
        <v>12</v>
      </c>
      <c r="Q5" s="46">
        <v>12.2</v>
      </c>
      <c r="R5" s="46">
        <v>11.3</v>
      </c>
      <c r="S5" s="46">
        <v>10</v>
      </c>
      <c r="T5" s="46">
        <v>8.4</v>
      </c>
      <c r="U5" s="46">
        <v>8.1</v>
      </c>
      <c r="V5" s="46">
        <v>11.8</v>
      </c>
      <c r="W5" s="46">
        <v>15.8</v>
      </c>
      <c r="X5" s="46">
        <v>15.5</v>
      </c>
      <c r="Y5" s="46">
        <v>17.5</v>
      </c>
      <c r="Z5" s="46">
        <v>16.899999999999999</v>
      </c>
      <c r="AA5" s="46">
        <v>19.2</v>
      </c>
      <c r="AB5" s="46">
        <v>21.5</v>
      </c>
      <c r="AC5" s="46">
        <v>22.5</v>
      </c>
      <c r="AD5" s="46">
        <v>27.9</v>
      </c>
      <c r="AE5" s="70">
        <v>31.5</v>
      </c>
      <c r="AF5" s="70">
        <v>32.4</v>
      </c>
      <c r="AG5" s="70">
        <v>32.9</v>
      </c>
      <c r="AH5" s="70">
        <v>29.8</v>
      </c>
      <c r="AI5" s="70">
        <v>28.1</v>
      </c>
      <c r="AJ5" s="70">
        <v>23.8</v>
      </c>
      <c r="AK5" s="70">
        <v>20.5</v>
      </c>
      <c r="AL5" s="70">
        <v>12.1</v>
      </c>
      <c r="AM5" s="70">
        <v>3.7</v>
      </c>
      <c r="AN5" s="70">
        <v>-0.7</v>
      </c>
      <c r="AO5" s="70">
        <v>-6.4</v>
      </c>
      <c r="AP5" s="70">
        <v>-12.1</v>
      </c>
      <c r="AQ5" s="70">
        <v>-8.1999999999999993</v>
      </c>
      <c r="AR5" s="70">
        <v>-6.3</v>
      </c>
      <c r="AS5" s="70">
        <v>-1.8</v>
      </c>
      <c r="AT5" s="70">
        <v>3.4</v>
      </c>
      <c r="AU5" s="70">
        <v>4.3</v>
      </c>
      <c r="AV5" s="70">
        <v>4.4000000000000004</v>
      </c>
      <c r="AW5" s="70">
        <v>4.3</v>
      </c>
      <c r="AX5" s="70">
        <v>4.5</v>
      </c>
      <c r="AY5" s="70">
        <v>3.6</v>
      </c>
      <c r="AZ5" s="70">
        <v>3.8</v>
      </c>
      <c r="BA5" s="70">
        <v>3.5</v>
      </c>
      <c r="BB5" s="70">
        <v>4</v>
      </c>
      <c r="BC5" s="70">
        <v>3.8</v>
      </c>
      <c r="BD5" s="70">
        <v>4.5999999999999996</v>
      </c>
      <c r="BE5" s="70">
        <v>5.0999999999999996</v>
      </c>
      <c r="BF5" s="70">
        <v>4.8</v>
      </c>
      <c r="BG5" s="70">
        <v>7.4</v>
      </c>
      <c r="BH5" s="70">
        <v>6.5</v>
      </c>
      <c r="BI5" s="70">
        <v>7</v>
      </c>
      <c r="BJ5" s="70">
        <v>6.6</v>
      </c>
      <c r="BK5" s="70">
        <v>6.2</v>
      </c>
      <c r="BL5" s="70">
        <v>6.4</v>
      </c>
      <c r="BM5" s="70">
        <v>7.3</v>
      </c>
      <c r="BN5" s="70">
        <v>7.4</v>
      </c>
      <c r="BO5" s="70">
        <v>5.3</v>
      </c>
      <c r="BP5" s="70">
        <v>5.2</v>
      </c>
      <c r="BQ5" s="70">
        <v>3.8</v>
      </c>
      <c r="BR5" s="70">
        <v>5.9</v>
      </c>
      <c r="BS5" s="70">
        <v>7</v>
      </c>
      <c r="BT5" s="70">
        <v>8.6</v>
      </c>
      <c r="BU5" s="70">
        <v>8.3000000000000007</v>
      </c>
      <c r="BV5" s="70">
        <v>7.5</v>
      </c>
      <c r="BW5" s="70">
        <v>8.6999999999999993</v>
      </c>
      <c r="BX5" s="70">
        <v>8.5</v>
      </c>
      <c r="BY5" s="70">
        <v>8.1</v>
      </c>
      <c r="BZ5" s="70">
        <v>8.4</v>
      </c>
      <c r="CA5" s="70">
        <v>7.4</v>
      </c>
      <c r="CB5" s="70">
        <v>7.1</v>
      </c>
      <c r="CC5" s="70">
        <v>7.6</v>
      </c>
      <c r="CD5" s="70">
        <v>6.9</v>
      </c>
      <c r="CE5" s="70">
        <v>6.8</v>
      </c>
      <c r="CF5" s="70">
        <v>4.4000000000000004</v>
      </c>
      <c r="CG5" s="70">
        <v>7</v>
      </c>
      <c r="CH5" s="70">
        <v>6.7</v>
      </c>
      <c r="CI5" s="70">
        <v>10.1</v>
      </c>
      <c r="CJ5" s="70">
        <v>12</v>
      </c>
      <c r="CK5" s="1">
        <v>12.4</v>
      </c>
      <c r="CL5" s="1">
        <v>12.5</v>
      </c>
      <c r="CM5" s="1">
        <v>7.3</v>
      </c>
      <c r="CN5" s="1">
        <v>8.3000000000000007</v>
      </c>
      <c r="CO5" s="1">
        <v>6.4</v>
      </c>
      <c r="CP5" s="1">
        <v>8</v>
      </c>
      <c r="CQ5" s="1">
        <v>12.3</v>
      </c>
      <c r="CR5" s="1">
        <v>12</v>
      </c>
      <c r="CS5" s="35">
        <f>AVERAGE(C5:CR5)</f>
        <v>9.0797872340425485</v>
      </c>
      <c r="CT5" s="35">
        <f>SUM(C24:CR24)/(CV5-1)</f>
        <v>63.479049416609477</v>
      </c>
      <c r="CU5" s="35">
        <f t="shared" ref="CU5:CU12" si="0">SQRT(CT5)</f>
        <v>7.9673740602917267</v>
      </c>
      <c r="CV5" s="35">
        <f>COUNT(C5:CR5)</f>
        <v>94</v>
      </c>
      <c r="CW5" s="37">
        <v>1</v>
      </c>
    </row>
    <row r="6" spans="1:101" ht="14.75" x14ac:dyDescent="0.75">
      <c r="A6" s="53" t="s">
        <v>120</v>
      </c>
      <c r="B6" s="64" t="s">
        <v>12</v>
      </c>
      <c r="C6" s="59">
        <v>14.1</v>
      </c>
      <c r="D6" s="59">
        <v>14.4</v>
      </c>
      <c r="E6" s="59">
        <v>14.3</v>
      </c>
      <c r="F6" s="59">
        <v>14.2</v>
      </c>
      <c r="G6" s="59">
        <v>13.8</v>
      </c>
      <c r="H6" s="59">
        <v>14</v>
      </c>
      <c r="I6" s="59">
        <v>13.8</v>
      </c>
      <c r="J6" s="59">
        <v>13.5</v>
      </c>
      <c r="K6" s="59">
        <v>12.7</v>
      </c>
      <c r="L6" s="59">
        <v>13.7</v>
      </c>
      <c r="M6" s="59">
        <v>11.3</v>
      </c>
      <c r="N6" s="59">
        <v>12.1</v>
      </c>
      <c r="O6" s="59">
        <v>11.6</v>
      </c>
      <c r="P6" s="59">
        <v>11.9</v>
      </c>
      <c r="Q6" s="59">
        <v>11.9</v>
      </c>
      <c r="R6" s="59">
        <v>11.1</v>
      </c>
      <c r="S6" s="59">
        <v>12.1</v>
      </c>
      <c r="T6" s="59">
        <v>11.6</v>
      </c>
      <c r="U6" s="59">
        <v>11.3</v>
      </c>
      <c r="V6" s="59">
        <v>11.8</v>
      </c>
      <c r="W6" s="59">
        <v>11.5</v>
      </c>
      <c r="X6" s="59">
        <v>10.5</v>
      </c>
      <c r="Y6" s="59">
        <v>9.4</v>
      </c>
      <c r="Z6" s="59">
        <v>8.6</v>
      </c>
      <c r="AA6" s="59">
        <v>8.4</v>
      </c>
      <c r="AB6" s="59">
        <v>7.3</v>
      </c>
      <c r="AC6" s="59">
        <v>6.4</v>
      </c>
      <c r="AD6" s="59">
        <v>6.4</v>
      </c>
      <c r="AE6" s="59">
        <v>6.4</v>
      </c>
      <c r="AF6" s="59">
        <v>6.2</v>
      </c>
      <c r="AG6" s="59">
        <v>6.1</v>
      </c>
      <c r="AH6" s="59">
        <v>5.3</v>
      </c>
      <c r="AI6" s="59">
        <v>6.3</v>
      </c>
      <c r="AJ6" s="59">
        <v>6.8</v>
      </c>
      <c r="AK6" s="59">
        <v>7.9</v>
      </c>
      <c r="AL6" s="59">
        <v>10.3</v>
      </c>
      <c r="AM6" s="59">
        <v>14.3</v>
      </c>
      <c r="AN6" s="59">
        <v>17.3</v>
      </c>
      <c r="AO6" s="59">
        <v>19.3</v>
      </c>
      <c r="AP6" s="59">
        <v>20.399999999999999</v>
      </c>
      <c r="AQ6" s="59">
        <v>20.7</v>
      </c>
      <c r="AR6" s="59">
        <v>20.100000000000001</v>
      </c>
      <c r="AS6" s="59">
        <v>19.3</v>
      </c>
      <c r="AT6" s="59">
        <v>18.5</v>
      </c>
      <c r="AU6" s="59">
        <v>17.399999999999999</v>
      </c>
      <c r="AV6" s="59">
        <v>16.600000000000001</v>
      </c>
      <c r="AW6" s="59">
        <v>15.9</v>
      </c>
      <c r="AX6" s="59">
        <v>15.5</v>
      </c>
      <c r="AY6" s="59">
        <v>16</v>
      </c>
      <c r="AZ6" s="59">
        <v>15.9</v>
      </c>
      <c r="BA6" s="59">
        <v>14.2</v>
      </c>
      <c r="BB6" s="59">
        <v>14.3</v>
      </c>
      <c r="BC6" s="59">
        <v>12.4</v>
      </c>
      <c r="BD6" s="59">
        <v>11.7</v>
      </c>
      <c r="BE6" s="59">
        <v>12.2</v>
      </c>
      <c r="BF6" s="59">
        <v>11.6</v>
      </c>
      <c r="BG6" s="59">
        <v>11.2</v>
      </c>
      <c r="BH6" s="59">
        <v>10.7</v>
      </c>
      <c r="BI6" s="59">
        <v>10.8</v>
      </c>
      <c r="BJ6" s="59">
        <v>10.5</v>
      </c>
      <c r="BK6" s="59">
        <v>9.9</v>
      </c>
      <c r="BL6" s="59">
        <v>9.6999999999999993</v>
      </c>
      <c r="BM6" s="59">
        <v>9.8000000000000007</v>
      </c>
      <c r="BN6" s="59">
        <v>9.9</v>
      </c>
      <c r="BO6" s="59">
        <v>10.1</v>
      </c>
      <c r="BP6" s="59">
        <v>9.8000000000000007</v>
      </c>
      <c r="BQ6" s="59">
        <v>9.6</v>
      </c>
      <c r="BR6" s="59">
        <v>9.4</v>
      </c>
      <c r="BS6" s="59">
        <v>9.1</v>
      </c>
      <c r="BT6" s="59">
        <v>8.8000000000000007</v>
      </c>
      <c r="BU6" s="59">
        <v>8.8000000000000007</v>
      </c>
      <c r="BV6" s="59">
        <v>8.1999999999999993</v>
      </c>
      <c r="BW6" s="59">
        <v>8.1</v>
      </c>
      <c r="BX6" s="59">
        <v>7.4</v>
      </c>
      <c r="BY6" s="59">
        <v>7.1</v>
      </c>
      <c r="BZ6" s="59">
        <v>7.1</v>
      </c>
      <c r="CA6" s="59">
        <v>6.9</v>
      </c>
      <c r="CB6" s="59">
        <v>6.1</v>
      </c>
      <c r="CC6" s="59">
        <v>6.1</v>
      </c>
      <c r="CD6" s="59">
        <v>6.2</v>
      </c>
      <c r="CE6" s="59">
        <v>7.7</v>
      </c>
      <c r="CF6" s="59">
        <v>8.3000000000000007</v>
      </c>
      <c r="CG6" s="59">
        <v>8.4</v>
      </c>
      <c r="CH6" s="59">
        <v>8.1</v>
      </c>
      <c r="CI6" s="59">
        <v>8.1</v>
      </c>
      <c r="CJ6" s="59">
        <v>7.6</v>
      </c>
      <c r="CK6" s="59">
        <v>7.3</v>
      </c>
      <c r="CL6" s="59">
        <v>7.3</v>
      </c>
      <c r="CM6" s="59">
        <v>7.1</v>
      </c>
      <c r="CN6" s="59">
        <v>6.4</v>
      </c>
      <c r="CO6" s="59">
        <v>7.1</v>
      </c>
      <c r="CP6" s="59">
        <v>6.8</v>
      </c>
      <c r="CQ6" s="59">
        <v>6.3</v>
      </c>
      <c r="CR6" s="59">
        <v>6.1</v>
      </c>
      <c r="CS6" s="35">
        <f t="shared" ref="CS6:CS18" si="1">AVERAGE(C6:CR6)</f>
        <v>10.813829787234043</v>
      </c>
      <c r="CT6" s="35">
        <f t="shared" ref="CT6:CT18" si="2">SUM(C25:CR25)/(CV6-1)</f>
        <v>14.819914207275232</v>
      </c>
      <c r="CU6" s="35">
        <f t="shared" si="0"/>
        <v>3.8496641681158672</v>
      </c>
      <c r="CV6" s="35">
        <f t="shared" ref="CV6:CV18" si="3">COUNT(C6:CR6)</f>
        <v>94</v>
      </c>
      <c r="CW6" s="37">
        <v>-1</v>
      </c>
    </row>
    <row r="7" spans="1:101" ht="14.75" x14ac:dyDescent="0.75">
      <c r="A7" s="53" t="s">
        <v>121</v>
      </c>
      <c r="B7" s="63" t="s">
        <v>13</v>
      </c>
      <c r="C7" s="46">
        <v>51.4</v>
      </c>
      <c r="D7" s="46">
        <v>51.4</v>
      </c>
      <c r="E7" s="46">
        <v>51.4</v>
      </c>
      <c r="F7" s="46">
        <v>51.4</v>
      </c>
      <c r="G7" s="46">
        <v>52.1</v>
      </c>
      <c r="H7" s="46">
        <v>52.1</v>
      </c>
      <c r="I7" s="46">
        <v>52.3</v>
      </c>
      <c r="J7" s="46">
        <v>52.3</v>
      </c>
      <c r="K7" s="46">
        <v>52</v>
      </c>
      <c r="L7" s="46">
        <v>53.6</v>
      </c>
      <c r="M7" s="46">
        <v>55.1</v>
      </c>
      <c r="N7" s="46">
        <v>54.7</v>
      </c>
      <c r="O7" s="46">
        <v>53.9</v>
      </c>
      <c r="P7" s="46">
        <v>54.1</v>
      </c>
      <c r="Q7" s="46">
        <v>55.7</v>
      </c>
      <c r="R7" s="46">
        <v>54.3</v>
      </c>
      <c r="S7" s="46">
        <v>54.4</v>
      </c>
      <c r="T7" s="46">
        <v>54.7</v>
      </c>
      <c r="U7" s="46">
        <v>55.4</v>
      </c>
      <c r="V7" s="46">
        <v>55.1</v>
      </c>
      <c r="W7" s="46">
        <v>54.3</v>
      </c>
      <c r="X7" s="46">
        <v>55.8</v>
      </c>
      <c r="Y7" s="46">
        <v>56.4</v>
      </c>
      <c r="Z7" s="46">
        <v>57</v>
      </c>
      <c r="AA7" s="46">
        <v>57.7</v>
      </c>
      <c r="AB7" s="46">
        <v>59.2</v>
      </c>
      <c r="AC7" s="46">
        <v>61.6</v>
      </c>
      <c r="AD7" s="46">
        <v>60.1</v>
      </c>
      <c r="AE7" s="46">
        <v>59.4</v>
      </c>
      <c r="AF7" s="46">
        <v>61.2</v>
      </c>
      <c r="AG7" s="46">
        <v>63</v>
      </c>
      <c r="AH7" s="46">
        <v>63</v>
      </c>
      <c r="AI7" s="46">
        <v>62.3</v>
      </c>
      <c r="AJ7" s="46">
        <v>63.1</v>
      </c>
      <c r="AK7" s="46">
        <v>62.4</v>
      </c>
      <c r="AL7" s="46">
        <v>60.1</v>
      </c>
      <c r="AM7" s="46">
        <v>57.8</v>
      </c>
      <c r="AN7" s="46">
        <v>55.2</v>
      </c>
      <c r="AO7" s="46">
        <v>52.5</v>
      </c>
      <c r="AP7" s="46">
        <v>51.5</v>
      </c>
      <c r="AQ7" s="46">
        <v>50.8</v>
      </c>
      <c r="AR7" s="46">
        <v>51.5</v>
      </c>
      <c r="AS7" s="46">
        <v>53.1</v>
      </c>
      <c r="AT7" s="46">
        <v>52.7</v>
      </c>
      <c r="AU7" s="46">
        <v>52.4</v>
      </c>
      <c r="AV7" s="46">
        <v>53.8</v>
      </c>
      <c r="AW7" s="46">
        <v>54.9</v>
      </c>
      <c r="AX7" s="46">
        <v>55</v>
      </c>
      <c r="AY7" s="46">
        <v>54.4</v>
      </c>
      <c r="AZ7" s="46">
        <v>55.6</v>
      </c>
      <c r="BA7" s="46">
        <v>57.4</v>
      </c>
      <c r="BB7" s="46">
        <v>57.2</v>
      </c>
      <c r="BC7" s="46">
        <v>57.3</v>
      </c>
      <c r="BD7" s="46">
        <v>57.9</v>
      </c>
      <c r="BE7" s="46">
        <v>59</v>
      </c>
      <c r="BF7" s="46">
        <v>58.6</v>
      </c>
      <c r="BG7" s="46">
        <v>58.6</v>
      </c>
      <c r="BH7" s="46">
        <v>59.3</v>
      </c>
      <c r="BI7" s="46">
        <v>59.3</v>
      </c>
      <c r="BJ7" s="46">
        <v>59.3</v>
      </c>
      <c r="BK7" s="46">
        <v>59.7</v>
      </c>
      <c r="BL7" s="46">
        <v>60.9</v>
      </c>
      <c r="BM7" s="46">
        <v>61.4</v>
      </c>
      <c r="BN7" s="46">
        <v>61.4</v>
      </c>
      <c r="BO7" s="46">
        <v>61</v>
      </c>
      <c r="BP7" s="46">
        <v>61.8</v>
      </c>
      <c r="BQ7" s="46">
        <v>61.8</v>
      </c>
      <c r="BR7" s="46">
        <v>61.7</v>
      </c>
      <c r="BS7" s="46">
        <v>61.6</v>
      </c>
      <c r="BT7" s="46">
        <v>62.6</v>
      </c>
      <c r="BU7" s="46">
        <v>63.6</v>
      </c>
      <c r="BV7" s="46">
        <v>63.7</v>
      </c>
      <c r="BW7" s="46">
        <v>63.5</v>
      </c>
      <c r="BX7" s="46">
        <v>64.400000000000006</v>
      </c>
      <c r="BY7" s="46">
        <v>65.3</v>
      </c>
      <c r="BZ7" s="46">
        <v>64.7</v>
      </c>
      <c r="CA7" s="46">
        <v>64.400000000000006</v>
      </c>
      <c r="CB7" s="46">
        <v>64.7</v>
      </c>
      <c r="CC7" s="46">
        <v>65.599999999999994</v>
      </c>
      <c r="CD7" s="46">
        <v>65.400000000000006</v>
      </c>
      <c r="CE7" s="46">
        <v>64.7</v>
      </c>
      <c r="CF7" s="46">
        <v>64.099999999999994</v>
      </c>
      <c r="CG7" s="46">
        <v>64.3</v>
      </c>
      <c r="CH7" s="46">
        <v>63.8</v>
      </c>
      <c r="CI7" s="46">
        <v>61.6</v>
      </c>
      <c r="CJ7" s="46">
        <v>62.3</v>
      </c>
      <c r="CK7" s="46">
        <v>63.5</v>
      </c>
      <c r="CL7" s="46">
        <v>62.7</v>
      </c>
      <c r="CM7" s="46">
        <v>63.2</v>
      </c>
      <c r="CN7" s="46">
        <v>64</v>
      </c>
      <c r="CO7" s="46">
        <v>64.599999999999994</v>
      </c>
      <c r="CP7" s="46">
        <v>64</v>
      </c>
      <c r="CQ7" s="46">
        <v>63.7</v>
      </c>
      <c r="CR7" s="46">
        <v>64.400000000000006</v>
      </c>
      <c r="CS7" s="35">
        <f t="shared" si="1"/>
        <v>58.608510638297879</v>
      </c>
      <c r="CT7" s="35">
        <f t="shared" si="2"/>
        <v>20.842507435369498</v>
      </c>
      <c r="CU7" s="35">
        <f t="shared" si="0"/>
        <v>4.5653595077901041</v>
      </c>
      <c r="CV7" s="35">
        <f t="shared" si="3"/>
        <v>94</v>
      </c>
      <c r="CW7" s="37">
        <v>1</v>
      </c>
    </row>
    <row r="8" spans="1:101" ht="14.25" customHeight="1" x14ac:dyDescent="0.75">
      <c r="A8" s="53" t="s">
        <v>122</v>
      </c>
      <c r="B8" s="63" t="s"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>
        <v>11061</v>
      </c>
      <c r="X8" s="59">
        <v>12039</v>
      </c>
      <c r="Y8" s="59">
        <v>12765</v>
      </c>
      <c r="Z8" s="59">
        <v>13177</v>
      </c>
      <c r="AA8" s="59">
        <v>17140</v>
      </c>
      <c r="AB8" s="59">
        <v>18252</v>
      </c>
      <c r="AC8" s="59">
        <v>20781</v>
      </c>
      <c r="AD8" s="59">
        <v>20454</v>
      </c>
      <c r="AE8" s="59">
        <v>21837</v>
      </c>
      <c r="AF8" s="59">
        <v>21458</v>
      </c>
      <c r="AG8" s="59">
        <v>20803</v>
      </c>
      <c r="AH8" s="59">
        <v>16826</v>
      </c>
      <c r="AI8" s="46">
        <v>20956</v>
      </c>
      <c r="AJ8" s="59">
        <v>18329</v>
      </c>
      <c r="AK8" s="59">
        <v>13690</v>
      </c>
      <c r="AL8" s="59">
        <v>11441</v>
      </c>
      <c r="AM8" s="59">
        <v>9207</v>
      </c>
      <c r="AN8" s="59">
        <v>7786</v>
      </c>
      <c r="AO8" s="59">
        <v>6630</v>
      </c>
      <c r="AP8" s="59">
        <v>5776</v>
      </c>
      <c r="AQ8" s="59">
        <v>5949</v>
      </c>
      <c r="AR8" s="59">
        <v>6378</v>
      </c>
      <c r="AS8" s="59">
        <v>7279</v>
      </c>
      <c r="AT8" s="59">
        <v>7224</v>
      </c>
      <c r="AU8" s="59">
        <v>10629</v>
      </c>
      <c r="AV8" s="59">
        <v>10573</v>
      </c>
      <c r="AW8" s="59">
        <v>9990</v>
      </c>
      <c r="AX8" s="59">
        <v>9314</v>
      </c>
      <c r="AY8" s="59">
        <v>11850</v>
      </c>
      <c r="AZ8" s="59">
        <v>11477</v>
      </c>
      <c r="BA8" s="59">
        <v>10976</v>
      </c>
      <c r="BB8" s="59">
        <v>11217</v>
      </c>
      <c r="BC8" s="59">
        <v>14958</v>
      </c>
      <c r="BD8" s="59">
        <v>13963</v>
      </c>
      <c r="BE8" s="59">
        <v>13203</v>
      </c>
      <c r="BF8" s="59">
        <v>11988</v>
      </c>
      <c r="BG8" s="59">
        <v>14387</v>
      </c>
      <c r="BH8" s="59">
        <v>13222</v>
      </c>
      <c r="BI8" s="59">
        <v>11399</v>
      </c>
      <c r="BJ8" s="59">
        <v>10277</v>
      </c>
      <c r="BK8" s="59">
        <v>13600</v>
      </c>
      <c r="BL8" s="59">
        <v>14224</v>
      </c>
      <c r="BM8" s="59">
        <v>12745</v>
      </c>
      <c r="BN8" s="59">
        <v>12211</v>
      </c>
      <c r="BO8" s="59">
        <v>13821</v>
      </c>
      <c r="BP8" s="59">
        <v>15250</v>
      </c>
      <c r="BQ8" s="59">
        <v>14226</v>
      </c>
      <c r="BR8" s="59">
        <v>14445</v>
      </c>
      <c r="BS8" s="59">
        <v>16185</v>
      </c>
      <c r="BT8" s="59">
        <v>16708</v>
      </c>
      <c r="BU8" s="59">
        <v>17638</v>
      </c>
      <c r="BV8" s="59">
        <v>17574</v>
      </c>
      <c r="BW8" s="59">
        <v>22179</v>
      </c>
      <c r="BX8" s="59">
        <v>24637</v>
      </c>
      <c r="BY8" s="59">
        <v>22711</v>
      </c>
      <c r="BZ8" s="59">
        <v>21340</v>
      </c>
      <c r="CA8" s="59">
        <v>28724</v>
      </c>
      <c r="CB8" s="59">
        <v>30465</v>
      </c>
      <c r="CC8" s="59">
        <v>29176</v>
      </c>
      <c r="CD8" s="59">
        <v>28072</v>
      </c>
      <c r="CE8" s="59">
        <v>18855</v>
      </c>
      <c r="CF8" s="59">
        <v>21052</v>
      </c>
      <c r="CG8" s="59">
        <v>20888</v>
      </c>
      <c r="CH8" s="59">
        <v>17246</v>
      </c>
      <c r="CI8" s="59">
        <v>21640</v>
      </c>
      <c r="CJ8" s="59">
        <v>25677</v>
      </c>
      <c r="CK8" s="46">
        <v>23579</v>
      </c>
      <c r="CL8" s="46">
        <v>26868</v>
      </c>
      <c r="CM8" s="46">
        <v>28463</v>
      </c>
      <c r="CN8" s="46">
        <v>26429</v>
      </c>
      <c r="CO8" s="46">
        <v>26060</v>
      </c>
      <c r="CP8" s="46">
        <v>22505</v>
      </c>
      <c r="CQ8" s="46">
        <v>23944</v>
      </c>
      <c r="CR8" s="46">
        <v>25260</v>
      </c>
      <c r="CS8" s="35">
        <f t="shared" si="1"/>
        <v>16635.91891891892</v>
      </c>
      <c r="CT8" s="35">
        <f t="shared" si="2"/>
        <v>41591111.664568685</v>
      </c>
      <c r="CU8" s="36">
        <f t="shared" si="0"/>
        <v>6449.1171228757112</v>
      </c>
      <c r="CV8" s="35">
        <f t="shared" si="3"/>
        <v>74</v>
      </c>
      <c r="CW8" s="37">
        <v>1</v>
      </c>
    </row>
    <row r="9" spans="1:101" ht="14.75" x14ac:dyDescent="0.75">
      <c r="A9" s="53" t="s">
        <v>123</v>
      </c>
      <c r="B9" s="65" t="s">
        <v>15</v>
      </c>
      <c r="C9" s="46">
        <v>57.8</v>
      </c>
      <c r="D9" s="46">
        <v>58.6</v>
      </c>
      <c r="E9" s="46">
        <v>58.6</v>
      </c>
      <c r="F9" s="46">
        <v>50.7</v>
      </c>
      <c r="G9" s="46">
        <v>66</v>
      </c>
      <c r="H9" s="46">
        <v>68</v>
      </c>
      <c r="I9" s="46">
        <v>66</v>
      </c>
      <c r="J9" s="46">
        <v>67.8</v>
      </c>
      <c r="K9" s="46">
        <v>69</v>
      </c>
      <c r="L9" s="46">
        <v>70</v>
      </c>
      <c r="M9" s="46">
        <v>72</v>
      </c>
      <c r="N9" s="46">
        <v>68</v>
      </c>
      <c r="O9" s="46">
        <v>67.900000000000006</v>
      </c>
      <c r="P9" s="46">
        <v>66.8</v>
      </c>
      <c r="Q9" s="46">
        <v>72.400000000000006</v>
      </c>
      <c r="R9" s="46">
        <v>70.7</v>
      </c>
      <c r="S9" s="46">
        <v>72.900000000000006</v>
      </c>
      <c r="T9" s="46">
        <v>72.599999999999994</v>
      </c>
      <c r="U9" s="46">
        <v>70.7</v>
      </c>
      <c r="V9" s="46">
        <v>69</v>
      </c>
      <c r="W9" s="46">
        <v>72.599999999999994</v>
      </c>
      <c r="X9" s="46">
        <v>76</v>
      </c>
      <c r="Y9" s="46">
        <v>71.400000000000006</v>
      </c>
      <c r="Z9" s="46">
        <v>72.8</v>
      </c>
      <c r="AA9" s="46">
        <v>72.8</v>
      </c>
      <c r="AB9" s="46">
        <v>71.5</v>
      </c>
      <c r="AC9" s="46">
        <v>73.7</v>
      </c>
      <c r="AD9" s="46">
        <v>70.400000000000006</v>
      </c>
      <c r="AE9" s="46">
        <v>73.5</v>
      </c>
      <c r="AF9" s="46">
        <v>70.8</v>
      </c>
      <c r="AG9" s="46">
        <v>72.8</v>
      </c>
      <c r="AH9" s="46">
        <v>69.099999999999994</v>
      </c>
      <c r="AI9" s="59">
        <v>66.400000000000006</v>
      </c>
      <c r="AJ9" s="46">
        <v>66.2</v>
      </c>
      <c r="AK9" s="46">
        <v>63.4</v>
      </c>
      <c r="AL9" s="46">
        <v>55.8</v>
      </c>
      <c r="AM9" s="46">
        <v>52.4</v>
      </c>
      <c r="AN9" s="46">
        <v>53.7</v>
      </c>
      <c r="AO9" s="46">
        <v>54.1</v>
      </c>
      <c r="AP9" s="46">
        <v>57.9</v>
      </c>
      <c r="AQ9" s="46">
        <v>60.8</v>
      </c>
      <c r="AR9" s="46">
        <v>65.7</v>
      </c>
      <c r="AS9" s="46">
        <v>66.7</v>
      </c>
      <c r="AT9" s="46">
        <v>65.099999999999994</v>
      </c>
      <c r="AU9" s="46">
        <v>65.099999999999994</v>
      </c>
      <c r="AV9" s="46">
        <v>69.400000000000006</v>
      </c>
      <c r="AW9" s="46">
        <v>69.400000000000006</v>
      </c>
      <c r="AX9" s="46">
        <v>68.2</v>
      </c>
      <c r="AY9" s="46">
        <v>70.3</v>
      </c>
      <c r="AZ9" s="46">
        <v>72.7</v>
      </c>
      <c r="BA9" s="46">
        <v>72.2</v>
      </c>
      <c r="BB9" s="46">
        <v>70.900000000000006</v>
      </c>
      <c r="BC9" s="46">
        <v>71.099999999999994</v>
      </c>
      <c r="BD9" s="46">
        <v>73.5</v>
      </c>
      <c r="BE9" s="46">
        <v>72.7</v>
      </c>
      <c r="BF9" s="46">
        <v>71.099999999999994</v>
      </c>
      <c r="BG9" s="46">
        <v>71.2</v>
      </c>
      <c r="BH9" s="46">
        <v>73</v>
      </c>
      <c r="BI9" s="46">
        <v>74.099999999999994</v>
      </c>
      <c r="BJ9" s="46">
        <v>70</v>
      </c>
      <c r="BK9" s="46">
        <v>71.3</v>
      </c>
      <c r="BL9" s="46">
        <v>72.599999999999994</v>
      </c>
      <c r="BM9" s="46">
        <v>72</v>
      </c>
      <c r="BN9" s="46">
        <v>71.099999999999994</v>
      </c>
      <c r="BO9" s="46">
        <v>72.400000000000006</v>
      </c>
      <c r="BP9" s="46">
        <v>72.7</v>
      </c>
      <c r="BQ9" s="46">
        <v>74.099999999999994</v>
      </c>
      <c r="BR9" s="46">
        <v>73.3</v>
      </c>
      <c r="BS9" s="46">
        <v>74.2</v>
      </c>
      <c r="BT9" s="46">
        <v>75</v>
      </c>
      <c r="BU9" s="46">
        <v>74.900000000000006</v>
      </c>
      <c r="BV9" s="46">
        <v>74.900000000000006</v>
      </c>
      <c r="BW9" s="46">
        <v>76</v>
      </c>
      <c r="BX9" s="46">
        <v>78</v>
      </c>
      <c r="BY9" s="46">
        <v>76.2</v>
      </c>
      <c r="BZ9" s="46">
        <v>76.2</v>
      </c>
      <c r="CA9" s="46">
        <v>76.8</v>
      </c>
      <c r="CB9" s="46">
        <v>76.5</v>
      </c>
      <c r="CC9" s="46">
        <v>75.5</v>
      </c>
      <c r="CD9" s="46">
        <v>74.099999999999994</v>
      </c>
      <c r="CE9" s="46">
        <v>68.599999999999994</v>
      </c>
      <c r="CF9" s="46">
        <v>71.900000000000006</v>
      </c>
      <c r="CG9" s="46">
        <v>71.2</v>
      </c>
      <c r="CH9" s="46">
        <v>73.099999999999994</v>
      </c>
      <c r="CI9" s="46">
        <v>74.2</v>
      </c>
      <c r="CJ9" s="46">
        <v>74.7</v>
      </c>
      <c r="CK9" s="46">
        <v>75.5</v>
      </c>
      <c r="CL9" s="46">
        <v>76.7</v>
      </c>
      <c r="CM9" s="46">
        <v>75.5</v>
      </c>
      <c r="CN9" s="46">
        <v>75.599999999999994</v>
      </c>
      <c r="CO9" s="46">
        <v>75.7</v>
      </c>
      <c r="CP9" s="46">
        <v>73.3</v>
      </c>
      <c r="CQ9" s="46">
        <v>72.599999999999994</v>
      </c>
      <c r="CR9" s="46">
        <v>73.8</v>
      </c>
      <c r="CS9" s="35">
        <f t="shared" si="1"/>
        <v>70.065957446808511</v>
      </c>
      <c r="CT9" s="35">
        <f t="shared" si="2"/>
        <v>33.945925417524606</v>
      </c>
      <c r="CU9" s="35">
        <f t="shared" si="0"/>
        <v>5.8263131925364782</v>
      </c>
      <c r="CV9" s="35">
        <f t="shared" si="3"/>
        <v>94</v>
      </c>
      <c r="CW9" s="37">
        <v>-1</v>
      </c>
    </row>
    <row r="10" spans="1:101" ht="14.75" x14ac:dyDescent="0.75">
      <c r="A10" s="53" t="s">
        <v>138</v>
      </c>
      <c r="B10" s="63" t="s">
        <v>16</v>
      </c>
      <c r="C10" s="59"/>
      <c r="D10" s="59"/>
      <c r="E10" s="59"/>
      <c r="F10" s="59"/>
      <c r="G10" s="59">
        <v>74</v>
      </c>
      <c r="H10" s="59">
        <v>70</v>
      </c>
      <c r="I10" s="59">
        <v>54</v>
      </c>
      <c r="J10" s="59">
        <v>56</v>
      </c>
      <c r="K10" s="46">
        <v>53.666666666666664</v>
      </c>
      <c r="L10" s="59">
        <v>45</v>
      </c>
      <c r="M10" s="59">
        <v>30.333333333333332</v>
      </c>
      <c r="N10" s="59">
        <v>34.333333333333336</v>
      </c>
      <c r="O10" s="59">
        <v>43</v>
      </c>
      <c r="P10" s="59">
        <v>50</v>
      </c>
      <c r="Q10" s="59">
        <v>35</v>
      </c>
      <c r="R10" s="59">
        <v>32</v>
      </c>
      <c r="S10" s="59">
        <v>44.666666666666664</v>
      </c>
      <c r="T10" s="59">
        <v>40</v>
      </c>
      <c r="U10" s="59">
        <v>28.333333333333332</v>
      </c>
      <c r="V10" s="59">
        <v>26.333333333333332</v>
      </c>
      <c r="W10" s="59">
        <v>34.333333333333336</v>
      </c>
      <c r="X10" s="59">
        <v>28.333333333333332</v>
      </c>
      <c r="Y10" s="59">
        <v>17.333333333333332</v>
      </c>
      <c r="Z10" s="59">
        <v>13.333333333333334</v>
      </c>
      <c r="AA10" s="59">
        <v>18.666666666666668</v>
      </c>
      <c r="AB10" s="59">
        <v>16.333333333333332</v>
      </c>
      <c r="AC10" s="59">
        <v>10</v>
      </c>
      <c r="AD10" s="59">
        <v>10</v>
      </c>
      <c r="AE10" s="59">
        <v>15</v>
      </c>
      <c r="AF10" s="59">
        <v>13.666666666666666</v>
      </c>
      <c r="AG10" s="59">
        <v>12.333333333333334</v>
      </c>
      <c r="AH10" s="59">
        <v>19.333333333333332</v>
      </c>
      <c r="AI10">
        <v>41</v>
      </c>
      <c r="AJ10" s="59">
        <v>55.666666666666664</v>
      </c>
      <c r="AK10" s="59">
        <v>55.333333333333336</v>
      </c>
      <c r="AL10" s="59">
        <v>67.666666666666671</v>
      </c>
      <c r="AM10" s="59">
        <v>78.666666666666671</v>
      </c>
      <c r="AN10" s="59">
        <v>80.666666666666671</v>
      </c>
      <c r="AO10" s="59">
        <v>78.666666666666671</v>
      </c>
      <c r="AP10" s="59">
        <v>80.666666666666671</v>
      </c>
      <c r="AQ10" s="59">
        <v>78.333333333333329</v>
      </c>
      <c r="AR10" s="59">
        <v>77</v>
      </c>
      <c r="AS10" s="59">
        <v>65.666666666666671</v>
      </c>
      <c r="AT10" s="59">
        <v>66.666666666666671</v>
      </c>
      <c r="AU10" s="59">
        <v>66</v>
      </c>
      <c r="AV10" s="59">
        <v>59.666666666666664</v>
      </c>
      <c r="AW10" s="59">
        <v>46</v>
      </c>
      <c r="AX10" s="59">
        <v>46.666666666666664</v>
      </c>
      <c r="AY10" s="59">
        <v>51</v>
      </c>
      <c r="AZ10" s="59">
        <v>43</v>
      </c>
      <c r="BA10" s="59">
        <v>37.333333333333336</v>
      </c>
      <c r="BB10" s="59">
        <v>41.333333333333336</v>
      </c>
      <c r="BC10" s="59">
        <v>49</v>
      </c>
      <c r="BD10" s="59">
        <v>42</v>
      </c>
      <c r="BE10" s="59">
        <v>39.666666666666664</v>
      </c>
      <c r="BF10" s="59">
        <v>42</v>
      </c>
      <c r="BG10" s="59">
        <v>45.333333333333336</v>
      </c>
      <c r="BH10" s="59">
        <v>41.666666666666664</v>
      </c>
      <c r="BI10" s="59">
        <v>34.666666666666664</v>
      </c>
      <c r="BJ10" s="59">
        <v>39.666666666666664</v>
      </c>
      <c r="BK10" s="59">
        <v>46.666666666666664</v>
      </c>
      <c r="BL10" s="59">
        <v>48.333333333333336</v>
      </c>
      <c r="BM10" s="59">
        <v>41.333333333333336</v>
      </c>
      <c r="BN10" s="59">
        <v>53</v>
      </c>
      <c r="BO10" s="59">
        <v>57.933333333333337</v>
      </c>
      <c r="BP10" s="59">
        <v>58.7</v>
      </c>
      <c r="BQ10" s="59">
        <v>53.699999999999996</v>
      </c>
      <c r="BR10" s="59">
        <v>52.133333333333333</v>
      </c>
      <c r="BS10" s="59">
        <v>49.800000000000004</v>
      </c>
      <c r="BT10" s="59">
        <v>40.866666666666667</v>
      </c>
      <c r="BU10" s="59">
        <v>31.733333333333334</v>
      </c>
      <c r="BV10" s="59">
        <v>30.233333333333334</v>
      </c>
      <c r="BW10" s="59">
        <v>29.966666666666669</v>
      </c>
      <c r="BX10" s="59">
        <v>25.733333333333334</v>
      </c>
      <c r="BY10" s="59">
        <v>20.366666666666667</v>
      </c>
      <c r="BZ10" s="59">
        <v>21.566666666666666</v>
      </c>
      <c r="CA10" s="59">
        <v>19.100000000000001</v>
      </c>
      <c r="CB10" s="59">
        <v>21</v>
      </c>
      <c r="CC10" s="59">
        <v>21.833333333333332</v>
      </c>
      <c r="CD10" s="59">
        <v>28.7</v>
      </c>
      <c r="CE10" s="59">
        <v>31.933333333333334</v>
      </c>
      <c r="CF10" s="59">
        <v>34.766666666666666</v>
      </c>
      <c r="CG10" s="59">
        <v>34.933333333333337</v>
      </c>
      <c r="CH10" s="59">
        <v>32.733333333333327</v>
      </c>
      <c r="CI10" s="59">
        <v>36.366666666666667</v>
      </c>
      <c r="CJ10" s="71">
        <v>34.766666666666666</v>
      </c>
      <c r="CK10" s="71">
        <v>28.2</v>
      </c>
      <c r="CL10" s="71">
        <v>28.566666666666663</v>
      </c>
      <c r="CM10" s="71">
        <v>30.266666666666669</v>
      </c>
      <c r="CN10" s="71">
        <v>27.033333333333331</v>
      </c>
      <c r="CO10" s="71">
        <v>25.900000000000002</v>
      </c>
      <c r="CP10" s="71">
        <v>30.233333333333331</v>
      </c>
      <c r="CQ10" s="46">
        <v>36.533333333333331</v>
      </c>
      <c r="CR10" s="46">
        <v>33.300000000000004</v>
      </c>
      <c r="CS10" s="35">
        <f t="shared" si="1"/>
        <v>40.828518518518521</v>
      </c>
      <c r="CT10" s="35">
        <f t="shared" si="2"/>
        <v>316.42136232487178</v>
      </c>
      <c r="CU10" s="35">
        <f t="shared" si="0"/>
        <v>17.788236627751267</v>
      </c>
      <c r="CV10" s="35">
        <f t="shared" si="3"/>
        <v>90</v>
      </c>
      <c r="CW10" s="37">
        <v>-1</v>
      </c>
    </row>
    <row r="11" spans="1:101" ht="14.75" x14ac:dyDescent="0.75">
      <c r="A11" s="53" t="s">
        <v>139</v>
      </c>
      <c r="B11" s="67" t="s">
        <v>17</v>
      </c>
      <c r="C11" s="46"/>
      <c r="D11" s="46"/>
      <c r="E11" s="46"/>
      <c r="F11" s="46"/>
      <c r="G11" s="46"/>
      <c r="H11" s="46"/>
      <c r="I11" s="46"/>
      <c r="J11" s="46"/>
      <c r="K11" s="59"/>
      <c r="L11" s="46"/>
      <c r="M11" s="46"/>
      <c r="N11" s="46"/>
      <c r="O11" s="46"/>
      <c r="P11" s="46"/>
      <c r="Q11" s="46"/>
      <c r="R11" s="46"/>
      <c r="S11" s="59">
        <v>39</v>
      </c>
      <c r="T11" s="59">
        <v>34</v>
      </c>
      <c r="U11" s="59">
        <v>32</v>
      </c>
      <c r="V11" s="59">
        <v>32</v>
      </c>
      <c r="W11" s="59">
        <v>29</v>
      </c>
      <c r="X11" s="59">
        <v>36</v>
      </c>
      <c r="Y11" s="59">
        <v>26</v>
      </c>
      <c r="Z11" s="59">
        <v>22</v>
      </c>
      <c r="AA11" s="59">
        <v>30</v>
      </c>
      <c r="AB11" s="59">
        <v>26</v>
      </c>
      <c r="AC11" s="59">
        <v>25</v>
      </c>
      <c r="AD11" s="59">
        <v>22</v>
      </c>
      <c r="AE11" s="59">
        <v>23</v>
      </c>
      <c r="AF11" s="59">
        <v>25</v>
      </c>
      <c r="AG11" s="59">
        <v>24</v>
      </c>
      <c r="AH11" s="59">
        <v>29</v>
      </c>
      <c r="AI11" s="59">
        <v>39</v>
      </c>
      <c r="AJ11" s="59">
        <v>45</v>
      </c>
      <c r="AK11" s="59">
        <v>49</v>
      </c>
      <c r="AL11" s="59">
        <v>61</v>
      </c>
      <c r="AM11" s="59">
        <v>72</v>
      </c>
      <c r="AN11" s="59">
        <v>75</v>
      </c>
      <c r="AO11" s="59">
        <v>70</v>
      </c>
      <c r="AP11" s="59">
        <v>69</v>
      </c>
      <c r="AQ11" s="59">
        <v>69</v>
      </c>
      <c r="AR11" s="59">
        <v>55</v>
      </c>
      <c r="AS11" s="59">
        <v>48</v>
      </c>
      <c r="AT11" s="59">
        <v>54</v>
      </c>
      <c r="AU11" s="59">
        <v>58</v>
      </c>
      <c r="AV11" s="59">
        <v>52</v>
      </c>
      <c r="AW11" s="59">
        <v>48</v>
      </c>
      <c r="AX11" s="59">
        <v>46</v>
      </c>
      <c r="AY11" s="59">
        <v>50</v>
      </c>
      <c r="AZ11" s="59">
        <v>49</v>
      </c>
      <c r="BA11" s="59">
        <v>43</v>
      </c>
      <c r="BB11" s="59">
        <v>44</v>
      </c>
      <c r="BC11" s="59">
        <v>46</v>
      </c>
      <c r="BD11" s="59">
        <v>50</v>
      </c>
      <c r="BE11" s="59">
        <v>42</v>
      </c>
      <c r="BF11" s="59">
        <v>41</v>
      </c>
      <c r="BG11" s="59">
        <v>40</v>
      </c>
      <c r="BH11" s="59">
        <v>42</v>
      </c>
      <c r="BI11" s="59">
        <v>39</v>
      </c>
      <c r="BJ11" s="59">
        <v>42</v>
      </c>
      <c r="BK11" s="59">
        <v>43</v>
      </c>
      <c r="BL11" s="59">
        <v>44</v>
      </c>
      <c r="BM11" s="59">
        <v>44</v>
      </c>
      <c r="BN11" s="59">
        <v>43</v>
      </c>
      <c r="BO11" s="59">
        <v>46</v>
      </c>
      <c r="BP11" s="59">
        <v>45</v>
      </c>
      <c r="BQ11" s="59">
        <v>42</v>
      </c>
      <c r="BR11" s="59">
        <v>42</v>
      </c>
      <c r="BS11" s="59">
        <v>40</v>
      </c>
      <c r="BT11" s="59">
        <v>38</v>
      </c>
      <c r="BU11" s="59">
        <v>36</v>
      </c>
      <c r="BV11" s="59">
        <v>32</v>
      </c>
      <c r="BW11" s="59">
        <v>33</v>
      </c>
      <c r="BX11" s="59">
        <v>31</v>
      </c>
      <c r="BY11" s="59">
        <v>28</v>
      </c>
      <c r="BZ11" s="59">
        <v>29</v>
      </c>
      <c r="CA11" s="59">
        <v>29</v>
      </c>
      <c r="CB11" s="59">
        <v>29.7</v>
      </c>
      <c r="CC11" s="59">
        <v>34.200000000000003</v>
      </c>
      <c r="CD11" s="59">
        <v>37.1</v>
      </c>
      <c r="CE11" s="59">
        <v>35.4</v>
      </c>
      <c r="CF11" s="59">
        <v>40.200000000000003</v>
      </c>
      <c r="CG11" s="59">
        <v>37.299999999999997</v>
      </c>
      <c r="CH11" s="59">
        <v>34.5</v>
      </c>
      <c r="CI11" s="59">
        <v>36.700000000000003</v>
      </c>
      <c r="CJ11" s="59">
        <v>32</v>
      </c>
      <c r="CK11" s="59">
        <v>26.6</v>
      </c>
      <c r="CL11" s="59">
        <v>28.4</v>
      </c>
      <c r="CM11" s="59">
        <v>26.966666666666665</v>
      </c>
      <c r="CN11" s="59">
        <v>25.2</v>
      </c>
      <c r="CO11" s="59">
        <v>29.333333333333332</v>
      </c>
      <c r="CP11" s="59">
        <v>37.666666666666664</v>
      </c>
      <c r="CQ11" s="59">
        <v>44.1</v>
      </c>
      <c r="CR11" s="46">
        <v>47.266666666666673</v>
      </c>
      <c r="CS11" s="35">
        <f t="shared" si="1"/>
        <v>39.995299145299136</v>
      </c>
      <c r="CT11" s="35">
        <f t="shared" si="2"/>
        <v>145.95626910126902</v>
      </c>
      <c r="CU11" s="35">
        <f t="shared" si="0"/>
        <v>12.081236240603401</v>
      </c>
      <c r="CV11" s="35">
        <f t="shared" si="3"/>
        <v>78</v>
      </c>
      <c r="CW11" s="37">
        <v>-1</v>
      </c>
    </row>
    <row r="12" spans="1:101" ht="14.75" x14ac:dyDescent="0.75">
      <c r="A12" s="53" t="s">
        <v>140</v>
      </c>
      <c r="B12" s="63" t="s">
        <v>18</v>
      </c>
      <c r="C12" s="59"/>
      <c r="D12" s="59"/>
      <c r="E12" s="59"/>
      <c r="F12" s="59"/>
      <c r="G12" s="59"/>
      <c r="H12" s="59"/>
      <c r="I12" s="59"/>
      <c r="J12" s="59"/>
      <c r="K12" s="46"/>
      <c r="L12" s="59"/>
      <c r="M12" s="59"/>
      <c r="N12" s="59"/>
      <c r="O12" s="59"/>
      <c r="P12" s="59"/>
      <c r="Q12" s="59"/>
      <c r="R12" s="59"/>
      <c r="S12" s="59">
        <v>32.799999999999997</v>
      </c>
      <c r="T12" s="59">
        <v>34.6</v>
      </c>
      <c r="U12" s="59">
        <v>36.799999999999997</v>
      </c>
      <c r="V12" s="59">
        <v>29.7</v>
      </c>
      <c r="W12" s="59">
        <v>29</v>
      </c>
      <c r="X12" s="59">
        <v>30</v>
      </c>
      <c r="Y12" s="59">
        <v>28.7</v>
      </c>
      <c r="Z12" s="59">
        <v>28.9</v>
      </c>
      <c r="AA12" s="59">
        <v>23.1</v>
      </c>
      <c r="AB12" s="59">
        <v>27.9</v>
      </c>
      <c r="AC12" s="59">
        <v>22.5</v>
      </c>
      <c r="AD12" s="59">
        <v>20.6</v>
      </c>
      <c r="AE12" s="59">
        <v>23.3</v>
      </c>
      <c r="AF12" s="59">
        <v>17.7</v>
      </c>
      <c r="AG12" s="59">
        <v>17.7</v>
      </c>
      <c r="AH12" s="59">
        <v>16.7</v>
      </c>
      <c r="AI12" s="46">
        <v>20.7</v>
      </c>
      <c r="AJ12" s="59">
        <v>26.8</v>
      </c>
      <c r="AK12" s="59">
        <v>39.700000000000003</v>
      </c>
      <c r="AL12" s="59">
        <v>45.6</v>
      </c>
      <c r="AM12" s="59">
        <v>52.8</v>
      </c>
      <c r="AN12" s="59">
        <v>54.8</v>
      </c>
      <c r="AO12" s="59">
        <v>60</v>
      </c>
      <c r="AP12" s="59">
        <v>56.5</v>
      </c>
      <c r="AQ12" s="59">
        <v>58.6</v>
      </c>
      <c r="AR12" s="59">
        <v>51.6</v>
      </c>
      <c r="AS12" s="59">
        <v>49.1</v>
      </c>
      <c r="AT12" s="59">
        <v>48.7</v>
      </c>
      <c r="AU12" s="59">
        <v>56</v>
      </c>
      <c r="AV12" s="59">
        <v>54</v>
      </c>
      <c r="AW12" s="59">
        <v>46</v>
      </c>
      <c r="AX12" s="59">
        <v>49</v>
      </c>
      <c r="AY12" s="59">
        <v>44</v>
      </c>
      <c r="AZ12" s="59">
        <v>45</v>
      </c>
      <c r="BA12" s="59">
        <v>37</v>
      </c>
      <c r="BB12" s="59">
        <v>43</v>
      </c>
      <c r="BC12" s="59">
        <v>38</v>
      </c>
      <c r="BD12" s="59">
        <v>36</v>
      </c>
      <c r="BE12" s="59">
        <v>33</v>
      </c>
      <c r="BF12" s="59">
        <v>36</v>
      </c>
      <c r="BG12" s="59">
        <v>35</v>
      </c>
      <c r="BH12" s="59">
        <v>33</v>
      </c>
      <c r="BI12" s="59">
        <v>36</v>
      </c>
      <c r="BJ12" s="59">
        <v>35</v>
      </c>
      <c r="BK12" s="59">
        <v>36</v>
      </c>
      <c r="BL12" s="59">
        <v>36</v>
      </c>
      <c r="BM12" s="59">
        <v>35</v>
      </c>
      <c r="BN12" s="59">
        <v>38</v>
      </c>
      <c r="BO12" s="59">
        <v>34</v>
      </c>
      <c r="BP12" s="59">
        <v>34</v>
      </c>
      <c r="BQ12" s="59">
        <v>31</v>
      </c>
      <c r="BR12" s="59">
        <v>33</v>
      </c>
      <c r="BS12" s="59">
        <v>35.5</v>
      </c>
      <c r="BT12" s="59">
        <v>30.9</v>
      </c>
      <c r="BU12" s="59">
        <v>30.5</v>
      </c>
      <c r="BV12" s="59">
        <v>28.1</v>
      </c>
      <c r="BW12" s="59">
        <v>29.4</v>
      </c>
      <c r="BX12" s="59">
        <v>27.2</v>
      </c>
      <c r="BY12" s="59">
        <v>26.4</v>
      </c>
      <c r="BZ12" s="59">
        <v>25.4</v>
      </c>
      <c r="CA12" s="59">
        <v>23.5</v>
      </c>
      <c r="CB12" s="59">
        <v>25.3</v>
      </c>
      <c r="CC12" s="59">
        <v>25.6</v>
      </c>
      <c r="CD12" s="59">
        <v>25.6</v>
      </c>
      <c r="CE12" s="59">
        <v>27.9</v>
      </c>
      <c r="CF12" s="59">
        <v>29.3</v>
      </c>
      <c r="CG12" s="59">
        <v>34.5</v>
      </c>
      <c r="CH12" s="59">
        <v>28.8</v>
      </c>
      <c r="CI12" s="59">
        <v>34.800000000000004</v>
      </c>
      <c r="CJ12" s="71">
        <v>28.333333333333332</v>
      </c>
      <c r="CK12" s="71">
        <v>27.599999999999998</v>
      </c>
      <c r="CL12" s="71">
        <v>27.8</v>
      </c>
      <c r="CM12" s="71">
        <v>26.733333333333334</v>
      </c>
      <c r="CN12" s="71">
        <v>24.333333333333332</v>
      </c>
      <c r="CO12" s="46">
        <v>25.966666666666669</v>
      </c>
      <c r="CP12" s="46">
        <v>25.333333333333332</v>
      </c>
      <c r="CQ12" s="46">
        <v>30.133333333333336</v>
      </c>
      <c r="CR12" s="46">
        <v>32.300000000000004</v>
      </c>
      <c r="CS12" s="35">
        <f t="shared" si="1"/>
        <v>34.04017094017096</v>
      </c>
      <c r="CT12" s="35">
        <f t="shared" si="2"/>
        <v>103.60780256780262</v>
      </c>
      <c r="CU12" s="35">
        <f t="shared" si="0"/>
        <v>10.178791802950025</v>
      </c>
      <c r="CV12" s="35">
        <f t="shared" si="3"/>
        <v>78</v>
      </c>
      <c r="CW12" s="37">
        <v>1</v>
      </c>
    </row>
    <row r="13" spans="1:101" ht="14.75" x14ac:dyDescent="0.75">
      <c r="A13" s="53" t="s">
        <v>124</v>
      </c>
      <c r="B13" s="66" t="s">
        <v>19</v>
      </c>
      <c r="C13" s="46">
        <v>77.966666666666654</v>
      </c>
      <c r="D13" s="46">
        <v>92.166666666666671</v>
      </c>
      <c r="E13" s="46">
        <v>90.433333333333337</v>
      </c>
      <c r="F13" s="46">
        <v>101.13333333333333</v>
      </c>
      <c r="G13" s="46">
        <v>95.366666666666674</v>
      </c>
      <c r="H13" s="46">
        <v>97.133333333333326</v>
      </c>
      <c r="I13" s="46">
        <v>104.06666666666666</v>
      </c>
      <c r="J13" s="46">
        <v>100.63333333333333</v>
      </c>
      <c r="K13" s="46">
        <v>105.46666666666668</v>
      </c>
      <c r="L13" s="46">
        <v>102.76666666666667</v>
      </c>
      <c r="M13" s="46">
        <v>104.36666666666667</v>
      </c>
      <c r="N13" s="46">
        <v>106.43333333333334</v>
      </c>
      <c r="O13" s="46">
        <v>108.86666666666667</v>
      </c>
      <c r="P13" s="46">
        <v>109.26666666666665</v>
      </c>
      <c r="Q13" s="46">
        <v>108.30000000000001</v>
      </c>
      <c r="R13" s="46">
        <v>109.2</v>
      </c>
      <c r="S13" s="46">
        <v>109.26666666666667</v>
      </c>
      <c r="T13" s="46">
        <v>109.8</v>
      </c>
      <c r="U13" s="46">
        <v>108.5</v>
      </c>
      <c r="V13" s="46">
        <v>108.06666666666666</v>
      </c>
      <c r="W13" s="46">
        <v>109.46666666666665</v>
      </c>
      <c r="X13" s="46">
        <v>110.13333333333333</v>
      </c>
      <c r="Y13" s="46">
        <v>110.66666666666667</v>
      </c>
      <c r="Z13" s="46">
        <v>112.3</v>
      </c>
      <c r="AA13" s="46">
        <v>112.26666666666667</v>
      </c>
      <c r="AB13" s="46">
        <v>112.3</v>
      </c>
      <c r="AC13" s="46">
        <v>115.2</v>
      </c>
      <c r="AD13" s="46">
        <v>115.56666666666666</v>
      </c>
      <c r="AE13" s="46">
        <v>117.89999999999999</v>
      </c>
      <c r="AF13" s="46">
        <v>113.23333333333335</v>
      </c>
      <c r="AG13" s="46">
        <v>110.7</v>
      </c>
      <c r="AH13" s="46">
        <v>106.13333333333334</v>
      </c>
      <c r="AI13" s="59">
        <v>102.80000000000001</v>
      </c>
      <c r="AJ13" s="46">
        <v>92.666666666666671</v>
      </c>
      <c r="AK13" s="46">
        <v>89.8</v>
      </c>
      <c r="AL13" s="46">
        <v>79.499999999999986</v>
      </c>
      <c r="AM13" s="46">
        <v>64.633333333333326</v>
      </c>
      <c r="AN13" s="46">
        <v>68.633333333333326</v>
      </c>
      <c r="AO13" s="46">
        <v>70.899999999999991</v>
      </c>
      <c r="AP13" s="46">
        <v>75.566666666666663</v>
      </c>
      <c r="AQ13" s="46">
        <v>82.833333333333329</v>
      </c>
      <c r="AR13" s="46">
        <v>92.033333333333317</v>
      </c>
      <c r="AS13" s="46">
        <v>95.766666666666652</v>
      </c>
      <c r="AT13" s="46">
        <v>97.566666666666677</v>
      </c>
      <c r="AU13" s="46">
        <v>96.133333333333326</v>
      </c>
      <c r="AV13" s="46">
        <v>98</v>
      </c>
      <c r="AW13" s="46">
        <v>100.33333333333333</v>
      </c>
      <c r="AX13" s="46">
        <v>100.13333333333333</v>
      </c>
      <c r="AY13" s="46">
        <v>100.2</v>
      </c>
      <c r="AZ13" s="46">
        <v>100.7</v>
      </c>
      <c r="BA13" s="46">
        <v>101.53333333333335</v>
      </c>
      <c r="BB13" s="46">
        <v>102.53333333333335</v>
      </c>
      <c r="BC13" s="46">
        <v>102.46666666666665</v>
      </c>
      <c r="BD13" s="46">
        <v>101.46666666666665</v>
      </c>
      <c r="BE13" s="46">
        <v>101.3</v>
      </c>
      <c r="BF13" s="46">
        <v>102.39999999999999</v>
      </c>
      <c r="BG13" s="46">
        <v>103.23333333333333</v>
      </c>
      <c r="BH13" s="46">
        <v>101.2</v>
      </c>
      <c r="BI13" s="46">
        <v>99.899999999999991</v>
      </c>
      <c r="BJ13" s="46">
        <v>100.33333333333333</v>
      </c>
      <c r="BK13" s="46">
        <v>98.100000000000009</v>
      </c>
      <c r="BL13" s="46">
        <v>98.866666666666674</v>
      </c>
      <c r="BM13" s="46">
        <v>99.433333333333323</v>
      </c>
      <c r="BN13" s="46">
        <v>99.766666666666666</v>
      </c>
      <c r="BO13" s="46">
        <v>100.39999999999999</v>
      </c>
      <c r="BP13" s="46">
        <v>101.33333333333333</v>
      </c>
      <c r="BQ13" s="46">
        <v>100.96666666666665</v>
      </c>
      <c r="BR13" s="46">
        <v>101.3</v>
      </c>
      <c r="BS13" s="46">
        <v>101.93333333333334</v>
      </c>
      <c r="BT13" s="46">
        <v>103.43333333333334</v>
      </c>
      <c r="BU13" s="46">
        <v>103.33333333333333</v>
      </c>
      <c r="BV13" s="46">
        <v>105.53333333333335</v>
      </c>
      <c r="BW13" s="46">
        <v>104.86666666666667</v>
      </c>
      <c r="BX13" s="46">
        <v>102.53333333333335</v>
      </c>
      <c r="BY13" s="46">
        <v>103.83333333333333</v>
      </c>
      <c r="BZ13" s="46">
        <v>105.2</v>
      </c>
      <c r="CA13" s="46">
        <v>103.59999999999998</v>
      </c>
      <c r="CB13" s="46">
        <v>101.33333333333333</v>
      </c>
      <c r="CC13" s="46">
        <v>101.3</v>
      </c>
      <c r="CD13" s="46">
        <v>102</v>
      </c>
      <c r="CE13" s="46">
        <v>101</v>
      </c>
      <c r="CF13" s="46">
        <v>77.433333333333337</v>
      </c>
      <c r="CG13" s="46">
        <v>93.266666666666652</v>
      </c>
      <c r="CH13" s="46">
        <v>94.2</v>
      </c>
      <c r="CI13" s="46">
        <v>90.666666666666671</v>
      </c>
      <c r="CJ13" s="70">
        <v>102.3</v>
      </c>
      <c r="CK13" s="70">
        <v>102.66666666666667</v>
      </c>
      <c r="CL13" s="70">
        <v>100.86666666666667</v>
      </c>
      <c r="CM13" s="70">
        <v>98.899999999999991</v>
      </c>
      <c r="CN13" s="70">
        <v>93.566666666666677</v>
      </c>
      <c r="CO13" s="59">
        <v>93.899999999999991</v>
      </c>
      <c r="CP13" s="59">
        <v>92.266666666666652</v>
      </c>
      <c r="CQ13" s="71">
        <v>95.3</v>
      </c>
      <c r="CR13" s="71">
        <v>93.7</v>
      </c>
      <c r="CS13" s="35">
        <f t="shared" si="1"/>
        <v>99.8801418439716</v>
      </c>
      <c r="CT13" s="35">
        <f t="shared" si="2"/>
        <v>97.343902488624522</v>
      </c>
      <c r="CU13" s="35">
        <f t="shared" ref="CU13:CU18" si="4">SQRT(CT13)</f>
        <v>9.8663013580887817</v>
      </c>
      <c r="CV13" s="35">
        <f t="shared" si="3"/>
        <v>94</v>
      </c>
      <c r="CW13" s="37">
        <v>1</v>
      </c>
    </row>
    <row r="14" spans="1:101" ht="14.75" x14ac:dyDescent="0.75">
      <c r="A14" s="53" t="s">
        <v>154</v>
      </c>
      <c r="B14" s="63" t="s">
        <v>151</v>
      </c>
      <c r="C14" s="59">
        <v>1002</v>
      </c>
      <c r="D14" s="59">
        <v>1063</v>
      </c>
      <c r="E14" s="59">
        <v>1154.9000000000001</v>
      </c>
      <c r="F14" s="59">
        <v>1286.5999999999999</v>
      </c>
      <c r="G14" s="59">
        <v>1410.4</v>
      </c>
      <c r="H14" s="59">
        <v>1526.6</v>
      </c>
      <c r="I14" s="59">
        <v>1655.9</v>
      </c>
      <c r="J14" s="59">
        <v>1927.6</v>
      </c>
      <c r="K14" s="59">
        <v>2040.5</v>
      </c>
      <c r="L14" s="59">
        <v>2154.8000000000002</v>
      </c>
      <c r="M14" s="59">
        <v>2367.9</v>
      </c>
      <c r="N14" s="59">
        <v>2631.6</v>
      </c>
      <c r="O14" s="59">
        <v>2820.4</v>
      </c>
      <c r="P14" s="59">
        <v>3050.2</v>
      </c>
      <c r="Q14" s="59">
        <v>3327.2</v>
      </c>
      <c r="R14" s="59">
        <v>3617.8</v>
      </c>
      <c r="S14" s="59">
        <v>3951</v>
      </c>
      <c r="T14" s="59">
        <v>4356</v>
      </c>
      <c r="U14" s="59">
        <v>4826.5</v>
      </c>
      <c r="V14" s="59">
        <v>5317.3</v>
      </c>
      <c r="W14" s="59">
        <v>5905.9</v>
      </c>
      <c r="X14" s="59">
        <v>6711.7</v>
      </c>
      <c r="Y14" s="59">
        <v>7616.8</v>
      </c>
      <c r="Z14" s="59">
        <v>8736</v>
      </c>
      <c r="AA14" s="59">
        <v>9684.9</v>
      </c>
      <c r="AB14" s="59">
        <v>10708.4</v>
      </c>
      <c r="AC14" s="59">
        <v>12147.1</v>
      </c>
      <c r="AD14" s="59">
        <v>13834.4</v>
      </c>
      <c r="AE14" s="59">
        <v>15320.3</v>
      </c>
      <c r="AF14" s="59">
        <v>16725.3</v>
      </c>
      <c r="AG14" s="59">
        <v>17653</v>
      </c>
      <c r="AH14" s="59">
        <v>18569.3</v>
      </c>
      <c r="AI14" s="46">
        <v>19208.8</v>
      </c>
      <c r="AJ14" s="59">
        <v>20074.599999999999</v>
      </c>
      <c r="AK14" s="59">
        <v>20765.400000000001</v>
      </c>
      <c r="AL14" s="59">
        <v>20742.2</v>
      </c>
      <c r="AM14" s="59">
        <v>20444.2</v>
      </c>
      <c r="AN14" s="59">
        <v>20028.5</v>
      </c>
      <c r="AO14" s="59">
        <v>19750.599999999999</v>
      </c>
      <c r="AP14" s="59">
        <v>19230</v>
      </c>
      <c r="AQ14" s="59">
        <v>18806.5</v>
      </c>
      <c r="AR14" s="59">
        <v>17259.7</v>
      </c>
      <c r="AS14" s="59">
        <v>16999.400000000001</v>
      </c>
      <c r="AT14" s="59">
        <v>16382</v>
      </c>
      <c r="AU14" s="59">
        <v>15975.7</v>
      </c>
      <c r="AV14" s="59">
        <v>15679.6</v>
      </c>
      <c r="AW14" s="59">
        <v>15609.9</v>
      </c>
      <c r="AX14" s="59">
        <v>15128.2</v>
      </c>
      <c r="AY14" s="59">
        <v>14240.800000000001</v>
      </c>
      <c r="AZ14" s="59">
        <v>13750.999999999998</v>
      </c>
      <c r="BA14" s="59">
        <v>13700.900000000001</v>
      </c>
      <c r="BB14" s="59">
        <v>13352.2</v>
      </c>
      <c r="BC14" s="59">
        <v>13126.099999999999</v>
      </c>
      <c r="BD14" s="59">
        <v>12786.8</v>
      </c>
      <c r="BE14" s="59">
        <v>12595.9</v>
      </c>
      <c r="BF14" s="59">
        <v>12413.800000000001</v>
      </c>
      <c r="BG14" s="59">
        <v>11851.2</v>
      </c>
      <c r="BH14" s="59">
        <v>11666.4</v>
      </c>
      <c r="BI14" s="59">
        <v>11647</v>
      </c>
      <c r="BJ14">
        <v>11325.1</v>
      </c>
      <c r="BK14" s="59">
        <v>11250.1</v>
      </c>
      <c r="BL14" s="59">
        <v>11165.4</v>
      </c>
      <c r="BM14" s="59">
        <v>11144.1</v>
      </c>
      <c r="BN14" s="59">
        <v>10943.9</v>
      </c>
      <c r="BO14" s="59">
        <v>10778.2</v>
      </c>
      <c r="BP14" s="59">
        <v>10968</v>
      </c>
      <c r="BQ14" s="59">
        <v>11007.3</v>
      </c>
      <c r="BR14" s="59">
        <v>10997.3</v>
      </c>
      <c r="BS14" s="59">
        <v>11022.8</v>
      </c>
      <c r="BT14" s="59">
        <v>10958.400000000001</v>
      </c>
      <c r="BU14" s="59">
        <v>10717.5</v>
      </c>
      <c r="BV14" s="59">
        <v>10651.9</v>
      </c>
      <c r="BW14" s="46">
        <v>10604.1</v>
      </c>
      <c r="BX14" s="59">
        <v>10522.7</v>
      </c>
      <c r="BY14" s="59">
        <v>10015.200000000001</v>
      </c>
      <c r="BZ14" s="59">
        <v>9931.4</v>
      </c>
      <c r="CA14" s="59">
        <v>9942</v>
      </c>
      <c r="CB14" s="59">
        <v>9968.1</v>
      </c>
      <c r="CC14" s="59">
        <v>10027.700000000001</v>
      </c>
      <c r="CD14" s="59">
        <v>9705.5</v>
      </c>
      <c r="CE14" s="59">
        <v>9589.1</v>
      </c>
      <c r="CF14" s="59">
        <v>9451.7000000000007</v>
      </c>
      <c r="CG14" s="59">
        <v>9460.4</v>
      </c>
      <c r="CH14" s="59">
        <v>9305.2999999999993</v>
      </c>
      <c r="CI14" s="59">
        <v>9415.2999999999993</v>
      </c>
      <c r="CJ14" s="59">
        <v>9351.9</v>
      </c>
      <c r="CK14" s="59">
        <v>9625.5999999999985</v>
      </c>
      <c r="CL14" s="59">
        <v>9667.2999999999993</v>
      </c>
      <c r="CM14" s="59">
        <v>9662.9</v>
      </c>
      <c r="CN14" s="59">
        <v>9874.6</v>
      </c>
      <c r="CO14" s="46">
        <v>10148.1</v>
      </c>
      <c r="CP14" s="46">
        <v>10257.9</v>
      </c>
      <c r="CQ14" s="46">
        <v>10250.1</v>
      </c>
      <c r="CR14" s="46">
        <v>10338.599999999999</v>
      </c>
      <c r="CS14" s="35">
        <f t="shared" si="1"/>
        <v>10514.512765957446</v>
      </c>
      <c r="CT14" s="35">
        <f t="shared" si="2"/>
        <v>28348553.058114845</v>
      </c>
      <c r="CU14" s="35">
        <f>SQRT(CT14)</f>
        <v>5324.3359264902556</v>
      </c>
      <c r="CV14" s="35">
        <f t="shared" si="3"/>
        <v>94</v>
      </c>
      <c r="CW14" s="37">
        <v>1</v>
      </c>
    </row>
    <row r="15" spans="1:101" s="1" customFormat="1" ht="14.75" x14ac:dyDescent="0.75">
      <c r="A15" s="61" t="s">
        <v>127</v>
      </c>
      <c r="B15" s="63" t="s">
        <v>130</v>
      </c>
      <c r="C15" s="46">
        <v>-13.063710158775821</v>
      </c>
      <c r="D15" s="46">
        <v>-15.900917515791418</v>
      </c>
      <c r="E15" s="46">
        <v>-17.281272883342314</v>
      </c>
      <c r="F15" s="46">
        <v>-19.659553802716292</v>
      </c>
      <c r="G15" s="46">
        <v>-15.441673381527885</v>
      </c>
      <c r="H15" s="46">
        <v>-15.79447188248955</v>
      </c>
      <c r="I15" s="46">
        <v>-19.097077789794554</v>
      </c>
      <c r="J15" s="46">
        <v>-21.171869132650038</v>
      </c>
      <c r="K15" s="46">
        <v>-16.044747688531263</v>
      </c>
      <c r="L15" s="46">
        <v>-17.983985822624508</v>
      </c>
      <c r="M15" s="46">
        <v>-18.158425971305583</v>
      </c>
      <c r="N15" s="46">
        <v>-20.965079916608754</v>
      </c>
      <c r="O15" s="46">
        <v>-17.890048191465809</v>
      </c>
      <c r="P15" s="46">
        <v>-18.90460509364615</v>
      </c>
      <c r="Q15" s="46">
        <v>-21.029491759243157</v>
      </c>
      <c r="R15" s="46">
        <v>-21.372712259966423</v>
      </c>
      <c r="S15" s="46">
        <v>-19.372944216001414</v>
      </c>
      <c r="T15" s="46">
        <v>-22.156209904490108</v>
      </c>
      <c r="U15" s="46">
        <v>-20.851465292154995</v>
      </c>
      <c r="V15" s="46">
        <v>-22.249072069927358</v>
      </c>
      <c r="W15" s="46">
        <v>-18.335873615823861</v>
      </c>
      <c r="X15" s="46">
        <v>-19.567054520901458</v>
      </c>
      <c r="Y15" s="46">
        <v>-20.04523455065474</v>
      </c>
      <c r="Z15" s="46">
        <v>-23.670883354677823</v>
      </c>
      <c r="AA15" s="46">
        <v>-23.331237290769373</v>
      </c>
      <c r="AB15" s="46">
        <v>-24.238609402992296</v>
      </c>
      <c r="AC15" s="46">
        <v>-25.707076549032777</v>
      </c>
      <c r="AD15" s="46">
        <v>-28.028228995558795</v>
      </c>
      <c r="AE15" s="46">
        <v>-25.466191815732319</v>
      </c>
      <c r="AF15" s="46">
        <v>-24.041076110071369</v>
      </c>
      <c r="AG15" s="46">
        <v>-23.877519405045724</v>
      </c>
      <c r="AH15" s="46">
        <v>-20.857687513036058</v>
      </c>
      <c r="AI15" s="46">
        <v>-19.767779264706519</v>
      </c>
      <c r="AJ15" s="46">
        <v>-18.125767179539061</v>
      </c>
      <c r="AK15" s="46">
        <v>-17.812972709473847</v>
      </c>
      <c r="AL15" s="46">
        <v>-16.29786384429601</v>
      </c>
      <c r="AM15" s="46">
        <v>-11.636340535017551</v>
      </c>
      <c r="AN15" s="46">
        <v>-7.3208972148075997</v>
      </c>
      <c r="AO15" s="46">
        <v>-7.9510341154736413</v>
      </c>
      <c r="AP15" s="46">
        <v>-6.2947933460743624</v>
      </c>
      <c r="AQ15" s="46">
        <v>-8.3344963146279678</v>
      </c>
      <c r="AR15" s="46">
        <v>-7.3365120431050119</v>
      </c>
      <c r="AS15" s="46">
        <v>-10.164834517051387</v>
      </c>
      <c r="AT15" s="46">
        <v>-12.137523800132541</v>
      </c>
      <c r="AU15" s="46">
        <v>-10.893724197928661</v>
      </c>
      <c r="AV15" s="46">
        <v>-10.525943965030724</v>
      </c>
      <c r="AW15" s="46">
        <v>-14.431764270610856</v>
      </c>
      <c r="AX15" s="46">
        <v>-13.325721833252175</v>
      </c>
      <c r="AY15" s="46">
        <v>-14.230883836326042</v>
      </c>
      <c r="AZ15" s="46">
        <v>-13.992680920690914</v>
      </c>
      <c r="BA15" s="46">
        <v>-10.803193657912558</v>
      </c>
      <c r="BB15" s="46">
        <v>-9.6254318340395812</v>
      </c>
      <c r="BC15" s="46">
        <v>-13.487978546292117</v>
      </c>
      <c r="BD15" s="46">
        <v>-11.321548627760306</v>
      </c>
      <c r="BE15" s="46">
        <v>-12.526313342772285</v>
      </c>
      <c r="BF15" s="46">
        <v>-8.9979301823280267</v>
      </c>
      <c r="BG15" s="46">
        <v>-11.648718669215409</v>
      </c>
      <c r="BH15" s="46">
        <v>-10.670371945242325</v>
      </c>
      <c r="BI15" s="46">
        <v>-11.073055499910245</v>
      </c>
      <c r="BJ15" s="46">
        <v>-9.4794577845498029</v>
      </c>
      <c r="BK15" s="46">
        <v>-10.479717471494107</v>
      </c>
      <c r="BL15" s="46">
        <v>-9.4842700782322353</v>
      </c>
      <c r="BM15" s="46">
        <v>-9.7974602552640615</v>
      </c>
      <c r="BN15" s="46">
        <v>-6.4088527537186843</v>
      </c>
      <c r="BO15" s="46">
        <v>-7.7196565866740965</v>
      </c>
      <c r="BP15" s="46">
        <v>-7.8669738126826978</v>
      </c>
      <c r="BQ15" s="46">
        <v>-7.1742154104945559</v>
      </c>
      <c r="BR15" s="46">
        <v>-7.6380642202913513</v>
      </c>
      <c r="BS15" s="46">
        <v>-9.0303172163383962</v>
      </c>
      <c r="BT15" s="46">
        <v>-9.9129494095401061</v>
      </c>
      <c r="BU15" s="46">
        <v>-11.600130973325212</v>
      </c>
      <c r="BV15" s="46">
        <v>-6.9715251313086064</v>
      </c>
      <c r="BW15" s="59">
        <v>-8.0547590293848721</v>
      </c>
      <c r="BX15" s="46">
        <v>-9.0710263686718609</v>
      </c>
      <c r="BY15" s="46">
        <v>-14.638118039585937</v>
      </c>
      <c r="BZ15" s="46">
        <v>-9.2169091374758594</v>
      </c>
      <c r="CA15" s="46">
        <v>-8.9309007989814102</v>
      </c>
      <c r="CB15" s="46">
        <v>-11.515627210078893</v>
      </c>
      <c r="CC15" s="46">
        <v>-9.7292422178085083</v>
      </c>
      <c r="CD15" s="46">
        <v>-8.2423217845505583</v>
      </c>
      <c r="CE15" s="46">
        <v>-6.5114137418193652</v>
      </c>
      <c r="CF15" s="46">
        <v>-5.3938458680566876</v>
      </c>
      <c r="CG15" s="46">
        <v>-7.374164665883197</v>
      </c>
      <c r="CH15" s="46">
        <v>-5.2184896294983227</v>
      </c>
      <c r="CI15" s="46">
        <v>-5.4536933915136272</v>
      </c>
      <c r="CJ15" s="46">
        <v>-13.006223981316007</v>
      </c>
      <c r="CK15" s="46">
        <v>-12.612686088788379</v>
      </c>
      <c r="CL15" s="46">
        <v>-5.1132707132392206</v>
      </c>
      <c r="CM15" s="46">
        <v>-9.6455546728067283</v>
      </c>
      <c r="CN15" s="46">
        <v>-14.430068467928672</v>
      </c>
      <c r="CO15" s="59">
        <v>-14.579799527036869</v>
      </c>
      <c r="CP15" s="59">
        <v>-13.573292084287548</v>
      </c>
      <c r="CQ15" s="46">
        <v>-7.7322139949794133</v>
      </c>
      <c r="CR15" s="46">
        <v>-13.891999266224033</v>
      </c>
      <c r="CS15" s="35">
        <f t="shared" si="1"/>
        <v>-13.827566977178691</v>
      </c>
      <c r="CT15" s="35">
        <f t="shared" si="2"/>
        <v>33.245697367183197</v>
      </c>
      <c r="CU15" s="35">
        <f>SQRT(CT15)</f>
        <v>5.7659081996840014</v>
      </c>
      <c r="CV15" s="35">
        <f t="shared" si="3"/>
        <v>94</v>
      </c>
      <c r="CW15" s="62">
        <v>-1</v>
      </c>
    </row>
    <row r="16" spans="1:101" s="1" customFormat="1" ht="14.75" x14ac:dyDescent="0.75">
      <c r="A16" s="61" t="s">
        <v>128</v>
      </c>
      <c r="B16" s="63" t="s">
        <v>131</v>
      </c>
      <c r="C16" s="59">
        <v>-1.9527219968274778</v>
      </c>
      <c r="D16" s="59">
        <v>-3.4579740882474987</v>
      </c>
      <c r="E16" s="59">
        <v>-4.3174777749310191</v>
      </c>
      <c r="F16" s="59">
        <v>-8.5476320881375187</v>
      </c>
      <c r="G16" s="59">
        <v>-2.2265857954658288</v>
      </c>
      <c r="H16" s="59">
        <v>-4.3451811940557921</v>
      </c>
      <c r="I16" s="59">
        <v>-7.6260321807892257</v>
      </c>
      <c r="J16" s="59">
        <v>-14.723960330291039</v>
      </c>
      <c r="K16" s="59">
        <v>-2.631185135119579</v>
      </c>
      <c r="L16" s="59">
        <v>-7.3059942404412066</v>
      </c>
      <c r="M16" s="59">
        <v>-7.1346665988951061</v>
      </c>
      <c r="N16" s="59">
        <v>-8.1219596942321068</v>
      </c>
      <c r="O16" s="59">
        <v>-4.7516728264185408</v>
      </c>
      <c r="P16" s="59">
        <v>-8.145312372729494</v>
      </c>
      <c r="Q16" s="59">
        <v>-8.4919090532562862</v>
      </c>
      <c r="R16" s="59">
        <v>-9.2026274281190954</v>
      </c>
      <c r="S16" s="59">
        <v>-8.7800166820316949</v>
      </c>
      <c r="T16" s="59">
        <v>-17.506231778104659</v>
      </c>
      <c r="U16" s="59">
        <v>-12.620532986487065</v>
      </c>
      <c r="V16" s="59">
        <v>-9.9275817772097916</v>
      </c>
      <c r="W16" s="59">
        <v>-9.6541152749981674</v>
      </c>
      <c r="X16" s="59">
        <v>-10.521561424113161</v>
      </c>
      <c r="Y16" s="59">
        <v>-12.039931419660846</v>
      </c>
      <c r="Z16" s="59">
        <v>-14.178472676496392</v>
      </c>
      <c r="AA16" s="59">
        <v>-14.564618170294082</v>
      </c>
      <c r="AB16" s="59">
        <v>-17.842444196968962</v>
      </c>
      <c r="AC16" s="59">
        <v>-22.958244582711913</v>
      </c>
      <c r="AD16" s="59">
        <v>-25.714343655573806</v>
      </c>
      <c r="AE16" s="59">
        <v>-21.939160030735273</v>
      </c>
      <c r="AF16" s="59">
        <v>-21.163862410247809</v>
      </c>
      <c r="AG16" s="59">
        <v>-22.507497799838188</v>
      </c>
      <c r="AH16" s="59">
        <v>-17.397575010873485</v>
      </c>
      <c r="AI16" s="59">
        <v>-15.46983339179995</v>
      </c>
      <c r="AJ16" s="59">
        <v>-14.295072058048557</v>
      </c>
      <c r="AK16" s="59">
        <v>-11.881576840223786</v>
      </c>
      <c r="AL16" s="59">
        <v>-7.5484843068318357</v>
      </c>
      <c r="AM16" s="59">
        <v>0.35999597651555665</v>
      </c>
      <c r="AN16" s="59">
        <v>12.596851073523691</v>
      </c>
      <c r="AO16" s="59">
        <v>7.9531720649534705</v>
      </c>
      <c r="AP16" s="59">
        <v>9.553649260483855</v>
      </c>
      <c r="AQ16" s="59">
        <v>6.6003755150911125</v>
      </c>
      <c r="AR16" s="59">
        <v>4.2985635225235814</v>
      </c>
      <c r="AS16" s="59">
        <v>-1.8863463464793813</v>
      </c>
      <c r="AT16" s="59">
        <v>-1.4294062847058291</v>
      </c>
      <c r="AU16" s="59">
        <v>-1.0447945202617002</v>
      </c>
      <c r="AV16" s="59">
        <v>-2.476692697654288</v>
      </c>
      <c r="AW16" s="59">
        <v>-7.252628787830437</v>
      </c>
      <c r="AX16" s="59">
        <v>-2.4438885064483209</v>
      </c>
      <c r="AY16" s="59">
        <v>-5.3917240711683068</v>
      </c>
      <c r="AZ16" s="59">
        <v>-4.6367364413029488</v>
      </c>
      <c r="BA16" s="59">
        <v>-3.7573272270328113</v>
      </c>
      <c r="BB16" s="59">
        <v>-1.4635557597726383</v>
      </c>
      <c r="BC16" s="59">
        <v>-3.4146781129853454</v>
      </c>
      <c r="BD16" s="59">
        <v>-1.8948939514630885</v>
      </c>
      <c r="BE16" s="59">
        <v>-4.6824191331056797</v>
      </c>
      <c r="BF16" s="59">
        <v>-1.2728301672498841</v>
      </c>
      <c r="BG16" s="59">
        <v>-3.3168977281700549</v>
      </c>
      <c r="BH16" s="59">
        <v>-2.5182826469396655</v>
      </c>
      <c r="BI16" s="59">
        <v>-2.7967188634134539</v>
      </c>
      <c r="BJ16" s="59">
        <v>1.7163142342521018</v>
      </c>
      <c r="BK16" s="59">
        <v>-2.4481906226991117</v>
      </c>
      <c r="BL16" s="59">
        <v>-1.997543184285214</v>
      </c>
      <c r="BM16" s="59">
        <v>-1.7204842403643585</v>
      </c>
      <c r="BN16" s="59">
        <v>3.359292859607292</v>
      </c>
      <c r="BO16" s="59">
        <v>2.5107449274111815</v>
      </c>
      <c r="BP16" s="59">
        <v>-0.61547036849473469</v>
      </c>
      <c r="BQ16" s="59">
        <v>1.536136859147657</v>
      </c>
      <c r="BR16" s="59">
        <v>2.8512304382076636</v>
      </c>
      <c r="BS16" s="59">
        <v>1.1418028462458363</v>
      </c>
      <c r="BT16" s="59">
        <v>-1.453859685924769</v>
      </c>
      <c r="BU16" s="59">
        <v>-2.6861973003434376</v>
      </c>
      <c r="BV16" s="59">
        <v>7.6367998953301024</v>
      </c>
      <c r="BW16" s="59">
        <v>0.20632880272315929</v>
      </c>
      <c r="BX16" s="59">
        <v>1.7620274078582596</v>
      </c>
      <c r="BY16" s="59">
        <v>-5.4557653963587516</v>
      </c>
      <c r="BZ16" s="59">
        <v>2.878294134405893</v>
      </c>
      <c r="CA16" s="59">
        <v>0.1030601806674413</v>
      </c>
      <c r="CB16" s="59">
        <v>-1.7924165971022858</v>
      </c>
      <c r="CC16" s="59">
        <v>-3.0581141571818886</v>
      </c>
      <c r="CD16" s="59">
        <v>2.3397398877741908</v>
      </c>
      <c r="CE16" s="59">
        <v>0.54440862967906678</v>
      </c>
      <c r="CF16" s="59">
        <v>3.6509174573723913</v>
      </c>
      <c r="CG16" s="59">
        <v>-0.37438642744372314</v>
      </c>
      <c r="CH16" s="59">
        <v>7.4848825070416982</v>
      </c>
      <c r="CI16" s="59">
        <v>-2.8084038791149499</v>
      </c>
      <c r="CJ16" s="59">
        <v>-8.8825367259432007</v>
      </c>
      <c r="CK16" s="59">
        <v>-6.6002427422608552</v>
      </c>
      <c r="CL16" s="59">
        <v>2.2464160037243439</v>
      </c>
      <c r="CM16" s="59">
        <v>-5.6533801031507807</v>
      </c>
      <c r="CN16" s="59">
        <v>-6.3349997815517316</v>
      </c>
      <c r="CO16" s="46">
        <v>-5.9873609113991488</v>
      </c>
      <c r="CP16" s="46">
        <v>-1.206057775777031</v>
      </c>
      <c r="CQ16" s="46">
        <v>-5.1045291711272096</v>
      </c>
      <c r="CR16" s="46">
        <v>-4.0896409983364208</v>
      </c>
      <c r="CS16" s="35">
        <f t="shared" si="1"/>
        <v>-4.7671536819309592</v>
      </c>
      <c r="CT16" s="35">
        <f t="shared" si="2"/>
        <v>54.739861171536617</v>
      </c>
      <c r="CU16" s="35">
        <f t="shared" si="4"/>
        <v>7.3986391432165837</v>
      </c>
      <c r="CV16" s="35">
        <f t="shared" si="3"/>
        <v>94</v>
      </c>
      <c r="CW16" s="62">
        <v>-1</v>
      </c>
    </row>
    <row r="17" spans="1:101" ht="14.75" x14ac:dyDescent="0.75">
      <c r="A17" s="53" t="s">
        <v>118</v>
      </c>
      <c r="B17" s="64" t="s">
        <v>10</v>
      </c>
      <c r="C17" s="59">
        <v>3.7333333333333329</v>
      </c>
      <c r="D17" s="59">
        <v>3.2333333333333329</v>
      </c>
      <c r="E17" s="59">
        <v>1.5333333333333332</v>
      </c>
      <c r="F17" s="59">
        <v>1.3999999999999997</v>
      </c>
      <c r="G17" s="59">
        <v>0.43333333333333335</v>
      </c>
      <c r="H17" s="59">
        <v>1.0999999999999999</v>
      </c>
      <c r="I17" s="59">
        <v>1.9333333333333333</v>
      </c>
      <c r="J17" s="59">
        <v>1.9666666666666666</v>
      </c>
      <c r="K17" s="59">
        <v>1.5666666666666664</v>
      </c>
      <c r="L17" s="59">
        <v>1.4333333333333333</v>
      </c>
      <c r="M17" s="59">
        <v>1.1666666666666667</v>
      </c>
      <c r="N17" s="59">
        <v>1.6333333333333335</v>
      </c>
      <c r="O17" s="59">
        <v>2.2333333333333329</v>
      </c>
      <c r="P17" s="59">
        <v>2.9</v>
      </c>
      <c r="Q17" s="59">
        <v>3</v>
      </c>
      <c r="R17" s="59">
        <v>3.9333333333333331</v>
      </c>
      <c r="S17" s="59">
        <v>4.1000000000000005</v>
      </c>
      <c r="T17" s="59">
        <v>4.7333333333333334</v>
      </c>
      <c r="U17" s="59">
        <v>5.166666666666667</v>
      </c>
      <c r="V17" s="59">
        <v>5</v>
      </c>
      <c r="W17" s="59">
        <v>4.9666666666666668</v>
      </c>
      <c r="X17" s="59">
        <v>4.7333333333333334</v>
      </c>
      <c r="Y17" s="59">
        <v>4.8</v>
      </c>
      <c r="Z17" s="59">
        <v>4.7333333333333334</v>
      </c>
      <c r="AA17" s="59">
        <v>4.4333333333333327</v>
      </c>
      <c r="AB17" s="59">
        <v>4</v>
      </c>
      <c r="AC17" s="59">
        <v>3.8666666666666667</v>
      </c>
      <c r="AD17" s="59">
        <v>4.5</v>
      </c>
      <c r="AE17" s="59">
        <v>6.3999999999999995</v>
      </c>
      <c r="AF17" s="59">
        <v>7.3999999999999995</v>
      </c>
      <c r="AG17" s="59">
        <v>8.7333333333333325</v>
      </c>
      <c r="AH17" s="59">
        <v>9.5666666666666647</v>
      </c>
      <c r="AI17" s="59">
        <v>9.8333333333333339</v>
      </c>
      <c r="AJ17" s="59">
        <v>9.9333333333333336</v>
      </c>
      <c r="AK17" s="59">
        <v>9</v>
      </c>
      <c r="AL17" s="59">
        <v>7.333333333333333</v>
      </c>
      <c r="AM17" s="59">
        <v>6.5666666666666664</v>
      </c>
      <c r="AN17" s="59">
        <v>3.8666666666666667</v>
      </c>
      <c r="AO17" s="59">
        <v>1.0333333333333334</v>
      </c>
      <c r="AP17" s="59">
        <v>-1.5</v>
      </c>
      <c r="AQ17" s="59">
        <v>-4.7666666666666666</v>
      </c>
      <c r="AR17" s="59">
        <v>-4.8666666666666663</v>
      </c>
      <c r="AS17" s="59">
        <v>-3.7666666666666671</v>
      </c>
      <c r="AT17" s="59">
        <v>-2.6999999999999997</v>
      </c>
      <c r="AU17" s="59">
        <v>-1.2333333333333334</v>
      </c>
      <c r="AV17" s="59">
        <v>-6.6666666666666666E-2</v>
      </c>
      <c r="AW17" s="59">
        <v>0.33333333333333331</v>
      </c>
      <c r="AX17" s="59">
        <v>0.40000000000000008</v>
      </c>
      <c r="AY17" s="59">
        <v>0.26666666666666666</v>
      </c>
      <c r="AZ17" s="59">
        <v>0.79999999999999993</v>
      </c>
      <c r="BA17" s="59">
        <v>0.5</v>
      </c>
      <c r="BB17" s="59">
        <v>-0.33333333333333331</v>
      </c>
      <c r="BC17" s="59">
        <v>-0.3666666666666667</v>
      </c>
      <c r="BD17" s="59">
        <v>-0.6</v>
      </c>
      <c r="BE17" s="59">
        <v>-0.10000000000000002</v>
      </c>
      <c r="BF17" s="59">
        <v>0.70000000000000007</v>
      </c>
      <c r="BG17" s="59">
        <v>1.3333333333333333</v>
      </c>
      <c r="BH17" s="59">
        <v>1.7333333333333334</v>
      </c>
      <c r="BI17" s="59">
        <v>1.8333333333333333</v>
      </c>
      <c r="BJ17" s="59">
        <v>1.7333333333333334</v>
      </c>
      <c r="BK17" s="59">
        <v>1.3333333333333333</v>
      </c>
      <c r="BL17" s="59">
        <v>1.9333333333333333</v>
      </c>
      <c r="BM17" s="59">
        <v>1.3333333333333333</v>
      </c>
      <c r="BN17" s="59">
        <v>1.2333333333333334</v>
      </c>
      <c r="BO17" s="59">
        <v>0.9</v>
      </c>
      <c r="BP17" s="59">
        <v>0.73333333333333339</v>
      </c>
      <c r="BQ17" s="59">
        <v>1.4333333333333333</v>
      </c>
      <c r="BR17" s="59">
        <v>1.6333333333333335</v>
      </c>
      <c r="BS17" s="59">
        <v>1.5333333333333332</v>
      </c>
      <c r="BT17" s="59">
        <v>2</v>
      </c>
      <c r="BU17" s="59">
        <v>1.5666666666666667</v>
      </c>
      <c r="BV17" s="59">
        <v>1.5666666666666664</v>
      </c>
      <c r="BW17" s="59">
        <v>1.8333333333333333</v>
      </c>
      <c r="BX17" s="59">
        <v>1.8</v>
      </c>
      <c r="BY17" s="59">
        <v>1.9666666666666668</v>
      </c>
      <c r="BZ17" s="59">
        <v>2.0333333333333332</v>
      </c>
      <c r="CA17" s="59">
        <v>2.1333333333333333</v>
      </c>
      <c r="CB17" s="59">
        <v>2.4</v>
      </c>
      <c r="CC17" s="59">
        <v>2.3666666666666667</v>
      </c>
      <c r="CD17" s="59">
        <v>1.9666666666666668</v>
      </c>
      <c r="CE17" s="59">
        <v>1.9333333333333333</v>
      </c>
      <c r="CF17" s="59">
        <v>0.33333333333333331</v>
      </c>
      <c r="CG17" s="59">
        <v>0.66666666666666663</v>
      </c>
      <c r="CH17" s="59">
        <v>0.69999999999999984</v>
      </c>
      <c r="CI17" s="59">
        <v>0.73333333333333339</v>
      </c>
      <c r="CJ17" s="59">
        <v>1.5999999999999999</v>
      </c>
      <c r="CK17" s="59">
        <v>2</v>
      </c>
      <c r="CL17" s="59">
        <v>3.2000000000000006</v>
      </c>
      <c r="CM17" s="59">
        <v>4.7</v>
      </c>
      <c r="CN17" s="59">
        <v>6.8666666666666671</v>
      </c>
      <c r="CO17" s="59">
        <v>8.4333333333333318</v>
      </c>
      <c r="CP17" s="59">
        <v>10.233333333333333</v>
      </c>
      <c r="CQ17" s="71">
        <v>10.9</v>
      </c>
      <c r="CR17" s="71">
        <v>9.8333333333333339</v>
      </c>
      <c r="CS17" s="35">
        <f t="shared" si="1"/>
        <v>2.6921985815602838</v>
      </c>
      <c r="CT17" s="35">
        <f t="shared" si="2"/>
        <v>10.088875162052917</v>
      </c>
      <c r="CU17" s="35">
        <f t="shared" si="4"/>
        <v>3.1762989723974218</v>
      </c>
      <c r="CV17" s="35">
        <f t="shared" si="3"/>
        <v>94</v>
      </c>
      <c r="CW17" s="37">
        <v>1</v>
      </c>
    </row>
    <row r="18" spans="1:101" ht="14.75" x14ac:dyDescent="0.75">
      <c r="A18" s="53" t="s">
        <v>129</v>
      </c>
      <c r="B18" s="63" t="s">
        <v>148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>
        <v>49.6</v>
      </c>
      <c r="AF18" s="59">
        <v>39.700000000000003</v>
      </c>
      <c r="AG18" s="59">
        <v>36.5</v>
      </c>
      <c r="AH18" s="59">
        <v>23.1</v>
      </c>
      <c r="AI18" s="59">
        <v>16.7</v>
      </c>
      <c r="AJ18" s="59">
        <v>11.3</v>
      </c>
      <c r="AK18" s="59">
        <v>-3.8</v>
      </c>
      <c r="AL18" s="59">
        <v>-17.8</v>
      </c>
      <c r="AM18" s="59">
        <v>-37</v>
      </c>
      <c r="AN18" s="59">
        <v>-42.3</v>
      </c>
      <c r="AO18" s="59">
        <v>-39.1</v>
      </c>
      <c r="AP18" s="59">
        <v>-29.3</v>
      </c>
      <c r="AQ18" s="59">
        <v>-20.7</v>
      </c>
      <c r="AR18" s="59">
        <v>-11.5</v>
      </c>
      <c r="AS18" s="59">
        <v>-7.7</v>
      </c>
      <c r="AT18" s="59">
        <v>-2.4</v>
      </c>
      <c r="AU18" s="59">
        <v>10.8</v>
      </c>
      <c r="AV18" s="59">
        <v>12.3</v>
      </c>
      <c r="AW18" s="59">
        <v>13</v>
      </c>
      <c r="AX18" s="59">
        <v>5.8</v>
      </c>
      <c r="AY18" s="59">
        <v>2.6</v>
      </c>
      <c r="AZ18" s="59">
        <v>2</v>
      </c>
      <c r="BA18" s="59">
        <v>1.3</v>
      </c>
      <c r="BB18" s="59">
        <v>6.1</v>
      </c>
      <c r="BC18" s="59">
        <v>4.8</v>
      </c>
      <c r="BD18" s="59">
        <v>7.9</v>
      </c>
      <c r="BE18" s="59">
        <v>6.5</v>
      </c>
      <c r="BF18" s="59">
        <v>8.1999999999999993</v>
      </c>
      <c r="BG18" s="59">
        <v>10.6</v>
      </c>
      <c r="BH18" s="59">
        <v>7.7</v>
      </c>
      <c r="BI18" s="59">
        <v>10.7</v>
      </c>
      <c r="BJ18" s="59">
        <v>-4.5</v>
      </c>
      <c r="BK18" s="59">
        <v>-6.5</v>
      </c>
      <c r="BL18" s="59">
        <v>-4.5999999999999996</v>
      </c>
      <c r="BM18" s="59">
        <v>-7.9</v>
      </c>
      <c r="BN18" s="59">
        <v>6.6</v>
      </c>
      <c r="BO18" s="59">
        <v>7.1</v>
      </c>
      <c r="BP18" s="59">
        <v>9.5</v>
      </c>
      <c r="BQ18" s="59">
        <v>9.6</v>
      </c>
      <c r="BR18" s="59">
        <v>7.8</v>
      </c>
      <c r="BS18" s="59">
        <v>9.3000000000000007</v>
      </c>
      <c r="BT18" s="59">
        <v>9.1</v>
      </c>
      <c r="BU18" s="59">
        <v>8.8000000000000007</v>
      </c>
      <c r="BV18" s="59">
        <v>7.9</v>
      </c>
      <c r="BW18" s="59">
        <v>11.4</v>
      </c>
      <c r="BX18" s="59">
        <v>8.6999999999999993</v>
      </c>
      <c r="BY18" s="59">
        <v>7.2</v>
      </c>
      <c r="BZ18" s="59">
        <v>11.1</v>
      </c>
      <c r="CA18" s="59">
        <v>6.4</v>
      </c>
      <c r="CB18" s="59">
        <v>7.9</v>
      </c>
      <c r="CC18" s="59">
        <v>12.7</v>
      </c>
      <c r="CD18" s="59">
        <v>8.8000000000000007</v>
      </c>
      <c r="CE18" s="59">
        <v>8.8000000000000007</v>
      </c>
      <c r="CF18" s="59">
        <v>1.5</v>
      </c>
      <c r="CG18" s="59">
        <v>1.7</v>
      </c>
      <c r="CH18" s="59">
        <v>2.2000000000000002</v>
      </c>
      <c r="CI18" s="59">
        <v>2.9</v>
      </c>
      <c r="CJ18" s="59">
        <v>12.1</v>
      </c>
      <c r="CK18" s="59">
        <v>12.4</v>
      </c>
      <c r="CL18" s="59">
        <v>16.100000000000001</v>
      </c>
      <c r="CM18" s="59">
        <v>17.399999999999999</v>
      </c>
      <c r="CN18" s="59">
        <v>16.3</v>
      </c>
      <c r="CO18" s="46">
        <v>13.6</v>
      </c>
      <c r="CP18" s="46">
        <v>8.6</v>
      </c>
      <c r="CQ18" s="46">
        <v>5.9</v>
      </c>
      <c r="CR18" s="46">
        <v>5.6</v>
      </c>
      <c r="CS18" s="35">
        <f t="shared" si="1"/>
        <v>4.9560606060606052</v>
      </c>
      <c r="CT18" s="35">
        <f t="shared" si="2"/>
        <v>234.70034731934743</v>
      </c>
      <c r="CU18" s="35">
        <f t="shared" si="4"/>
        <v>15.319933006359637</v>
      </c>
      <c r="CV18" s="35">
        <f t="shared" si="3"/>
        <v>66</v>
      </c>
      <c r="CW18" s="37">
        <v>1</v>
      </c>
    </row>
    <row r="19" spans="1:101" x14ac:dyDescent="0.7"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60"/>
      <c r="CO19" s="60"/>
      <c r="CP19" s="60"/>
      <c r="CQ19" s="60"/>
      <c r="CR19" s="60"/>
      <c r="CS19" s="1"/>
      <c r="CT19" s="1"/>
      <c r="CU19" s="1"/>
      <c r="CV19" s="1"/>
    </row>
    <row r="20" spans="1:101" x14ac:dyDescent="0.7">
      <c r="CB20" s="45"/>
      <c r="CE20" s="38"/>
      <c r="CF20" s="38"/>
      <c r="CG20" s="38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1"/>
      <c r="CU20" s="1"/>
      <c r="CV20" s="1"/>
    </row>
    <row r="21" spans="1:101" ht="14.75" x14ac:dyDescent="0.75">
      <c r="CF21" s="38"/>
      <c r="CM21" s="59"/>
      <c r="CN21" s="59"/>
      <c r="CO21" s="59"/>
      <c r="CP21" s="59"/>
      <c r="CQ21" s="59"/>
      <c r="CR21" s="59"/>
      <c r="CS21" s="59"/>
      <c r="CT21" s="1"/>
    </row>
    <row r="22" spans="1:101" x14ac:dyDescent="0.7">
      <c r="B22" s="15" t="s">
        <v>96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CF22" s="38"/>
      <c r="CM22" s="46"/>
      <c r="CN22" s="46"/>
      <c r="CO22" s="46"/>
      <c r="CP22" s="46"/>
      <c r="CQ22" s="46"/>
      <c r="CR22" s="46"/>
      <c r="CS22" s="46"/>
    </row>
    <row r="23" spans="1:101" x14ac:dyDescent="0.7">
      <c r="CS23" s="47" t="s">
        <v>156</v>
      </c>
      <c r="CT23" s="1"/>
    </row>
    <row r="24" spans="1:101" x14ac:dyDescent="0.7">
      <c r="A24" s="58" t="s">
        <v>119</v>
      </c>
      <c r="B24" s="58" t="s">
        <v>11</v>
      </c>
      <c r="C24" s="19">
        <f t="shared" ref="C24:AH24" si="5">(C5-$CS$5)^2</f>
        <v>4.7514723856948624</v>
      </c>
      <c r="D24" s="19">
        <f t="shared" si="5"/>
        <v>10.111046853779959</v>
      </c>
      <c r="E24" s="19">
        <f t="shared" si="5"/>
        <v>12.108919194205493</v>
      </c>
      <c r="F24" s="19">
        <f t="shared" si="5"/>
        <v>10.111046853779959</v>
      </c>
      <c r="G24" s="19">
        <f t="shared" si="5"/>
        <v>17.470621321865057</v>
      </c>
      <c r="H24" s="19">
        <f t="shared" si="5"/>
        <v>20.068493662290589</v>
      </c>
      <c r="I24" s="19">
        <f t="shared" si="5"/>
        <v>0.95998302399274837</v>
      </c>
      <c r="J24" s="19">
        <f t="shared" si="5"/>
        <v>1.903812811226786</v>
      </c>
      <c r="K24" s="19">
        <f t="shared" si="5"/>
        <v>0.46211068356721813</v>
      </c>
      <c r="L24" s="19">
        <f t="shared" si="5"/>
        <v>0.27062132186510185</v>
      </c>
      <c r="M24" s="19">
        <f t="shared" si="5"/>
        <v>4.3255149388863545</v>
      </c>
      <c r="N24" s="19">
        <f t="shared" si="5"/>
        <v>0.38466387505659161</v>
      </c>
      <c r="O24" s="19">
        <f t="shared" si="5"/>
        <v>0.67274898143957373</v>
      </c>
      <c r="P24" s="19">
        <f t="shared" si="5"/>
        <v>8.5276425984608686</v>
      </c>
      <c r="Q24" s="19">
        <f t="shared" si="5"/>
        <v>9.7357277048438462</v>
      </c>
      <c r="R24" s="19">
        <f t="shared" si="5"/>
        <v>4.9293447261204406</v>
      </c>
      <c r="S24" s="19">
        <f t="shared" si="5"/>
        <v>0.84679153463106338</v>
      </c>
      <c r="T24" s="19">
        <f t="shared" si="5"/>
        <v>0.46211068356721813</v>
      </c>
      <c r="U24" s="19">
        <f t="shared" si="5"/>
        <v>0.95998302399274837</v>
      </c>
      <c r="V24" s="19">
        <f t="shared" si="5"/>
        <v>7.3995574920778928</v>
      </c>
      <c r="W24" s="19">
        <f t="shared" si="5"/>
        <v>45.161259619737507</v>
      </c>
      <c r="X24" s="19">
        <f t="shared" si="5"/>
        <v>41.219131960163033</v>
      </c>
      <c r="Y24" s="19">
        <f t="shared" si="5"/>
        <v>70.899983023992831</v>
      </c>
      <c r="Z24" s="19">
        <f t="shared" si="5"/>
        <v>61.155727704843869</v>
      </c>
      <c r="AA24" s="19">
        <f t="shared" si="5"/>
        <v>102.41870642824816</v>
      </c>
      <c r="AB24" s="19">
        <f t="shared" si="5"/>
        <v>154.26168515165244</v>
      </c>
      <c r="AC24" s="19">
        <f t="shared" si="5"/>
        <v>180.10211068356736</v>
      </c>
      <c r="AD24" s="19">
        <f t="shared" si="5"/>
        <v>354.20040855590776</v>
      </c>
      <c r="AE24" s="19">
        <f t="shared" si="5"/>
        <v>502.6659404708015</v>
      </c>
      <c r="AF24" s="19">
        <f t="shared" si="5"/>
        <v>543.83232344952478</v>
      </c>
      <c r="AG24" s="19">
        <f t="shared" si="5"/>
        <v>567.40253621548231</v>
      </c>
      <c r="AH24" s="19">
        <f t="shared" si="5"/>
        <v>429.32721706654615</v>
      </c>
      <c r="AI24" s="19">
        <f t="shared" ref="AI24:BN24" si="6">(AI5-$CS$5)^2</f>
        <v>361.76849366229084</v>
      </c>
      <c r="AJ24" s="19">
        <f t="shared" si="6"/>
        <v>216.68466387505674</v>
      </c>
      <c r="AK24" s="19">
        <f t="shared" si="6"/>
        <v>130.42125961973755</v>
      </c>
      <c r="AL24" s="19">
        <f t="shared" si="6"/>
        <v>9.1216851516523576</v>
      </c>
      <c r="AM24" s="19">
        <f t="shared" si="6"/>
        <v>28.942110683567172</v>
      </c>
      <c r="AN24" s="19">
        <f t="shared" si="6"/>
        <v>95.644238343141581</v>
      </c>
      <c r="AO24" s="19">
        <f t="shared" si="6"/>
        <v>239.62381281122666</v>
      </c>
      <c r="AP24" s="19">
        <f t="shared" si="6"/>
        <v>448.58338727931175</v>
      </c>
      <c r="AQ24" s="19">
        <f t="shared" si="6"/>
        <v>298.5910468537798</v>
      </c>
      <c r="AR24" s="19">
        <f t="shared" si="6"/>
        <v>236.53785536441816</v>
      </c>
      <c r="AS24" s="19">
        <f t="shared" si="6"/>
        <v>118.36977025803522</v>
      </c>
      <c r="AT24" s="19">
        <f t="shared" si="6"/>
        <v>32.259983023992703</v>
      </c>
      <c r="AU24" s="19">
        <f t="shared" si="6"/>
        <v>22.846366002716117</v>
      </c>
      <c r="AV24" s="19">
        <f t="shared" si="6"/>
        <v>21.900408555907603</v>
      </c>
      <c r="AW24" s="19">
        <f t="shared" si="6"/>
        <v>22.846366002716117</v>
      </c>
      <c r="AX24" s="19">
        <f t="shared" si="6"/>
        <v>20.974451109099096</v>
      </c>
      <c r="AY24" s="19">
        <f t="shared" si="6"/>
        <v>30.028068130375686</v>
      </c>
      <c r="AZ24" s="19">
        <f t="shared" si="6"/>
        <v>27.876153236758668</v>
      </c>
      <c r="BA24" s="19">
        <f t="shared" si="6"/>
        <v>31.134025577184193</v>
      </c>
      <c r="BB24" s="19">
        <f t="shared" si="6"/>
        <v>25.804238343141645</v>
      </c>
      <c r="BC24" s="19">
        <f t="shared" si="6"/>
        <v>27.876153236758668</v>
      </c>
      <c r="BD24" s="19">
        <f t="shared" si="6"/>
        <v>20.068493662290589</v>
      </c>
      <c r="BE24" s="19">
        <f t="shared" si="6"/>
        <v>15.838706428248042</v>
      </c>
      <c r="BF24" s="19">
        <f t="shared" si="6"/>
        <v>18.316578768673569</v>
      </c>
      <c r="BG24" s="19">
        <f t="shared" si="6"/>
        <v>2.8216851516523143</v>
      </c>
      <c r="BH24" s="19">
        <f t="shared" si="6"/>
        <v>6.655302172928903</v>
      </c>
      <c r="BI24" s="19">
        <f t="shared" si="6"/>
        <v>4.3255149388863545</v>
      </c>
      <c r="BJ24" s="19">
        <f t="shared" si="6"/>
        <v>6.1493447261203951</v>
      </c>
      <c r="BK24" s="19">
        <f t="shared" si="6"/>
        <v>8.2931745133544315</v>
      </c>
      <c r="BL24" s="19">
        <f t="shared" si="6"/>
        <v>7.1812596197374106</v>
      </c>
      <c r="BM24" s="19">
        <f t="shared" si="6"/>
        <v>3.1676425984608261</v>
      </c>
      <c r="BN24" s="19">
        <f t="shared" si="6"/>
        <v>2.8216851516523143</v>
      </c>
      <c r="BO24" s="19">
        <f t="shared" ref="BO24:CD24" si="7">(BO5-$CS$5)^2</f>
        <v>14.286791534631021</v>
      </c>
      <c r="BP24" s="19">
        <f t="shared" si="7"/>
        <v>15.052748981439528</v>
      </c>
      <c r="BQ24" s="19">
        <f t="shared" si="7"/>
        <v>27.876153236758668</v>
      </c>
      <c r="BR24" s="19">
        <f t="shared" si="7"/>
        <v>10.111046853779959</v>
      </c>
      <c r="BS24" s="19">
        <f t="shared" si="7"/>
        <v>4.3255149388863545</v>
      </c>
      <c r="BT24" s="19">
        <f t="shared" si="7"/>
        <v>0.23019578995019957</v>
      </c>
      <c r="BU24" s="19">
        <f t="shared" si="7"/>
        <v>0.60806813037572716</v>
      </c>
      <c r="BV24" s="19">
        <f t="shared" si="7"/>
        <v>2.495727704843806</v>
      </c>
      <c r="BW24" s="19">
        <f t="shared" si="7"/>
        <v>0.14423834314169007</v>
      </c>
      <c r="BX24" s="19">
        <f t="shared" si="7"/>
        <v>0.3361532367587089</v>
      </c>
      <c r="BY24" s="19">
        <f t="shared" si="7"/>
        <v>0.95998302399274837</v>
      </c>
      <c r="BZ24" s="19">
        <f t="shared" si="7"/>
        <v>0.46211068356721813</v>
      </c>
      <c r="CA24" s="19">
        <f t="shared" si="7"/>
        <v>2.8216851516523143</v>
      </c>
      <c r="CB24" s="19">
        <f t="shared" si="7"/>
        <v>3.9195574920778462</v>
      </c>
      <c r="CC24" s="19">
        <f t="shared" si="7"/>
        <v>2.1897702580352973</v>
      </c>
      <c r="CD24" s="19">
        <f t="shared" si="7"/>
        <v>4.7514723856948624</v>
      </c>
      <c r="CE24" s="19">
        <f t="shared" ref="CE24:CI24" si="8">(CE5-$CS$5)^2</f>
        <v>5.1974298325033743</v>
      </c>
      <c r="CF24" s="19">
        <f t="shared" si="8"/>
        <v>21.900408555907603</v>
      </c>
      <c r="CG24" s="19">
        <f t="shared" si="8"/>
        <v>4.3255149388863545</v>
      </c>
      <c r="CH24" s="19">
        <f t="shared" si="8"/>
        <v>5.6633872793118831</v>
      </c>
      <c r="CI24" s="19">
        <f t="shared" si="8"/>
        <v>1.040834087822553</v>
      </c>
      <c r="CJ24" s="19">
        <f t="shared" ref="CJ24:CO24" si="9">(CJ5-$CS$5)^2</f>
        <v>8.5276425984608686</v>
      </c>
      <c r="CK24" s="19">
        <f t="shared" si="9"/>
        <v>11.023812811226833</v>
      </c>
      <c r="CL24" s="19">
        <f t="shared" si="9"/>
        <v>11.69785536441832</v>
      </c>
      <c r="CM24" s="19">
        <f t="shared" si="9"/>
        <v>3.1676425984608261</v>
      </c>
      <c r="CN24" s="19">
        <f t="shared" si="9"/>
        <v>0.60806813037572716</v>
      </c>
      <c r="CO24" s="19">
        <f t="shared" si="9"/>
        <v>7.1812596197374106</v>
      </c>
      <c r="CP24" s="19">
        <f t="shared" ref="CP24:CQ24" si="10">(CP5-$CS$5)^2</f>
        <v>1.1659404708012575</v>
      </c>
      <c r="CQ24" s="19">
        <f t="shared" si="10"/>
        <v>10.369770258035345</v>
      </c>
      <c r="CR24" s="19">
        <f t="shared" ref="CR24" si="11">(CR5-$CS$5)^2</f>
        <v>8.5276425984608686</v>
      </c>
      <c r="CS24" s="1" t="s">
        <v>157</v>
      </c>
      <c r="CT24" s="1"/>
    </row>
    <row r="25" spans="1:101" x14ac:dyDescent="0.7">
      <c r="A25" s="58" t="s">
        <v>120</v>
      </c>
      <c r="B25" s="58" t="s">
        <v>12</v>
      </c>
      <c r="C25" s="19">
        <f t="shared" ref="C25:AH25" si="12">(C6-$CS$6)^2</f>
        <v>10.79891466727025</v>
      </c>
      <c r="D25" s="19">
        <f t="shared" si="12"/>
        <v>12.860616794929829</v>
      </c>
      <c r="E25" s="19">
        <f t="shared" si="12"/>
        <v>12.15338275237664</v>
      </c>
      <c r="F25" s="19">
        <f t="shared" si="12"/>
        <v>11.46614870982344</v>
      </c>
      <c r="G25" s="19">
        <f t="shared" si="12"/>
        <v>8.9172125396106825</v>
      </c>
      <c r="H25" s="19">
        <f t="shared" si="12"/>
        <v>10.151680624717061</v>
      </c>
      <c r="I25" s="19">
        <f t="shared" si="12"/>
        <v>8.9172125396106825</v>
      </c>
      <c r="J25" s="19">
        <f t="shared" si="12"/>
        <v>7.2155104119511044</v>
      </c>
      <c r="K25" s="19">
        <f t="shared" si="12"/>
        <v>3.5576380715255711</v>
      </c>
      <c r="L25" s="19">
        <f t="shared" si="12"/>
        <v>8.3299784970574837</v>
      </c>
      <c r="M25" s="19">
        <f t="shared" si="12"/>
        <v>0.23636147578089617</v>
      </c>
      <c r="N25" s="19">
        <f t="shared" si="12"/>
        <v>1.6542338162064252</v>
      </c>
      <c r="O25" s="19">
        <f t="shared" si="12"/>
        <v>0.61806360344046885</v>
      </c>
      <c r="P25" s="19">
        <f t="shared" si="12"/>
        <v>1.1797657311000442</v>
      </c>
      <c r="Q25" s="19">
        <f t="shared" si="12"/>
        <v>1.1797657311000442</v>
      </c>
      <c r="R25" s="19">
        <f t="shared" si="12"/>
        <v>8.1893390674512651E-2</v>
      </c>
      <c r="S25" s="19">
        <f t="shared" si="12"/>
        <v>1.6542338162064252</v>
      </c>
      <c r="T25" s="19">
        <f t="shared" si="12"/>
        <v>0.61806360344046885</v>
      </c>
      <c r="U25" s="19">
        <f t="shared" si="12"/>
        <v>0.23636147578089617</v>
      </c>
      <c r="V25" s="19">
        <f t="shared" si="12"/>
        <v>0.97253168854685346</v>
      </c>
      <c r="W25" s="19">
        <f t="shared" si="12"/>
        <v>0.47082956088727812</v>
      </c>
      <c r="X25" s="19">
        <f t="shared" si="12"/>
        <v>9.8489135355364965E-2</v>
      </c>
      <c r="Y25" s="19">
        <f t="shared" si="12"/>
        <v>1.9989146672702596</v>
      </c>
      <c r="Z25" s="19">
        <f t="shared" si="12"/>
        <v>4.9010423268447312</v>
      </c>
      <c r="AA25" s="19">
        <f t="shared" si="12"/>
        <v>5.8265742417383457</v>
      </c>
      <c r="AB25" s="19">
        <f t="shared" si="12"/>
        <v>12.346999773653245</v>
      </c>
      <c r="AC25" s="19">
        <f t="shared" si="12"/>
        <v>19.481893390674518</v>
      </c>
      <c r="AD25" s="19">
        <f t="shared" si="12"/>
        <v>19.481893390674518</v>
      </c>
      <c r="AE25" s="19">
        <f t="shared" si="12"/>
        <v>19.481893390674518</v>
      </c>
      <c r="AF25" s="19">
        <f t="shared" si="12"/>
        <v>21.287425305568135</v>
      </c>
      <c r="AG25" s="19">
        <f t="shared" si="12"/>
        <v>22.22019126301495</v>
      </c>
      <c r="AH25" s="19">
        <f t="shared" si="12"/>
        <v>30.402318922589419</v>
      </c>
      <c r="AI25" s="19">
        <f t="shared" ref="AI25:BN25" si="13">(AI6-$CS$6)^2</f>
        <v>20.37465934812133</v>
      </c>
      <c r="AJ25" s="19">
        <f t="shared" si="13"/>
        <v>16.110829560887289</v>
      </c>
      <c r="AK25" s="19">
        <f t="shared" si="13"/>
        <v>8.4904040289723888</v>
      </c>
      <c r="AL25" s="19">
        <f t="shared" si="13"/>
        <v>0.26402105024898159</v>
      </c>
      <c r="AM25" s="19">
        <f t="shared" si="13"/>
        <v>12.15338275237664</v>
      </c>
      <c r="AN25" s="19">
        <f t="shared" si="13"/>
        <v>42.070404028972384</v>
      </c>
      <c r="AO25" s="19">
        <f t="shared" si="13"/>
        <v>72.015084880036213</v>
      </c>
      <c r="AP25" s="19">
        <f t="shared" si="13"/>
        <v>91.89465934812128</v>
      </c>
      <c r="AQ25" s="19">
        <f t="shared" si="13"/>
        <v>97.736361475780868</v>
      </c>
      <c r="AR25" s="19">
        <f t="shared" si="13"/>
        <v>86.232957220461756</v>
      </c>
      <c r="AS25" s="19">
        <f t="shared" si="13"/>
        <v>72.015084880036213</v>
      </c>
      <c r="AT25" s="19">
        <f t="shared" si="13"/>
        <v>59.07721253961067</v>
      </c>
      <c r="AU25" s="19">
        <f t="shared" si="13"/>
        <v>43.377638071525546</v>
      </c>
      <c r="AV25" s="19">
        <f t="shared" si="13"/>
        <v>33.479765731100052</v>
      </c>
      <c r="AW25" s="19">
        <f t="shared" si="13"/>
        <v>25.8691274332277</v>
      </c>
      <c r="AX25" s="19">
        <f t="shared" si="13"/>
        <v>21.960191263014931</v>
      </c>
      <c r="AY25" s="19">
        <f t="shared" si="13"/>
        <v>26.896361475780886</v>
      </c>
      <c r="AZ25" s="19">
        <f t="shared" si="13"/>
        <v>25.8691274332277</v>
      </c>
      <c r="BA25" s="19">
        <f t="shared" si="13"/>
        <v>11.46614870982344</v>
      </c>
      <c r="BB25" s="19">
        <f t="shared" si="13"/>
        <v>12.15338275237664</v>
      </c>
      <c r="BC25" s="19">
        <f t="shared" si="13"/>
        <v>2.5159359438660012</v>
      </c>
      <c r="BD25" s="19">
        <f t="shared" si="13"/>
        <v>0.78529764599365948</v>
      </c>
      <c r="BE25" s="19">
        <f t="shared" si="13"/>
        <v>1.9214678587596155</v>
      </c>
      <c r="BF25" s="19">
        <f t="shared" si="13"/>
        <v>0.61806360344046885</v>
      </c>
      <c r="BG25" s="19">
        <f t="shared" si="13"/>
        <v>0.14912743322770364</v>
      </c>
      <c r="BH25" s="19">
        <f t="shared" si="13"/>
        <v>1.2957220461747757E-2</v>
      </c>
      <c r="BI25" s="19">
        <f t="shared" si="13"/>
        <v>1.9126301493889076E-4</v>
      </c>
      <c r="BJ25" s="19">
        <f t="shared" si="13"/>
        <v>9.8489135355364965E-2</v>
      </c>
      <c r="BK25" s="19">
        <f t="shared" si="13"/>
        <v>0.83508488003621639</v>
      </c>
      <c r="BL25" s="19">
        <f t="shared" si="13"/>
        <v>1.2406167949298361</v>
      </c>
      <c r="BM25" s="19">
        <f t="shared" si="13"/>
        <v>1.0278508374830244</v>
      </c>
      <c r="BN25" s="19">
        <f t="shared" si="13"/>
        <v>0.83508488003621639</v>
      </c>
      <c r="BO25" s="19">
        <f t="shared" ref="BO25:CD25" si="14">(BO6-$CS$6)^2</f>
        <v>0.50955296514260018</v>
      </c>
      <c r="BP25" s="19">
        <f t="shared" si="14"/>
        <v>1.0278508374830244</v>
      </c>
      <c r="BQ25" s="19">
        <f t="shared" si="14"/>
        <v>1.4733827523766441</v>
      </c>
      <c r="BR25" s="19">
        <f t="shared" si="14"/>
        <v>1.9989146672702596</v>
      </c>
      <c r="BS25" s="19">
        <f t="shared" si="14"/>
        <v>2.9372125396106878</v>
      </c>
      <c r="BT25" s="19">
        <f t="shared" si="14"/>
        <v>4.0555104119511096</v>
      </c>
      <c r="BU25" s="19">
        <f t="shared" si="14"/>
        <v>4.0555104119511096</v>
      </c>
      <c r="BV25" s="19">
        <f t="shared" si="14"/>
        <v>6.8321061566319683</v>
      </c>
      <c r="BW25" s="19">
        <f t="shared" si="14"/>
        <v>7.364872114078775</v>
      </c>
      <c r="BX25" s="19">
        <f t="shared" si="14"/>
        <v>11.654233816206432</v>
      </c>
      <c r="BY25" s="19">
        <f t="shared" si="14"/>
        <v>13.792531688546863</v>
      </c>
      <c r="BZ25" s="19">
        <f t="shared" si="14"/>
        <v>13.792531688546863</v>
      </c>
      <c r="CA25" s="19">
        <f t="shared" si="14"/>
        <v>15.318063603440475</v>
      </c>
      <c r="CB25" s="19">
        <f t="shared" si="14"/>
        <v>22.22019126301495</v>
      </c>
      <c r="CC25" s="19">
        <f t="shared" si="14"/>
        <v>22.22019126301495</v>
      </c>
      <c r="CD25" s="19">
        <f t="shared" si="14"/>
        <v>21.287425305568135</v>
      </c>
      <c r="CE25" s="19">
        <f t="shared" ref="CE25:CI25" si="15">(CE6-$CS$6)^2</f>
        <v>9.6959359438660062</v>
      </c>
      <c r="CF25" s="19">
        <f t="shared" si="15"/>
        <v>6.3193401991851523</v>
      </c>
      <c r="CG25" s="19">
        <f t="shared" si="15"/>
        <v>5.8265742417383457</v>
      </c>
      <c r="CH25" s="19">
        <f t="shared" si="15"/>
        <v>7.364872114078775</v>
      </c>
      <c r="CI25" s="19">
        <f t="shared" si="15"/>
        <v>7.364872114078775</v>
      </c>
      <c r="CJ25" s="19">
        <f t="shared" ref="CJ25:CO25" si="16">(CJ6-$CS$6)^2</f>
        <v>10.328701901312819</v>
      </c>
      <c r="CK25" s="19">
        <f t="shared" si="16"/>
        <v>12.346999773653245</v>
      </c>
      <c r="CL25" s="19">
        <f t="shared" si="16"/>
        <v>12.346999773653245</v>
      </c>
      <c r="CM25" s="19">
        <f t="shared" si="16"/>
        <v>13.792531688546863</v>
      </c>
      <c r="CN25" s="19">
        <f t="shared" si="16"/>
        <v>19.481893390674518</v>
      </c>
      <c r="CO25" s="19">
        <f t="shared" si="16"/>
        <v>13.792531688546863</v>
      </c>
      <c r="CP25" s="19">
        <f t="shared" ref="CP25:CQ25" si="17">(CP6-$CS$6)^2</f>
        <v>16.110829560887289</v>
      </c>
      <c r="CQ25" s="19">
        <f t="shared" si="17"/>
        <v>20.37465934812133</v>
      </c>
      <c r="CR25" s="19">
        <f t="shared" ref="CR25" si="18">(CR6-$CS$6)^2</f>
        <v>22.22019126301495</v>
      </c>
      <c r="CS25" s="1" t="s">
        <v>158</v>
      </c>
      <c r="CT25" s="1"/>
    </row>
    <row r="26" spans="1:101" x14ac:dyDescent="0.7">
      <c r="A26" s="58" t="s">
        <v>121</v>
      </c>
      <c r="B26" s="58" t="s">
        <v>13</v>
      </c>
      <c r="C26" s="19">
        <f t="shared" ref="C26:AH26" si="19">(C7-$CS$7)^2</f>
        <v>51.962625622453722</v>
      </c>
      <c r="D26" s="19">
        <f t="shared" si="19"/>
        <v>51.962625622453722</v>
      </c>
      <c r="E26" s="19">
        <f t="shared" si="19"/>
        <v>51.962625622453722</v>
      </c>
      <c r="F26" s="19">
        <f t="shared" si="19"/>
        <v>51.962625622453722</v>
      </c>
      <c r="G26" s="19">
        <f t="shared" si="19"/>
        <v>42.360710728836651</v>
      </c>
      <c r="H26" s="19">
        <f t="shared" si="19"/>
        <v>42.360710728836651</v>
      </c>
      <c r="I26" s="19">
        <f t="shared" si="19"/>
        <v>39.797306473517551</v>
      </c>
      <c r="J26" s="19">
        <f t="shared" si="19"/>
        <v>39.797306473517551</v>
      </c>
      <c r="K26" s="19">
        <f t="shared" si="19"/>
        <v>43.672412856496244</v>
      </c>
      <c r="L26" s="19">
        <f t="shared" si="19"/>
        <v>25.085178813943017</v>
      </c>
      <c r="M26" s="19">
        <f t="shared" si="19"/>
        <v>12.309646899049383</v>
      </c>
      <c r="N26" s="19">
        <f t="shared" si="19"/>
        <v>15.276455409687674</v>
      </c>
      <c r="O26" s="19">
        <f t="shared" si="19"/>
        <v>22.170072430964318</v>
      </c>
      <c r="P26" s="19">
        <f t="shared" si="19"/>
        <v>20.326668175645139</v>
      </c>
      <c r="Q26" s="19">
        <f t="shared" si="19"/>
        <v>8.4594341330919214</v>
      </c>
      <c r="R26" s="19">
        <f t="shared" si="19"/>
        <v>18.563263920326023</v>
      </c>
      <c r="S26" s="19">
        <f t="shared" si="19"/>
        <v>17.711561792666437</v>
      </c>
      <c r="T26" s="19">
        <f t="shared" si="19"/>
        <v>15.276455409687674</v>
      </c>
      <c r="U26" s="19">
        <f t="shared" si="19"/>
        <v>10.294540516070674</v>
      </c>
      <c r="V26" s="19">
        <f t="shared" si="19"/>
        <v>12.309646899049383</v>
      </c>
      <c r="W26" s="19">
        <f t="shared" si="19"/>
        <v>18.563263920326023</v>
      </c>
      <c r="X26" s="19">
        <f t="shared" si="19"/>
        <v>7.8877320054323778</v>
      </c>
      <c r="Y26" s="19">
        <f t="shared" si="19"/>
        <v>4.8775192394749123</v>
      </c>
      <c r="Z26" s="19">
        <f t="shared" si="19"/>
        <v>2.5873064735174514</v>
      </c>
      <c r="AA26" s="19">
        <f t="shared" si="19"/>
        <v>0.8253915799004149</v>
      </c>
      <c r="AB26" s="19">
        <f t="shared" si="19"/>
        <v>0.3498596650067855</v>
      </c>
      <c r="AC26" s="19">
        <f t="shared" si="19"/>
        <v>8.9490086011769705</v>
      </c>
      <c r="AD26" s="19">
        <f t="shared" si="19"/>
        <v>2.2245405160706038</v>
      </c>
      <c r="AE26" s="19">
        <f t="shared" si="19"/>
        <v>0.62645540968762814</v>
      </c>
      <c r="AF26" s="19">
        <f t="shared" si="19"/>
        <v>6.7158171118152792</v>
      </c>
      <c r="AG26" s="19">
        <f t="shared" si="19"/>
        <v>19.285178813942899</v>
      </c>
      <c r="AH26" s="19">
        <f t="shared" si="19"/>
        <v>19.285178813942899</v>
      </c>
      <c r="AI26" s="19">
        <f t="shared" ref="AI26:BN26" si="20">(AI7-$CS$7)^2</f>
        <v>13.62709370755991</v>
      </c>
      <c r="AJ26" s="19">
        <f t="shared" si="20"/>
        <v>20.173476686283337</v>
      </c>
      <c r="AK26" s="19">
        <f t="shared" si="20"/>
        <v>14.375391579900343</v>
      </c>
      <c r="AL26" s="19">
        <f t="shared" si="20"/>
        <v>2.2245405160706038</v>
      </c>
      <c r="AM26" s="19">
        <f t="shared" si="20"/>
        <v>0.65368945224084885</v>
      </c>
      <c r="AN26" s="19">
        <f t="shared" si="20"/>
        <v>11.617944771389798</v>
      </c>
      <c r="AO26" s="19">
        <f t="shared" si="20"/>
        <v>37.313902218198365</v>
      </c>
      <c r="AP26" s="19">
        <f t="shared" si="20"/>
        <v>50.530923494794123</v>
      </c>
      <c r="AQ26" s="19">
        <f t="shared" si="20"/>
        <v>60.972838388411198</v>
      </c>
      <c r="AR26" s="19">
        <f t="shared" si="20"/>
        <v>50.530923494794123</v>
      </c>
      <c r="AS26" s="19">
        <f t="shared" si="20"/>
        <v>30.343689452240895</v>
      </c>
      <c r="AT26" s="19">
        <f t="shared" si="20"/>
        <v>34.910497962879177</v>
      </c>
      <c r="AU26" s="19">
        <f t="shared" si="20"/>
        <v>38.54560434585796</v>
      </c>
      <c r="AV26" s="19">
        <f t="shared" si="20"/>
        <v>23.121774558623905</v>
      </c>
      <c r="AW26" s="19">
        <f t="shared" si="20"/>
        <v>13.753051154368555</v>
      </c>
      <c r="AX26" s="19">
        <f t="shared" si="20"/>
        <v>13.021349026708968</v>
      </c>
      <c r="AY26" s="19">
        <f t="shared" si="20"/>
        <v>17.711561792666437</v>
      </c>
      <c r="AZ26" s="19">
        <f t="shared" si="20"/>
        <v>9.0511362607515053</v>
      </c>
      <c r="BA26" s="19">
        <f t="shared" si="20"/>
        <v>1.4604979628791512</v>
      </c>
      <c r="BB26" s="19">
        <f t="shared" si="20"/>
        <v>1.9839022181982915</v>
      </c>
      <c r="BC26" s="19">
        <f t="shared" si="20"/>
        <v>1.7122000905387311</v>
      </c>
      <c r="BD26" s="19">
        <f t="shared" si="20"/>
        <v>0.50198732458127038</v>
      </c>
      <c r="BE26" s="19">
        <f t="shared" si="20"/>
        <v>0.15326392032593386</v>
      </c>
      <c r="BF26" s="19">
        <f t="shared" si="20"/>
        <v>7.2430964237306099E-5</v>
      </c>
      <c r="BG26" s="19">
        <f t="shared" si="20"/>
        <v>7.2430964237306099E-5</v>
      </c>
      <c r="BH26" s="19">
        <f t="shared" si="20"/>
        <v>0.47815753734720234</v>
      </c>
      <c r="BI26" s="19">
        <f t="shared" si="20"/>
        <v>0.47815753734720234</v>
      </c>
      <c r="BJ26" s="19">
        <f t="shared" si="20"/>
        <v>0.47815753734720234</v>
      </c>
      <c r="BK26" s="19">
        <f t="shared" si="20"/>
        <v>1.1913490267089091</v>
      </c>
      <c r="BL26" s="19">
        <f t="shared" si="20"/>
        <v>5.2509234947939856</v>
      </c>
      <c r="BM26" s="19">
        <f t="shared" si="20"/>
        <v>7.7924128564961048</v>
      </c>
      <c r="BN26" s="19">
        <f t="shared" si="20"/>
        <v>7.7924128564961048</v>
      </c>
      <c r="BO26" s="19">
        <f t="shared" ref="BO26:CD26" si="21">(BO7-$CS$7)^2</f>
        <v>5.7192213671344163</v>
      </c>
      <c r="BP26" s="19">
        <f t="shared" si="21"/>
        <v>10.185604345857792</v>
      </c>
      <c r="BQ26" s="19">
        <f t="shared" si="21"/>
        <v>10.185604345857792</v>
      </c>
      <c r="BR26" s="19">
        <f t="shared" si="21"/>
        <v>9.5573064735174036</v>
      </c>
      <c r="BS26" s="19">
        <f t="shared" si="21"/>
        <v>8.9490086011769705</v>
      </c>
      <c r="BT26" s="19">
        <f t="shared" si="21"/>
        <v>15.931987324581215</v>
      </c>
      <c r="BU26" s="19">
        <f t="shared" si="21"/>
        <v>24.914966047985459</v>
      </c>
      <c r="BV26" s="19">
        <f t="shared" si="21"/>
        <v>25.923263920325898</v>
      </c>
      <c r="BW26" s="19">
        <f t="shared" si="21"/>
        <v>23.92666817564502</v>
      </c>
      <c r="BX26" s="19">
        <f t="shared" si="21"/>
        <v>33.5413490267089</v>
      </c>
      <c r="BY26" s="19">
        <f t="shared" si="21"/>
        <v>44.776029877772615</v>
      </c>
      <c r="BZ26" s="19">
        <f t="shared" si="21"/>
        <v>37.106242643730141</v>
      </c>
      <c r="CA26" s="19">
        <f t="shared" si="21"/>
        <v>33.5413490267089</v>
      </c>
      <c r="CB26" s="19">
        <f t="shared" si="21"/>
        <v>37.106242643730141</v>
      </c>
      <c r="CC26" s="19">
        <f t="shared" si="21"/>
        <v>48.880923494793848</v>
      </c>
      <c r="CD26" s="19">
        <f t="shared" si="21"/>
        <v>46.124327750113153</v>
      </c>
      <c r="CE26" s="19">
        <f t="shared" ref="CE26:CI26" si="22">(CE7-$CS$7)^2</f>
        <v>37.106242643730141</v>
      </c>
      <c r="CF26" s="19">
        <f t="shared" si="22"/>
        <v>30.156455409687503</v>
      </c>
      <c r="CG26" s="19">
        <f t="shared" si="22"/>
        <v>32.393051154368379</v>
      </c>
      <c r="CH26" s="19">
        <f t="shared" si="22"/>
        <v>26.951561792666261</v>
      </c>
      <c r="CI26" s="19">
        <f t="shared" si="22"/>
        <v>8.9490086011769705</v>
      </c>
      <c r="CJ26" s="19">
        <f t="shared" ref="CJ26:CO26" si="23">(CJ7-$CS$7)^2</f>
        <v>13.62709370755991</v>
      </c>
      <c r="CK26" s="19">
        <f t="shared" si="23"/>
        <v>23.92666817564502</v>
      </c>
      <c r="CL26" s="19">
        <f t="shared" si="23"/>
        <v>16.740285196921651</v>
      </c>
      <c r="CM26" s="19">
        <f t="shared" si="23"/>
        <v>21.081774558623774</v>
      </c>
      <c r="CN26" s="19">
        <f t="shared" si="23"/>
        <v>29.06815753734714</v>
      </c>
      <c r="CO26" s="19">
        <f t="shared" si="23"/>
        <v>35.897944771389618</v>
      </c>
      <c r="CP26" s="19">
        <f t="shared" ref="CP26:CQ26" si="24">(CP7-$CS$7)^2</f>
        <v>29.06815753734714</v>
      </c>
      <c r="CQ26" s="19">
        <f t="shared" si="24"/>
        <v>25.923263920325898</v>
      </c>
      <c r="CR26" s="19">
        <f t="shared" ref="CR26" si="25">(CR7-$CS$7)^2</f>
        <v>33.5413490267089</v>
      </c>
      <c r="CS26" s="1" t="s">
        <v>159</v>
      </c>
      <c r="CT26" s="1"/>
    </row>
    <row r="27" spans="1:101" x14ac:dyDescent="0.7">
      <c r="A27" s="58" t="s">
        <v>122</v>
      </c>
      <c r="B27" s="58" t="s">
        <v>14</v>
      </c>
      <c r="W27" s="20">
        <f t="shared" ref="W27:BB27" si="26">(W8-$CS$8)^2</f>
        <v>31079720.952520102</v>
      </c>
      <c r="X27" s="20">
        <f t="shared" si="26"/>
        <v>21131663.547114693</v>
      </c>
      <c r="Y27" s="20">
        <f t="shared" si="26"/>
        <v>14984013.276844421</v>
      </c>
      <c r="Z27" s="20">
        <f t="shared" si="26"/>
        <v>11964120.087655231</v>
      </c>
      <c r="AA27" s="20">
        <f t="shared" si="26"/>
        <v>254097.73630387025</v>
      </c>
      <c r="AB27" s="20">
        <f t="shared" si="26"/>
        <v>2611718.060628192</v>
      </c>
      <c r="AC27" s="20">
        <f t="shared" si="26"/>
        <v>17181697.168736294</v>
      </c>
      <c r="AD27" s="20">
        <f t="shared" si="26"/>
        <v>14577743.141709268</v>
      </c>
      <c r="AE27" s="20">
        <f t="shared" si="26"/>
        <v>27051244.411979534</v>
      </c>
      <c r="AF27" s="20">
        <f t="shared" si="26"/>
        <v>23252465.952520076</v>
      </c>
      <c r="AG27" s="20">
        <f t="shared" si="26"/>
        <v>17364564.736303862</v>
      </c>
      <c r="AH27" s="20">
        <f t="shared" si="26"/>
        <v>36130.817384952068</v>
      </c>
      <c r="AI27" s="20">
        <f t="shared" si="26"/>
        <v>18663100.54711467</v>
      </c>
      <c r="AJ27" s="20">
        <f t="shared" si="26"/>
        <v>2866523.5471146782</v>
      </c>
      <c r="AK27" s="20">
        <f t="shared" si="26"/>
        <v>8678438.2768444195</v>
      </c>
      <c r="AL27" s="20">
        <f t="shared" si="26"/>
        <v>26987182.574141722</v>
      </c>
      <c r="AM27" s="20">
        <f t="shared" si="26"/>
        <v>55188836.30387146</v>
      </c>
      <c r="AN27" s="20">
        <f t="shared" si="26"/>
        <v>78321064.871439025</v>
      </c>
      <c r="AO27" s="20">
        <f t="shared" si="26"/>
        <v>100118413.41197957</v>
      </c>
      <c r="AP27" s="20">
        <f t="shared" si="26"/>
        <v>117937838.92549309</v>
      </c>
      <c r="AQ27" s="20">
        <f t="shared" si="26"/>
        <v>114210235.97954714</v>
      </c>
      <c r="AR27" s="20">
        <f t="shared" si="26"/>
        <v>105224900.5471147</v>
      </c>
      <c r="AS27" s="20">
        <f t="shared" si="26"/>
        <v>87551931.655222818</v>
      </c>
      <c r="AT27" s="20">
        <f t="shared" si="26"/>
        <v>88584217.736303896</v>
      </c>
      <c r="AU27" s="20">
        <f t="shared" si="26"/>
        <v>36083074.898466051</v>
      </c>
      <c r="AV27" s="20">
        <f t="shared" si="26"/>
        <v>36758985.817384966</v>
      </c>
      <c r="AW27" s="20">
        <f t="shared" si="26"/>
        <v>44168238.276844427</v>
      </c>
      <c r="AX27" s="20">
        <f t="shared" si="26"/>
        <v>53610496.655222811</v>
      </c>
      <c r="AY27" s="20">
        <f t="shared" si="26"/>
        <v>22905019.898466043</v>
      </c>
      <c r="AZ27" s="20">
        <f t="shared" si="26"/>
        <v>26614444.41197956</v>
      </c>
      <c r="BA27" s="20">
        <f t="shared" si="26"/>
        <v>32034682.168736316</v>
      </c>
      <c r="BB27" s="20">
        <f t="shared" si="26"/>
        <v>29364682.249817397</v>
      </c>
      <c r="BC27" s="20">
        <f t="shared" ref="BC27:CD27" si="27">(BC8-$CS$8)^2</f>
        <v>2815411.8984660376</v>
      </c>
      <c r="BD27" s="20">
        <f t="shared" si="27"/>
        <v>7144495.5471146889</v>
      </c>
      <c r="BE27" s="20">
        <f t="shared" si="27"/>
        <v>11784932.303871447</v>
      </c>
      <c r="BF27" s="20">
        <f t="shared" si="27"/>
        <v>21603150.276844423</v>
      </c>
      <c r="BG27" s="20">
        <f t="shared" si="27"/>
        <v>5057636.3038714444</v>
      </c>
      <c r="BH27" s="20">
        <f t="shared" si="27"/>
        <v>11654842.384952528</v>
      </c>
      <c r="BI27" s="20">
        <f t="shared" si="27"/>
        <v>27425319.76333091</v>
      </c>
      <c r="BJ27" s="20">
        <f t="shared" si="27"/>
        <v>40435849.817384966</v>
      </c>
      <c r="BK27" s="20">
        <f t="shared" si="27"/>
        <v>9216803.6822498254</v>
      </c>
      <c r="BL27" s="20">
        <f t="shared" si="27"/>
        <v>5817352.8714390127</v>
      </c>
      <c r="BM27" s="20">
        <f t="shared" si="27"/>
        <v>15139250.033601178</v>
      </c>
      <c r="BN27" s="20">
        <f t="shared" si="27"/>
        <v>19579907.439006586</v>
      </c>
      <c r="BO27" s="20">
        <f t="shared" si="27"/>
        <v>7923768.5200876622</v>
      </c>
      <c r="BP27" s="20">
        <f t="shared" si="27"/>
        <v>1920771.2498173881</v>
      </c>
      <c r="BQ27" s="20">
        <f t="shared" si="27"/>
        <v>5807709.1957633365</v>
      </c>
      <c r="BR27" s="20">
        <f t="shared" si="27"/>
        <v>4800125.7092768494</v>
      </c>
      <c r="BS27" s="20">
        <f t="shared" si="27"/>
        <v>203327.87143900763</v>
      </c>
      <c r="BT27" s="20">
        <f t="shared" si="27"/>
        <v>5195.6822498172151</v>
      </c>
      <c r="BU27" s="20">
        <f t="shared" si="27"/>
        <v>1004166.4930606259</v>
      </c>
      <c r="BV27" s="20">
        <f t="shared" si="27"/>
        <v>879996.11468224763</v>
      </c>
      <c r="BW27" s="20">
        <f t="shared" si="27"/>
        <v>30725747.871438995</v>
      </c>
      <c r="BX27" s="20">
        <f t="shared" si="27"/>
        <v>64017298.466033585</v>
      </c>
      <c r="BY27" s="20">
        <f t="shared" si="27"/>
        <v>36906610.141709261</v>
      </c>
      <c r="BZ27" s="20">
        <f t="shared" si="27"/>
        <v>22128378.81738494</v>
      </c>
      <c r="CA27" s="20">
        <f t="shared" si="27"/>
        <v>146121704.22279033</v>
      </c>
      <c r="CB27" s="20">
        <f t="shared" si="27"/>
        <v>191243483.54711464</v>
      </c>
      <c r="CC27" s="20">
        <f t="shared" si="27"/>
        <v>157253633.52008763</v>
      </c>
      <c r="CD27" s="20">
        <f t="shared" si="27"/>
        <v>130783950.4930606</v>
      </c>
      <c r="CE27" s="20">
        <f t="shared" ref="CE27:CI27" si="28">(CE8-$CS$8)^2</f>
        <v>4924320.8444119748</v>
      </c>
      <c r="CF27" s="20">
        <f t="shared" si="28"/>
        <v>19501772.114682239</v>
      </c>
      <c r="CG27" s="20">
        <f t="shared" si="28"/>
        <v>18080193.520087644</v>
      </c>
      <c r="CH27" s="20">
        <f t="shared" si="28"/>
        <v>372198.92549305921</v>
      </c>
      <c r="CI27" s="20">
        <f t="shared" si="28"/>
        <v>25040827.466033589</v>
      </c>
      <c r="CJ27" s="20">
        <f t="shared" ref="CJ27:CO27" si="29">(CJ8-$CS$8)^2</f>
        <v>81741147.114682227</v>
      </c>
      <c r="CK27" s="20">
        <f t="shared" si="29"/>
        <v>48206374.898466021</v>
      </c>
      <c r="CL27" s="20">
        <f t="shared" si="29"/>
        <v>104695483.24981736</v>
      </c>
      <c r="CM27" s="20">
        <f t="shared" si="29"/>
        <v>139879846.89846599</v>
      </c>
      <c r="CN27" s="20">
        <f t="shared" si="29"/>
        <v>95904437.060628176</v>
      </c>
      <c r="CO27" s="20">
        <f t="shared" si="29"/>
        <v>88813304.222790331</v>
      </c>
      <c r="CP27" s="20">
        <f t="shared" ref="CP27:CQ27" si="30">(CP8-$CS$8)^2</f>
        <v>34446112.736303858</v>
      </c>
      <c r="CQ27" s="20">
        <f t="shared" si="30"/>
        <v>53408049.087655209</v>
      </c>
      <c r="CR27" s="20">
        <f t="shared" ref="CR27" si="31">(CR8-$CS$8)^2</f>
        <v>74374774.493060604</v>
      </c>
      <c r="CS27" s="1" t="s">
        <v>165</v>
      </c>
      <c r="CT27" s="1"/>
    </row>
    <row r="28" spans="1:101" x14ac:dyDescent="0.7">
      <c r="A28" s="58" t="s">
        <v>123</v>
      </c>
      <c r="B28" s="58" t="s">
        <v>15</v>
      </c>
      <c r="C28" s="19">
        <f t="shared" ref="C28:AH28" si="32">(C9-$CS$9)^2</f>
        <v>150.45371208691725</v>
      </c>
      <c r="D28" s="19">
        <f t="shared" si="32"/>
        <v>131.46818017202352</v>
      </c>
      <c r="E28" s="19">
        <f t="shared" si="32"/>
        <v>131.46818017202352</v>
      </c>
      <c r="F28" s="19">
        <f t="shared" si="32"/>
        <v>375.04030783159794</v>
      </c>
      <c r="G28" s="19">
        <f t="shared" si="32"/>
        <v>16.532009959257586</v>
      </c>
      <c r="H28" s="19">
        <f t="shared" si="32"/>
        <v>4.2681801720235422</v>
      </c>
      <c r="I28" s="19">
        <f t="shared" si="32"/>
        <v>16.532009959257586</v>
      </c>
      <c r="J28" s="19">
        <f t="shared" si="32"/>
        <v>5.1345631507469598</v>
      </c>
      <c r="K28" s="19">
        <f t="shared" si="32"/>
        <v>1.1362652784065199</v>
      </c>
      <c r="L28" s="19">
        <f t="shared" si="32"/>
        <v>4.3503847894975738E-3</v>
      </c>
      <c r="M28" s="19">
        <f t="shared" si="32"/>
        <v>3.7405205975554532</v>
      </c>
      <c r="N28" s="19">
        <f t="shared" si="32"/>
        <v>4.2681801720235422</v>
      </c>
      <c r="O28" s="19">
        <f t="shared" si="32"/>
        <v>4.6913716613852197</v>
      </c>
      <c r="P28" s="19">
        <f t="shared" si="32"/>
        <v>10.666478044363988</v>
      </c>
      <c r="Q28" s="19">
        <f t="shared" si="32"/>
        <v>5.4477546401086707</v>
      </c>
      <c r="R28" s="19">
        <f t="shared" si="32"/>
        <v>0.40200995925758559</v>
      </c>
      <c r="S28" s="19">
        <f t="shared" si="32"/>
        <v>8.0317971933001662</v>
      </c>
      <c r="T28" s="19">
        <f t="shared" si="32"/>
        <v>6.4213716613852112</v>
      </c>
      <c r="U28" s="19">
        <f t="shared" si="32"/>
        <v>0.40200995925758559</v>
      </c>
      <c r="V28" s="19">
        <f t="shared" si="32"/>
        <v>1.1362652784065199</v>
      </c>
      <c r="W28" s="19">
        <f t="shared" si="32"/>
        <v>6.4213716613852112</v>
      </c>
      <c r="X28" s="19">
        <f t="shared" si="32"/>
        <v>35.212861023087363</v>
      </c>
      <c r="Y28" s="19">
        <f t="shared" si="32"/>
        <v>1.7796695337256816</v>
      </c>
      <c r="Z28" s="19">
        <f t="shared" si="32"/>
        <v>7.4749886826618201</v>
      </c>
      <c r="AA28" s="19">
        <f t="shared" si="32"/>
        <v>7.4749886826618201</v>
      </c>
      <c r="AB28" s="19">
        <f t="shared" si="32"/>
        <v>2.0564780443639643</v>
      </c>
      <c r="AC28" s="19">
        <f t="shared" si="32"/>
        <v>13.206265278406535</v>
      </c>
      <c r="AD28" s="19">
        <f t="shared" si="32"/>
        <v>0.11158442734269247</v>
      </c>
      <c r="AE28" s="19">
        <f t="shared" si="32"/>
        <v>11.792648257129919</v>
      </c>
      <c r="AF28" s="19">
        <f t="shared" si="32"/>
        <v>0.53881846989587556</v>
      </c>
      <c r="AG28" s="19">
        <f t="shared" si="32"/>
        <v>7.4749886826618201</v>
      </c>
      <c r="AH28" s="19">
        <f t="shared" si="32"/>
        <v>0.93307378904482863</v>
      </c>
      <c r="AI28" s="19">
        <f t="shared" ref="AI28:BN28" si="33">(AI9-$CS$9)^2</f>
        <v>13.439244001810737</v>
      </c>
      <c r="AJ28" s="19">
        <f t="shared" si="33"/>
        <v>14.94562698053416</v>
      </c>
      <c r="AK28" s="19">
        <f t="shared" si="33"/>
        <v>44.43498868266186</v>
      </c>
      <c r="AL28" s="19">
        <f t="shared" si="33"/>
        <v>203.51754187415131</v>
      </c>
      <c r="AM28" s="19">
        <f t="shared" si="33"/>
        <v>312.08605251244916</v>
      </c>
      <c r="AN28" s="19">
        <f t="shared" si="33"/>
        <v>267.84456315074686</v>
      </c>
      <c r="AO28" s="19">
        <f t="shared" si="33"/>
        <v>254.91179719330012</v>
      </c>
      <c r="AP28" s="19">
        <f t="shared" si="33"/>
        <v>148.01052059755551</v>
      </c>
      <c r="AQ28" s="19">
        <f t="shared" si="33"/>
        <v>85.857967406066152</v>
      </c>
      <c r="AR28" s="19">
        <f t="shared" si="33"/>
        <v>19.06158442734267</v>
      </c>
      <c r="AS28" s="19">
        <f t="shared" si="33"/>
        <v>11.329669533725651</v>
      </c>
      <c r="AT28" s="19">
        <f t="shared" si="33"/>
        <v>24.660733363512964</v>
      </c>
      <c r="AU28" s="19">
        <f t="shared" si="33"/>
        <v>24.660733363512964</v>
      </c>
      <c r="AV28" s="19">
        <f t="shared" si="33"/>
        <v>0.44349932095970335</v>
      </c>
      <c r="AW28" s="19">
        <f t="shared" si="33"/>
        <v>0.44349932095970335</v>
      </c>
      <c r="AX28" s="19">
        <f t="shared" si="33"/>
        <v>3.4817971933001268</v>
      </c>
      <c r="AY28" s="19">
        <f t="shared" si="33"/>
        <v>5.4775916704389568E-2</v>
      </c>
      <c r="AZ28" s="19">
        <f t="shared" si="33"/>
        <v>6.9381801720235527</v>
      </c>
      <c r="BA28" s="19">
        <f t="shared" si="33"/>
        <v>4.554137618832061</v>
      </c>
      <c r="BB28" s="19">
        <f t="shared" si="33"/>
        <v>0.69562698053418703</v>
      </c>
      <c r="BC28" s="19">
        <f t="shared" si="33"/>
        <v>1.0692440018107614</v>
      </c>
      <c r="BD28" s="19">
        <f t="shared" si="33"/>
        <v>11.792648257129919</v>
      </c>
      <c r="BE28" s="19">
        <f t="shared" si="33"/>
        <v>6.9381801720235527</v>
      </c>
      <c r="BF28" s="19">
        <f t="shared" si="33"/>
        <v>1.0692440018107614</v>
      </c>
      <c r="BG28" s="19">
        <f t="shared" si="33"/>
        <v>1.2860525124490774</v>
      </c>
      <c r="BH28" s="19">
        <f t="shared" si="33"/>
        <v>8.6086057039384301</v>
      </c>
      <c r="BI28" s="19">
        <f t="shared" si="33"/>
        <v>16.273499320959662</v>
      </c>
      <c r="BJ28" s="19">
        <f t="shared" si="33"/>
        <v>4.3503847894975738E-3</v>
      </c>
      <c r="BK28" s="19">
        <f t="shared" si="33"/>
        <v>1.5228610230873616</v>
      </c>
      <c r="BL28" s="19">
        <f t="shared" si="33"/>
        <v>6.4213716613852112</v>
      </c>
      <c r="BM28" s="19">
        <f t="shared" si="33"/>
        <v>3.7405205975554532</v>
      </c>
      <c r="BN28" s="19">
        <f t="shared" si="33"/>
        <v>1.0692440018107614</v>
      </c>
      <c r="BO28" s="19">
        <f t="shared" ref="BO28:CD28" si="34">(BO9-$CS$9)^2</f>
        <v>5.4477546401086707</v>
      </c>
      <c r="BP28" s="19">
        <f t="shared" si="34"/>
        <v>6.9381801720235527</v>
      </c>
      <c r="BQ28" s="19">
        <f t="shared" si="34"/>
        <v>16.273499320959662</v>
      </c>
      <c r="BR28" s="19">
        <f t="shared" si="34"/>
        <v>10.459031235853306</v>
      </c>
      <c r="BS28" s="19">
        <f t="shared" si="34"/>
        <v>17.090307831598029</v>
      </c>
      <c r="BT28" s="19">
        <f t="shared" si="34"/>
        <v>24.344775916704386</v>
      </c>
      <c r="BU28" s="19">
        <f t="shared" si="34"/>
        <v>23.367967406066143</v>
      </c>
      <c r="BV28" s="19">
        <f t="shared" si="34"/>
        <v>23.367967406066143</v>
      </c>
      <c r="BW28" s="19">
        <f t="shared" si="34"/>
        <v>35.212861023087363</v>
      </c>
      <c r="BX28" s="19">
        <f t="shared" si="34"/>
        <v>62.949031235853319</v>
      </c>
      <c r="BY28" s="19">
        <f t="shared" si="34"/>
        <v>37.626478044363992</v>
      </c>
      <c r="BZ28" s="19">
        <f t="shared" si="34"/>
        <v>37.626478044363992</v>
      </c>
      <c r="CA28" s="19">
        <f t="shared" si="34"/>
        <v>45.347329108193705</v>
      </c>
      <c r="CB28" s="19">
        <f t="shared" si="34"/>
        <v>41.396903576278852</v>
      </c>
      <c r="CC28" s="19">
        <f t="shared" si="34"/>
        <v>29.528818469895874</v>
      </c>
      <c r="CD28" s="19">
        <f t="shared" si="34"/>
        <v>16.273499320959662</v>
      </c>
      <c r="CE28" s="19">
        <f t="shared" ref="CE28:CI28" si="35">(CE9-$CS$9)^2</f>
        <v>2.1490312358533452</v>
      </c>
      <c r="CF28" s="19">
        <f t="shared" si="35"/>
        <v>3.3637120869171762</v>
      </c>
      <c r="CG28" s="19">
        <f t="shared" si="35"/>
        <v>1.2860525124490774</v>
      </c>
      <c r="CH28" s="19">
        <f t="shared" si="35"/>
        <v>9.2054142145766935</v>
      </c>
      <c r="CI28" s="19">
        <f t="shared" si="35"/>
        <v>17.090307831598029</v>
      </c>
      <c r="CJ28" s="19">
        <f t="shared" ref="CJ28:CO28" si="36">(CJ9-$CS$9)^2</f>
        <v>21.474350384789521</v>
      </c>
      <c r="CK28" s="19">
        <f t="shared" si="36"/>
        <v>29.528818469895874</v>
      </c>
      <c r="CL28" s="19">
        <f t="shared" si="36"/>
        <v>44.010520597555484</v>
      </c>
      <c r="CM28" s="19">
        <f t="shared" si="36"/>
        <v>29.528818469895874</v>
      </c>
      <c r="CN28" s="19">
        <f t="shared" si="36"/>
        <v>30.625626980534111</v>
      </c>
      <c r="CO28" s="19">
        <f t="shared" si="36"/>
        <v>31.742435491172504</v>
      </c>
      <c r="CP28" s="19">
        <f t="shared" ref="CP28:CQ28" si="37">(CP9-$CS$9)^2</f>
        <v>10.459031235853306</v>
      </c>
      <c r="CQ28" s="19">
        <f t="shared" si="37"/>
        <v>6.4213716613852112</v>
      </c>
      <c r="CR28" s="19">
        <f t="shared" ref="CR28" si="38">(CR9-$CS$9)^2</f>
        <v>13.943073789044792</v>
      </c>
      <c r="CS28" s="1" t="s">
        <v>160</v>
      </c>
      <c r="CT28" s="1"/>
    </row>
    <row r="29" spans="1:101" x14ac:dyDescent="0.7">
      <c r="A29" s="58" t="s">
        <v>138</v>
      </c>
      <c r="B29" s="58" t="s">
        <v>16</v>
      </c>
      <c r="G29" s="19">
        <f t="shared" ref="G29:AL29" si="39">(G10-$CS$10)^2</f>
        <v>1100.3471836762687</v>
      </c>
      <c r="H29" s="19">
        <f t="shared" si="39"/>
        <v>850.9753318244168</v>
      </c>
      <c r="I29" s="19">
        <f t="shared" si="39"/>
        <v>173.48792441700954</v>
      </c>
      <c r="J29" s="19">
        <f t="shared" si="39"/>
        <v>230.17385034293545</v>
      </c>
      <c r="K29" s="19">
        <f t="shared" si="39"/>
        <v>164.8180478737996</v>
      </c>
      <c r="L29" s="19">
        <f t="shared" si="39"/>
        <v>17.401257750342911</v>
      </c>
      <c r="M29" s="19">
        <f t="shared" si="39"/>
        <v>110.14891207133067</v>
      </c>
      <c r="N29" s="19">
        <f t="shared" si="39"/>
        <v>42.187430589849114</v>
      </c>
      <c r="O29" s="19">
        <f t="shared" si="39"/>
        <v>4.7153318244169977</v>
      </c>
      <c r="P29" s="19">
        <f t="shared" si="39"/>
        <v>84.116072565157694</v>
      </c>
      <c r="Q29" s="19">
        <f t="shared" si="39"/>
        <v>33.971628120713341</v>
      </c>
      <c r="R29" s="19">
        <f t="shared" si="39"/>
        <v>77.942739231824461</v>
      </c>
      <c r="S29" s="19">
        <f t="shared" si="39"/>
        <v>14.731381207133019</v>
      </c>
      <c r="T29" s="19">
        <f t="shared" si="39"/>
        <v>0.68644293552812541</v>
      </c>
      <c r="U29" s="19">
        <f t="shared" si="39"/>
        <v>156.12965281207144</v>
      </c>
      <c r="V29" s="19">
        <f t="shared" si="39"/>
        <v>210.11039355281218</v>
      </c>
      <c r="W29" s="19">
        <f t="shared" si="39"/>
        <v>42.187430589849114</v>
      </c>
      <c r="X29" s="19">
        <f t="shared" si="39"/>
        <v>156.12965281207144</v>
      </c>
      <c r="Y29" s="19">
        <f t="shared" si="39"/>
        <v>552.0237268861456</v>
      </c>
      <c r="Z29" s="19">
        <f t="shared" si="39"/>
        <v>755.98520836762691</v>
      </c>
      <c r="AA29" s="19">
        <f t="shared" si="39"/>
        <v>491.14767750342941</v>
      </c>
      <c r="AB29" s="19">
        <f t="shared" si="39"/>
        <v>600.01409725651592</v>
      </c>
      <c r="AC29" s="19">
        <f t="shared" si="39"/>
        <v>950.39755404663936</v>
      </c>
      <c r="AD29" s="19">
        <f t="shared" si="39"/>
        <v>950.39755404663936</v>
      </c>
      <c r="AE29" s="19">
        <f t="shared" si="39"/>
        <v>667.11236886145423</v>
      </c>
      <c r="AF29" s="19">
        <f t="shared" si="39"/>
        <v>737.76619602194819</v>
      </c>
      <c r="AG29" s="19">
        <f t="shared" si="39"/>
        <v>811.97557873799724</v>
      </c>
      <c r="AH29" s="19">
        <f t="shared" si="39"/>
        <v>462.04298614540483</v>
      </c>
      <c r="AI29" s="19">
        <f t="shared" si="39"/>
        <v>2.9405898491082716E-2</v>
      </c>
      <c r="AJ29" s="19">
        <f t="shared" si="39"/>
        <v>220.17064046639217</v>
      </c>
      <c r="AK29" s="19">
        <f t="shared" si="39"/>
        <v>210.38965281207132</v>
      </c>
      <c r="AL29" s="19">
        <f t="shared" si="39"/>
        <v>720.28619602194794</v>
      </c>
      <c r="AM29" s="19">
        <f t="shared" ref="AM29:BR29" si="40">(AM10-$CS$10)^2</f>
        <v>1431.7254552812074</v>
      </c>
      <c r="AN29" s="19">
        <f t="shared" si="40"/>
        <v>1587.0780478738</v>
      </c>
      <c r="AO29" s="19">
        <f t="shared" si="40"/>
        <v>1431.7254552812074</v>
      </c>
      <c r="AP29" s="19">
        <f t="shared" si="40"/>
        <v>1587.0780478738</v>
      </c>
      <c r="AQ29" s="19">
        <f t="shared" si="40"/>
        <v>1406.6111342935521</v>
      </c>
      <c r="AR29" s="19">
        <f t="shared" si="40"/>
        <v>1308.3760725651575</v>
      </c>
      <c r="AS29" s="19">
        <f t="shared" si="40"/>
        <v>616.93360342935534</v>
      </c>
      <c r="AT29" s="19">
        <f t="shared" si="40"/>
        <v>667.60989972565164</v>
      </c>
      <c r="AU29" s="19">
        <f t="shared" si="40"/>
        <v>633.60347997256497</v>
      </c>
      <c r="AV29" s="19">
        <f t="shared" si="40"/>
        <v>354.87582565157732</v>
      </c>
      <c r="AW29" s="19">
        <f t="shared" si="40"/>
        <v>26.744220713305868</v>
      </c>
      <c r="AX29" s="19">
        <f t="shared" si="40"/>
        <v>34.083973799725591</v>
      </c>
      <c r="AY29" s="19">
        <f t="shared" si="40"/>
        <v>103.45903552812065</v>
      </c>
      <c r="AZ29" s="19">
        <f t="shared" si="40"/>
        <v>4.7153318244169977</v>
      </c>
      <c r="BA29" s="19">
        <f t="shared" si="40"/>
        <v>12.216319478738001</v>
      </c>
      <c r="BB29" s="19">
        <f t="shared" si="40"/>
        <v>0.25483799725651535</v>
      </c>
      <c r="BC29" s="19">
        <f t="shared" si="40"/>
        <v>66.773109602194737</v>
      </c>
      <c r="BD29" s="19">
        <f t="shared" si="40"/>
        <v>1.3723688614540401</v>
      </c>
      <c r="BE29" s="19">
        <f t="shared" si="40"/>
        <v>1.3498997256515894</v>
      </c>
      <c r="BF29" s="19">
        <f t="shared" si="40"/>
        <v>1.3723688614540401</v>
      </c>
      <c r="BG29" s="19">
        <f t="shared" si="40"/>
        <v>20.293356515775031</v>
      </c>
      <c r="BH29" s="19">
        <f t="shared" si="40"/>
        <v>0.70249231824416147</v>
      </c>
      <c r="BI29" s="19">
        <f t="shared" si="40"/>
        <v>37.968418244170159</v>
      </c>
      <c r="BJ29" s="19">
        <f t="shared" si="40"/>
        <v>1.3498997256515894</v>
      </c>
      <c r="BK29" s="19">
        <f t="shared" si="40"/>
        <v>34.083973799725591</v>
      </c>
      <c r="BL29" s="19">
        <f t="shared" si="40"/>
        <v>56.322245404663917</v>
      </c>
      <c r="BM29" s="19">
        <f t="shared" si="40"/>
        <v>0.25483799725651535</v>
      </c>
      <c r="BN29" s="19">
        <f t="shared" si="40"/>
        <v>148.14496145404658</v>
      </c>
      <c r="BO29" s="19">
        <f t="shared" si="40"/>
        <v>292.57468984910838</v>
      </c>
      <c r="BP29" s="19">
        <f t="shared" si="40"/>
        <v>319.38985034293552</v>
      </c>
      <c r="BQ29" s="19">
        <f t="shared" si="40"/>
        <v>165.67503552812053</v>
      </c>
      <c r="BR29" s="19">
        <f t="shared" si="40"/>
        <v>127.79883799725644</v>
      </c>
      <c r="BS29" s="19">
        <f t="shared" ref="BS29:CD29" si="41">(BS10-$CS$10)^2</f>
        <v>80.487479972565183</v>
      </c>
      <c r="BT29" s="19">
        <f t="shared" si="41"/>
        <v>1.4552812071328815E-3</v>
      </c>
      <c r="BU29" s="19">
        <f t="shared" si="41"/>
        <v>82.722393552812107</v>
      </c>
      <c r="BV29" s="19">
        <f t="shared" si="41"/>
        <v>112.25794910836767</v>
      </c>
      <c r="BW29" s="19">
        <f t="shared" si="41"/>
        <v>117.97982565157753</v>
      </c>
      <c r="BX29" s="19">
        <f t="shared" si="41"/>
        <v>227.86461577503434</v>
      </c>
      <c r="BY29" s="19">
        <f t="shared" si="41"/>
        <v>418.68738120713317</v>
      </c>
      <c r="BZ29" s="19">
        <f t="shared" si="41"/>
        <v>371.01893676268872</v>
      </c>
      <c r="CA29" s="19">
        <f t="shared" si="41"/>
        <v>472.12851700960226</v>
      </c>
      <c r="CB29" s="19">
        <f t="shared" si="41"/>
        <v>393.17014663923192</v>
      </c>
      <c r="CC29" s="19">
        <f t="shared" si="41"/>
        <v>360.81706021947889</v>
      </c>
      <c r="CD29" s="19">
        <f t="shared" si="41"/>
        <v>147.10096145404671</v>
      </c>
      <c r="CE29" s="19">
        <f t="shared" ref="CE29:CI29" si="42">(CE10-$CS$10)^2</f>
        <v>79.124319478738045</v>
      </c>
      <c r="CF29" s="19">
        <f t="shared" si="42"/>
        <v>36.746047873799768</v>
      </c>
      <c r="CG29" s="19">
        <f t="shared" si="42"/>
        <v>34.753208367626875</v>
      </c>
      <c r="CH29" s="19">
        <f t="shared" si="42"/>
        <v>65.532023182441847</v>
      </c>
      <c r="CI29" s="19">
        <f t="shared" si="42"/>
        <v>19.90812194787382</v>
      </c>
      <c r="CJ29" s="19">
        <f t="shared" ref="CJ29:CO29" si="43">(CJ10-$CS$10)^2</f>
        <v>36.746047873799768</v>
      </c>
      <c r="CK29" s="19">
        <f t="shared" si="43"/>
        <v>159.47947997256526</v>
      </c>
      <c r="CL29" s="19">
        <f t="shared" si="43"/>
        <v>150.35301083676285</v>
      </c>
      <c r="CM29" s="19">
        <f t="shared" si="43"/>
        <v>111.5527145404664</v>
      </c>
      <c r="CN29" s="19">
        <f t="shared" si="43"/>
        <v>190.30713429355293</v>
      </c>
      <c r="CO29" s="19">
        <f t="shared" si="43"/>
        <v>222.86066515775036</v>
      </c>
      <c r="CP29" s="19">
        <f t="shared" ref="CP29:CQ29" si="44">(CP10-$CS$10)^2</f>
        <v>112.25794910836774</v>
      </c>
      <c r="CQ29" s="19">
        <f t="shared" si="44"/>
        <v>18.448615775034334</v>
      </c>
      <c r="CR29" s="19">
        <f t="shared" ref="CR29" si="45">(CR10-$CS$10)^2</f>
        <v>56.678591083676245</v>
      </c>
      <c r="CS29" s="1" t="s">
        <v>161</v>
      </c>
      <c r="CT29" s="1"/>
    </row>
    <row r="30" spans="1:101" x14ac:dyDescent="0.7">
      <c r="A30" s="58" t="s">
        <v>139</v>
      </c>
      <c r="B30" s="58" t="s">
        <v>17</v>
      </c>
      <c r="S30" s="19">
        <f>(S11-$CS$11)^2</f>
        <v>0.99062038863318969</v>
      </c>
      <c r="T30" s="19">
        <f t="shared" ref="T30:AX30" si="46">(T11-$CS$11)^2</f>
        <v>35.943611841624545</v>
      </c>
      <c r="U30" s="19">
        <f t="shared" si="46"/>
        <v>63.924808422821087</v>
      </c>
      <c r="V30" s="19">
        <f t="shared" si="46"/>
        <v>63.924808422821087</v>
      </c>
      <c r="W30" s="19">
        <f t="shared" si="46"/>
        <v>120.8966032946159</v>
      </c>
      <c r="X30" s="19">
        <f t="shared" si="46"/>
        <v>15.962415260428003</v>
      </c>
      <c r="Y30" s="19">
        <f t="shared" si="46"/>
        <v>195.86839816641071</v>
      </c>
      <c r="Z30" s="19">
        <f t="shared" si="46"/>
        <v>323.8307913288038</v>
      </c>
      <c r="AA30" s="19">
        <f t="shared" si="46"/>
        <v>99.906005004017629</v>
      </c>
      <c r="AB30" s="19">
        <f t="shared" si="46"/>
        <v>195.86839816641071</v>
      </c>
      <c r="AC30" s="19">
        <f t="shared" si="46"/>
        <v>224.858996457009</v>
      </c>
      <c r="AD30" s="19">
        <f t="shared" si="46"/>
        <v>323.8307913288038</v>
      </c>
      <c r="AE30" s="19">
        <f t="shared" si="46"/>
        <v>288.84019303820554</v>
      </c>
      <c r="AF30" s="19">
        <f t="shared" si="46"/>
        <v>224.858996457009</v>
      </c>
      <c r="AG30" s="19">
        <f t="shared" si="46"/>
        <v>255.84959474760726</v>
      </c>
      <c r="AH30" s="19">
        <f t="shared" si="46"/>
        <v>120.8966032946159</v>
      </c>
      <c r="AI30" s="19">
        <f t="shared" si="46"/>
        <v>0.99062038863318969</v>
      </c>
      <c r="AJ30" s="19">
        <f t="shared" si="46"/>
        <v>25.047030645043563</v>
      </c>
      <c r="AK30" s="19">
        <f t="shared" si="46"/>
        <v>81.084637482650479</v>
      </c>
      <c r="AL30" s="19">
        <f t="shared" si="46"/>
        <v>441.19745799547121</v>
      </c>
      <c r="AM30" s="19">
        <f t="shared" si="46"/>
        <v>1024.3008767988902</v>
      </c>
      <c r="AN30" s="19">
        <f t="shared" si="46"/>
        <v>1225.3290819270953</v>
      </c>
      <c r="AO30" s="19">
        <f t="shared" si="46"/>
        <v>900.28207338008679</v>
      </c>
      <c r="AP30" s="19">
        <f t="shared" si="46"/>
        <v>841.2726716706851</v>
      </c>
      <c r="AQ30" s="19">
        <f t="shared" si="46"/>
        <v>841.2726716706851</v>
      </c>
      <c r="AR30" s="19">
        <f t="shared" si="46"/>
        <v>225.14104773906087</v>
      </c>
      <c r="AS30" s="19">
        <f t="shared" si="46"/>
        <v>64.07523577324875</v>
      </c>
      <c r="AT30" s="19">
        <f t="shared" si="46"/>
        <v>196.13164602965912</v>
      </c>
      <c r="AU30" s="19">
        <f t="shared" si="46"/>
        <v>324.16925286726604</v>
      </c>
      <c r="AV30" s="19">
        <f t="shared" si="46"/>
        <v>144.11284261085567</v>
      </c>
      <c r="AW30" s="19">
        <f t="shared" si="46"/>
        <v>64.07523577324875</v>
      </c>
      <c r="AX30" s="19">
        <f t="shared" si="46"/>
        <v>36.056432354445292</v>
      </c>
      <c r="AY30" s="19">
        <f t="shared" ref="AY30:CD30" si="47">(AY11-$CS$11)^2</f>
        <v>100.09403919205221</v>
      </c>
      <c r="AZ30" s="19">
        <f t="shared" si="47"/>
        <v>81.084637482650479</v>
      </c>
      <c r="BA30" s="19">
        <f t="shared" si="47"/>
        <v>9.0282272262401051</v>
      </c>
      <c r="BB30" s="19">
        <f t="shared" si="47"/>
        <v>16.037628935641834</v>
      </c>
      <c r="BC30" s="19">
        <f t="shared" si="47"/>
        <v>36.056432354445292</v>
      </c>
      <c r="BD30" s="19">
        <f t="shared" si="47"/>
        <v>100.09403919205221</v>
      </c>
      <c r="BE30" s="19">
        <f t="shared" si="47"/>
        <v>4.0188255168383762</v>
      </c>
      <c r="BF30" s="19">
        <f t="shared" si="47"/>
        <v>1.0094238074366475</v>
      </c>
      <c r="BG30" s="19">
        <f t="shared" si="47"/>
        <v>2.2098034918639436E-5</v>
      </c>
      <c r="BH30" s="19">
        <f t="shared" si="47"/>
        <v>4.0188255168383762</v>
      </c>
      <c r="BI30" s="19">
        <f t="shared" si="47"/>
        <v>0.99062038863318969</v>
      </c>
      <c r="BJ30" s="19">
        <f t="shared" si="47"/>
        <v>4.0188255168383762</v>
      </c>
      <c r="BK30" s="19">
        <f t="shared" si="47"/>
        <v>9.0282272262401051</v>
      </c>
      <c r="BL30" s="19">
        <f t="shared" si="47"/>
        <v>16.037628935641834</v>
      </c>
      <c r="BM30" s="19">
        <f t="shared" si="47"/>
        <v>16.037628935641834</v>
      </c>
      <c r="BN30" s="19">
        <f t="shared" si="47"/>
        <v>9.0282272262401051</v>
      </c>
      <c r="BO30" s="19">
        <f t="shared" si="47"/>
        <v>36.056432354445292</v>
      </c>
      <c r="BP30" s="19">
        <f t="shared" si="47"/>
        <v>25.047030645043563</v>
      </c>
      <c r="BQ30" s="19">
        <f t="shared" si="47"/>
        <v>4.0188255168383762</v>
      </c>
      <c r="BR30" s="19">
        <f t="shared" si="47"/>
        <v>4.0188255168383762</v>
      </c>
      <c r="BS30" s="19">
        <f t="shared" si="47"/>
        <v>2.2098034918639436E-5</v>
      </c>
      <c r="BT30" s="19">
        <f t="shared" si="47"/>
        <v>3.981218679231461</v>
      </c>
      <c r="BU30" s="19">
        <f t="shared" si="47"/>
        <v>15.962415260428003</v>
      </c>
      <c r="BV30" s="19">
        <f t="shared" si="47"/>
        <v>63.924808422821087</v>
      </c>
      <c r="BW30" s="19">
        <f t="shared" si="47"/>
        <v>48.934210132222816</v>
      </c>
      <c r="BX30" s="19">
        <f t="shared" si="47"/>
        <v>80.915406713419358</v>
      </c>
      <c r="BY30" s="19">
        <f t="shared" si="47"/>
        <v>143.88720158521417</v>
      </c>
      <c r="BZ30" s="19">
        <f t="shared" si="47"/>
        <v>120.8966032946159</v>
      </c>
      <c r="CA30" s="19">
        <f t="shared" si="47"/>
        <v>120.8966032946159</v>
      </c>
      <c r="CB30" s="19">
        <f t="shared" si="47"/>
        <v>105.99318449119713</v>
      </c>
      <c r="CC30" s="19">
        <f t="shared" si="47"/>
        <v>33.585492183504861</v>
      </c>
      <c r="CD30" s="19">
        <f t="shared" si="47"/>
        <v>8.3827571407698969</v>
      </c>
      <c r="CE30" s="19">
        <f t="shared" ref="CE30:CI30" si="48">(CE11-$CS$11)^2</f>
        <v>21.11677423478698</v>
      </c>
      <c r="CF30" s="19">
        <f t="shared" si="48"/>
        <v>4.1902439915265585E-2</v>
      </c>
      <c r="CG30" s="19">
        <f t="shared" si="48"/>
        <v>7.264637482650266</v>
      </c>
      <c r="CH30" s="19">
        <f t="shared" si="48"/>
        <v>30.198312696325409</v>
      </c>
      <c r="CI30" s="19">
        <f t="shared" si="48"/>
        <v>10.858996457009194</v>
      </c>
      <c r="CJ30" s="19">
        <f t="shared" ref="CJ30:CO30" si="49">(CJ11-$CS$11)^2</f>
        <v>63.924808422821087</v>
      </c>
      <c r="CK30" s="19">
        <f t="shared" si="49"/>
        <v>179.4340391920517</v>
      </c>
      <c r="CL30" s="19">
        <f t="shared" si="49"/>
        <v>134.45096226897491</v>
      </c>
      <c r="CM30" s="19">
        <f t="shared" si="49"/>
        <v>169.74526426327688</v>
      </c>
      <c r="CN30" s="19">
        <f t="shared" si="49"/>
        <v>218.90087679888936</v>
      </c>
      <c r="CO30" s="19">
        <f t="shared" si="49"/>
        <v>113.67751497552761</v>
      </c>
      <c r="CP30" s="19">
        <f t="shared" ref="CP30:CQ30" si="50">(CP11-$CS$11)^2</f>
        <v>5.4225292205420068</v>
      </c>
      <c r="CQ30" s="19">
        <f t="shared" si="50"/>
        <v>16.848569106582019</v>
      </c>
      <c r="CR30" s="19">
        <f t="shared" ref="CR30" si="51">(CR11-$CS$11)^2</f>
        <v>52.872785630798681</v>
      </c>
      <c r="CS30" s="1"/>
      <c r="CT30" s="1"/>
    </row>
    <row r="31" spans="1:101" x14ac:dyDescent="0.7">
      <c r="A31" s="58" t="s">
        <v>140</v>
      </c>
      <c r="B31" s="58" t="s">
        <v>18</v>
      </c>
      <c r="S31" s="19">
        <f t="shared" ref="S31:AX31" si="52">(S12-$CS$12)^2</f>
        <v>1.5380239608445287</v>
      </c>
      <c r="T31" s="19">
        <f t="shared" si="52"/>
        <v>0.31340857622906892</v>
      </c>
      <c r="U31" s="19">
        <f t="shared" si="52"/>
        <v>7.6166564394768299</v>
      </c>
      <c r="V31" s="19">
        <f t="shared" si="52"/>
        <v>18.837083789904476</v>
      </c>
      <c r="W31" s="19">
        <f t="shared" si="52"/>
        <v>25.403323106143816</v>
      </c>
      <c r="X31" s="19">
        <f t="shared" si="52"/>
        <v>16.322981225801897</v>
      </c>
      <c r="Y31" s="19">
        <f t="shared" si="52"/>
        <v>28.517425670246396</v>
      </c>
      <c r="Z31" s="19">
        <f t="shared" si="52"/>
        <v>26.421357294178019</v>
      </c>
      <c r="AA31" s="19">
        <f t="shared" si="52"/>
        <v>119.6873402001611</v>
      </c>
      <c r="AB31" s="19">
        <f t="shared" si="52"/>
        <v>37.701699174519945</v>
      </c>
      <c r="AC31" s="19">
        <f t="shared" si="52"/>
        <v>133.1755453283663</v>
      </c>
      <c r="AD31" s="19">
        <f t="shared" si="52"/>
        <v>180.63819490101591</v>
      </c>
      <c r="AE31" s="19">
        <f t="shared" si="52"/>
        <v>115.35127182409273</v>
      </c>
      <c r="AF31" s="19">
        <f t="shared" si="52"/>
        <v>267.00118635400753</v>
      </c>
      <c r="AG31" s="19">
        <f t="shared" si="52"/>
        <v>267.00118635400753</v>
      </c>
      <c r="AH31" s="19">
        <f t="shared" si="52"/>
        <v>300.68152823434946</v>
      </c>
      <c r="AI31" s="19">
        <f t="shared" si="52"/>
        <v>177.96016071298178</v>
      </c>
      <c r="AJ31" s="19">
        <f t="shared" si="52"/>
        <v>52.420075242896026</v>
      </c>
      <c r="AK31" s="19">
        <f t="shared" si="52"/>
        <v>32.033664986485313</v>
      </c>
      <c r="AL31" s="19">
        <f t="shared" si="52"/>
        <v>133.629647892468</v>
      </c>
      <c r="AM31" s="19">
        <f t="shared" si="52"/>
        <v>351.93118635400606</v>
      </c>
      <c r="AN31" s="19">
        <f t="shared" si="52"/>
        <v>430.97050259332218</v>
      </c>
      <c r="AO31" s="19">
        <f t="shared" si="52"/>
        <v>673.91272481554427</v>
      </c>
      <c r="AP31" s="19">
        <f t="shared" si="52"/>
        <v>504.44392139674102</v>
      </c>
      <c r="AQ31" s="19">
        <f t="shared" si="52"/>
        <v>603.18520344802312</v>
      </c>
      <c r="AR31" s="19">
        <f t="shared" si="52"/>
        <v>308.34759661041647</v>
      </c>
      <c r="AS31" s="19">
        <f t="shared" si="52"/>
        <v>226.79845131127129</v>
      </c>
      <c r="AT31" s="19">
        <f t="shared" si="52"/>
        <v>214.91058806340808</v>
      </c>
      <c r="AU31" s="19">
        <f t="shared" si="52"/>
        <v>482.234092336912</v>
      </c>
      <c r="AV31" s="19">
        <f t="shared" si="52"/>
        <v>398.39477609759581</v>
      </c>
      <c r="AW31" s="19">
        <f t="shared" si="52"/>
        <v>143.03751114033119</v>
      </c>
      <c r="AX31" s="19">
        <f t="shared" si="52"/>
        <v>223.79648549930542</v>
      </c>
      <c r="AY31" s="19">
        <f t="shared" ref="AY31:CD31" si="53">(AY12-$CS$12)^2</f>
        <v>99.198194901015029</v>
      </c>
      <c r="AZ31" s="19">
        <f t="shared" si="53"/>
        <v>120.11785302067311</v>
      </c>
      <c r="BA31" s="19">
        <f t="shared" si="53"/>
        <v>8.760588063408461</v>
      </c>
      <c r="BB31" s="19">
        <f t="shared" si="53"/>
        <v>80.278536781356948</v>
      </c>
      <c r="BC31" s="19">
        <f t="shared" si="53"/>
        <v>15.680246183066542</v>
      </c>
      <c r="BD31" s="19">
        <f t="shared" si="53"/>
        <v>3.8409299437503805</v>
      </c>
      <c r="BE31" s="19">
        <f t="shared" si="53"/>
        <v>1.081955584776138</v>
      </c>
      <c r="BF31" s="19">
        <f t="shared" si="53"/>
        <v>3.8409299437503805</v>
      </c>
      <c r="BG31" s="19">
        <f t="shared" si="53"/>
        <v>0.92127182409229968</v>
      </c>
      <c r="BH31" s="19">
        <f t="shared" si="53"/>
        <v>1.081955584776138</v>
      </c>
      <c r="BI31" s="19">
        <f t="shared" si="53"/>
        <v>3.8409299437503805</v>
      </c>
      <c r="BJ31" s="19">
        <f t="shared" si="53"/>
        <v>0.92127182409229968</v>
      </c>
      <c r="BK31" s="19">
        <f t="shared" si="53"/>
        <v>3.8409299437503805</v>
      </c>
      <c r="BL31" s="19">
        <f t="shared" si="53"/>
        <v>3.8409299437503805</v>
      </c>
      <c r="BM31" s="19">
        <f t="shared" si="53"/>
        <v>0.92127182409229968</v>
      </c>
      <c r="BN31" s="19">
        <f t="shared" si="53"/>
        <v>15.680246183066542</v>
      </c>
      <c r="BO31" s="19">
        <f t="shared" si="53"/>
        <v>1.6137044342188131E-3</v>
      </c>
      <c r="BP31" s="19">
        <f t="shared" si="53"/>
        <v>1.6137044342188131E-3</v>
      </c>
      <c r="BQ31" s="19">
        <f t="shared" si="53"/>
        <v>9.2426393454599758</v>
      </c>
      <c r="BR31" s="19">
        <f t="shared" si="53"/>
        <v>1.081955584776138</v>
      </c>
      <c r="BS31" s="19">
        <f t="shared" si="53"/>
        <v>2.1311008839213401</v>
      </c>
      <c r="BT31" s="19">
        <f t="shared" si="53"/>
        <v>9.8606735334941771</v>
      </c>
      <c r="BU31" s="19">
        <f t="shared" si="53"/>
        <v>12.532810285630935</v>
      </c>
      <c r="BV31" s="19">
        <f t="shared" si="53"/>
        <v>35.285630798451528</v>
      </c>
      <c r="BW31" s="19">
        <f t="shared" si="53"/>
        <v>21.531186354007058</v>
      </c>
      <c r="BX31" s="19">
        <f t="shared" si="53"/>
        <v>46.787938490759281</v>
      </c>
      <c r="BY31" s="19">
        <f t="shared" si="53"/>
        <v>58.372211995032828</v>
      </c>
      <c r="BZ31" s="19">
        <f t="shared" si="53"/>
        <v>74.65255387537475</v>
      </c>
      <c r="CA31" s="19">
        <f t="shared" si="53"/>
        <v>111.09520344802436</v>
      </c>
      <c r="CB31" s="19">
        <f t="shared" si="53"/>
        <v>76.390588063408899</v>
      </c>
      <c r="CC31" s="19">
        <f t="shared" si="53"/>
        <v>71.236485499306312</v>
      </c>
      <c r="CD31" s="19">
        <f t="shared" si="53"/>
        <v>71.236485499306312</v>
      </c>
      <c r="CE31" s="19">
        <f t="shared" ref="CE31:CI31" si="54">(CE12-$CS$12)^2</f>
        <v>37.701699174519945</v>
      </c>
      <c r="CF31" s="19">
        <f t="shared" si="54"/>
        <v>22.469220542041231</v>
      </c>
      <c r="CG31" s="19">
        <f t="shared" si="54"/>
        <v>0.21144276426325925</v>
      </c>
      <c r="CH31" s="19">
        <f t="shared" si="54"/>
        <v>27.45939148221219</v>
      </c>
      <c r="CI31" s="19">
        <f t="shared" si="54"/>
        <v>0.57734020016068999</v>
      </c>
      <c r="CJ31" s="19">
        <f t="shared" ref="CJ31:CO31" si="55">(CJ12-$CS$12)^2</f>
        <v>32.567995470816221</v>
      </c>
      <c r="CK31" s="19">
        <f t="shared" si="55"/>
        <v>41.475801738622529</v>
      </c>
      <c r="CL31" s="19">
        <f t="shared" si="55"/>
        <v>38.939733362554108</v>
      </c>
      <c r="CM31" s="19">
        <f t="shared" si="55"/>
        <v>53.389875812696594</v>
      </c>
      <c r="CN31" s="19">
        <f t="shared" si="55"/>
        <v>94.222696325517234</v>
      </c>
      <c r="CO31" s="19">
        <f t="shared" si="55"/>
        <v>65.181471254292049</v>
      </c>
      <c r="CP31" s="19">
        <f t="shared" ref="CP31:CQ31" si="56">(CP12-$CS$12)^2</f>
        <v>75.809021111841986</v>
      </c>
      <c r="CQ31" s="19">
        <f t="shared" si="56"/>
        <v>15.263380086200726</v>
      </c>
      <c r="CR31" s="19">
        <f t="shared" ref="CR31" si="57">(CR12-$CS$12)^2</f>
        <v>3.0281949010154663</v>
      </c>
      <c r="CS31" s="47" t="s">
        <v>155</v>
      </c>
      <c r="CT31" s="1"/>
    </row>
    <row r="32" spans="1:101" x14ac:dyDescent="0.7">
      <c r="A32" s="58" t="s">
        <v>124</v>
      </c>
      <c r="B32" s="58" t="s">
        <v>19</v>
      </c>
      <c r="C32" s="19">
        <f t="shared" ref="C32:AH32" si="58">(C13-$CS$13)^2</f>
        <v>480.20039434636004</v>
      </c>
      <c r="D32" s="19">
        <f t="shared" si="58"/>
        <v>59.4976993108993</v>
      </c>
      <c r="E32" s="19">
        <f t="shared" si="58"/>
        <v>89.242191036667521</v>
      </c>
      <c r="F32" s="19">
        <f t="shared" si="58"/>
        <v>1.5704889090086598</v>
      </c>
      <c r="G32" s="19">
        <f t="shared" si="58"/>
        <v>20.371458176147733</v>
      </c>
      <c r="H32" s="19">
        <f t="shared" si="58"/>
        <v>7.5449569941148553</v>
      </c>
      <c r="I32" s="19">
        <f t="shared" si="58"/>
        <v>17.526990091041927</v>
      </c>
      <c r="J32" s="19">
        <f t="shared" si="58"/>
        <v>0.56729741964693425</v>
      </c>
      <c r="K32" s="19">
        <f t="shared" si="58"/>
        <v>31.209259594588325</v>
      </c>
      <c r="L32" s="19">
        <f t="shared" si="58"/>
        <v>8.3320255520347786</v>
      </c>
      <c r="M32" s="19">
        <f t="shared" si="58"/>
        <v>20.128904984659066</v>
      </c>
      <c r="N32" s="19">
        <f t="shared" si="58"/>
        <v>42.944318696243101</v>
      </c>
      <c r="O32" s="19">
        <f t="shared" si="58"/>
        <v>80.757628388914725</v>
      </c>
      <c r="P32" s="19">
        <f t="shared" si="58"/>
        <v>88.10684824707036</v>
      </c>
      <c r="Q32" s="19">
        <f t="shared" si="58"/>
        <v>70.894011367638157</v>
      </c>
      <c r="R32" s="19">
        <f t="shared" si="58"/>
        <v>86.859756048489132</v>
      </c>
      <c r="S32" s="19">
        <f t="shared" si="58"/>
        <v>88.10684824707063</v>
      </c>
      <c r="T32" s="19">
        <f t="shared" si="58"/>
        <v>98.403585835723106</v>
      </c>
      <c r="U32" s="19">
        <f t="shared" si="58"/>
        <v>74.301954630049323</v>
      </c>
      <c r="V32" s="19">
        <f t="shared" si="58"/>
        <v>67.019188672602425</v>
      </c>
      <c r="W32" s="19">
        <f t="shared" si="58"/>
        <v>91.901458176148438</v>
      </c>
      <c r="X32" s="19">
        <f t="shared" si="58"/>
        <v>105.12793571751972</v>
      </c>
      <c r="Y32" s="19">
        <f t="shared" si="58"/>
        <v>116.34911775061694</v>
      </c>
      <c r="Z32" s="19">
        <f t="shared" si="58"/>
        <v>154.25287661586509</v>
      </c>
      <c r="AA32" s="19">
        <f t="shared" si="58"/>
        <v>153.42599718324104</v>
      </c>
      <c r="AB32" s="19">
        <f t="shared" si="58"/>
        <v>154.25287661586509</v>
      </c>
      <c r="AC32" s="19">
        <f t="shared" si="58"/>
        <v>234.69805392082998</v>
      </c>
      <c r="AD32" s="19">
        <f t="shared" si="58"/>
        <v>246.06706101302836</v>
      </c>
      <c r="AE32" s="19">
        <f t="shared" si="58"/>
        <v>324.71528796338293</v>
      </c>
      <c r="AF32" s="19">
        <f t="shared" si="58"/>
        <v>178.30772295156302</v>
      </c>
      <c r="AG32" s="19">
        <f t="shared" si="58"/>
        <v>117.06933051657434</v>
      </c>
      <c r="AH32" s="19">
        <f t="shared" si="58"/>
        <v>39.102403802626092</v>
      </c>
      <c r="AI32" s="19">
        <f t="shared" ref="AI32:BN32" si="59">(AI13-$CS$13)^2</f>
        <v>8.5255716513256328</v>
      </c>
      <c r="AJ32" s="19">
        <f t="shared" si="59"/>
        <v>52.034224133594371</v>
      </c>
      <c r="AK32" s="19">
        <f t="shared" si="59"/>
        <v>101.60925959458723</v>
      </c>
      <c r="AL32" s="19">
        <f t="shared" si="59"/>
        <v>415.3501815804027</v>
      </c>
      <c r="AM32" s="19">
        <f t="shared" si="59"/>
        <v>1242.3375101856027</v>
      </c>
      <c r="AN32" s="19">
        <f t="shared" si="59"/>
        <v>976.3630421004965</v>
      </c>
      <c r="AO32" s="19">
        <f t="shared" si="59"/>
        <v>839.8486212967141</v>
      </c>
      <c r="AP32" s="19">
        <f t="shared" si="59"/>
        <v>591.14507519742335</v>
      </c>
      <c r="AQ32" s="19">
        <f t="shared" si="59"/>
        <v>290.59368039836943</v>
      </c>
      <c r="AR32" s="19">
        <f t="shared" si="59"/>
        <v>61.572403802625388</v>
      </c>
      <c r="AS32" s="19">
        <f t="shared" si="59"/>
        <v>16.920678034303979</v>
      </c>
      <c r="AT32" s="19">
        <f t="shared" si="59"/>
        <v>5.3521673960060454</v>
      </c>
      <c r="AU32" s="19">
        <f t="shared" si="59"/>
        <v>14.038574015391404</v>
      </c>
      <c r="AV32" s="19">
        <f t="shared" si="59"/>
        <v>3.5349333534529292</v>
      </c>
      <c r="AW32" s="19">
        <f t="shared" si="59"/>
        <v>0.20538252602990156</v>
      </c>
      <c r="AX32" s="19">
        <f t="shared" si="59"/>
        <v>6.4105930285208779E-2</v>
      </c>
      <c r="AY32" s="19">
        <f t="shared" si="59"/>
        <v>0.10230923997788996</v>
      </c>
      <c r="AZ32" s="19">
        <f t="shared" si="59"/>
        <v>0.67216739600629261</v>
      </c>
      <c r="BA32" s="19">
        <f t="shared" si="59"/>
        <v>2.733042100498106</v>
      </c>
      <c r="BB32" s="19">
        <f t="shared" si="59"/>
        <v>7.0394250792215969</v>
      </c>
      <c r="BC32" s="19">
        <f t="shared" si="59"/>
        <v>6.690110658417681</v>
      </c>
      <c r="BD32" s="19">
        <f t="shared" si="59"/>
        <v>2.5170610130275728</v>
      </c>
      <c r="BE32" s="19">
        <f t="shared" si="59"/>
        <v>2.0159971832403594</v>
      </c>
      <c r="BF32" s="19">
        <f t="shared" si="59"/>
        <v>6.3496851265028038</v>
      </c>
      <c r="BG32" s="19">
        <f t="shared" si="59"/>
        <v>11.243893164327964</v>
      </c>
      <c r="BH32" s="19">
        <f t="shared" si="59"/>
        <v>1.7420255520346952</v>
      </c>
      <c r="BI32" s="19">
        <f t="shared" si="59"/>
        <v>3.9434636084793173E-4</v>
      </c>
      <c r="BJ32" s="19">
        <f t="shared" si="59"/>
        <v>0.20538252602990156</v>
      </c>
      <c r="BK32" s="19">
        <f t="shared" si="59"/>
        <v>3.1689049846585786</v>
      </c>
      <c r="BL32" s="19">
        <f t="shared" si="59"/>
        <v>1.0271319350132511</v>
      </c>
      <c r="BM32" s="19">
        <f t="shared" si="59"/>
        <v>0.19963784517879557</v>
      </c>
      <c r="BN32" s="19">
        <f t="shared" si="59"/>
        <v>1.2876615864386322E-2</v>
      </c>
      <c r="BO32" s="19">
        <f t="shared" ref="BO32:CD32" si="60">(BO13-$CS$13)^2</f>
        <v>0.2702525023892392</v>
      </c>
      <c r="BP32" s="19">
        <f t="shared" si="60"/>
        <v>2.1117655047533583</v>
      </c>
      <c r="BQ32" s="19">
        <f t="shared" si="60"/>
        <v>1.1805361903325189</v>
      </c>
      <c r="BR32" s="19">
        <f t="shared" si="60"/>
        <v>2.0159971832403594</v>
      </c>
      <c r="BS32" s="19">
        <f t="shared" si="60"/>
        <v>4.2155952919874675</v>
      </c>
      <c r="BT32" s="19">
        <f t="shared" si="60"/>
        <v>12.625169760072678</v>
      </c>
      <c r="BU32" s="19">
        <f t="shared" si="60"/>
        <v>11.924531462200271</v>
      </c>
      <c r="BV32" s="19">
        <f t="shared" si="60"/>
        <v>31.95857401539207</v>
      </c>
      <c r="BW32" s="19">
        <f t="shared" si="60"/>
        <v>24.86542980735414</v>
      </c>
      <c r="BX32" s="19">
        <f t="shared" si="60"/>
        <v>7.0394250792215969</v>
      </c>
      <c r="BY32" s="19">
        <f t="shared" si="60"/>
        <v>15.627722951561999</v>
      </c>
      <c r="BZ32" s="19">
        <f t="shared" si="60"/>
        <v>28.300890800261914</v>
      </c>
      <c r="CA32" s="19">
        <f t="shared" si="60"/>
        <v>13.837344700970858</v>
      </c>
      <c r="CB32" s="19">
        <f t="shared" si="60"/>
        <v>2.1117655047533583</v>
      </c>
      <c r="CC32" s="19">
        <f t="shared" si="60"/>
        <v>2.0159971832403594</v>
      </c>
      <c r="CD32" s="19">
        <f t="shared" si="60"/>
        <v>4.493798601680127</v>
      </c>
      <c r="CE32" s="19">
        <f t="shared" ref="CE32:CI32" si="61">(CE13-$CS$13)^2</f>
        <v>1.2540822896233277</v>
      </c>
      <c r="CF32" s="19">
        <f t="shared" si="61"/>
        <v>503.85921231326233</v>
      </c>
      <c r="CG32" s="19">
        <f t="shared" si="61"/>
        <v>43.738053920828726</v>
      </c>
      <c r="CH32" s="19">
        <f t="shared" si="61"/>
        <v>32.26401136763706</v>
      </c>
      <c r="CI32" s="19">
        <f t="shared" si="61"/>
        <v>84.888124842814094</v>
      </c>
      <c r="CJ32" s="19">
        <f t="shared" ref="CJ32:CO32" si="62">(CJ13-$CS$13)^2</f>
        <v>5.8557134952971532</v>
      </c>
      <c r="CK32" s="19">
        <f t="shared" si="62"/>
        <v>7.7647205874957983</v>
      </c>
      <c r="CL32" s="19">
        <f t="shared" si="62"/>
        <v>0.97323122579354726</v>
      </c>
      <c r="CM32" s="19">
        <f t="shared" si="62"/>
        <v>0.9606780343040654</v>
      </c>
      <c r="CN32" s="19">
        <f t="shared" si="62"/>
        <v>39.85996881444543</v>
      </c>
      <c r="CO32" s="19">
        <f t="shared" si="62"/>
        <v>35.762096474020154</v>
      </c>
      <c r="CP32" s="19">
        <f t="shared" ref="CP32:CQ32" si="63">(CP13-$CS$13)^2</f>
        <v>57.965004275438623</v>
      </c>
      <c r="CQ32" s="19">
        <f t="shared" si="63"/>
        <v>20.977699310899595</v>
      </c>
      <c r="CR32" s="19">
        <f t="shared" ref="CR32" si="64">(CR13-$CS$13)^2</f>
        <v>38.194153211608658</v>
      </c>
      <c r="CS32" s="1" t="s">
        <v>162</v>
      </c>
      <c r="CT32" s="1"/>
    </row>
    <row r="33" spans="1:100" x14ac:dyDescent="0.7">
      <c r="A33" s="58" t="s">
        <v>154</v>
      </c>
      <c r="B33" s="58" t="s">
        <v>151</v>
      </c>
      <c r="C33" s="20">
        <f t="shared" ref="C33:AH33" si="65">(C14-$CS$14)^2</f>
        <v>90487899.122503385</v>
      </c>
      <c r="D33" s="20">
        <f t="shared" si="65"/>
        <v>89331093.565056577</v>
      </c>
      <c r="E33" s="20">
        <f t="shared" si="65"/>
        <v>87602351.128673613</v>
      </c>
      <c r="F33" s="20">
        <f t="shared" si="65"/>
        <v>85154374.016120404</v>
      </c>
      <c r="G33" s="20">
        <f t="shared" si="65"/>
        <v>82884869.255269349</v>
      </c>
      <c r="H33" s="20">
        <f t="shared" si="65"/>
        <v>80782575.88846083</v>
      </c>
      <c r="I33" s="20">
        <f t="shared" si="65"/>
        <v>78475020.137184247</v>
      </c>
      <c r="J33" s="20">
        <f t="shared" si="65"/>
        <v>73735070.850162953</v>
      </c>
      <c r="K33" s="20">
        <f t="shared" si="65"/>
        <v>71808892.357609764</v>
      </c>
      <c r="L33" s="20">
        <f t="shared" si="65"/>
        <v>69884797.52931191</v>
      </c>
      <c r="M33" s="20">
        <f t="shared" si="65"/>
        <v>66367299.558460839</v>
      </c>
      <c r="N33" s="20">
        <f t="shared" si="65"/>
        <v>62140313.675694875</v>
      </c>
      <c r="O33" s="20">
        <f t="shared" si="65"/>
        <v>59199371.255269349</v>
      </c>
      <c r="P33" s="20">
        <f t="shared" si="65"/>
        <v>55715965.068035305</v>
      </c>
      <c r="Q33" s="20">
        <f t="shared" si="65"/>
        <v>51657464.79569488</v>
      </c>
      <c r="R33" s="20">
        <f t="shared" si="65"/>
        <v>47564646.976120405</v>
      </c>
      <c r="S33" s="20">
        <f t="shared" si="65"/>
        <v>43079699.828886367</v>
      </c>
      <c r="T33" s="20">
        <f t="shared" si="65"/>
        <v>37927279.488460839</v>
      </c>
      <c r="U33" s="20">
        <f t="shared" si="65"/>
        <v>32353489.22569488</v>
      </c>
      <c r="V33" s="20">
        <f t="shared" si="65"/>
        <v>27011020.534631047</v>
      </c>
      <c r="W33" s="20">
        <f t="shared" si="65"/>
        <v>21239311.626545947</v>
      </c>
      <c r="X33" s="20">
        <f t="shared" si="65"/>
        <v>14461384.932928925</v>
      </c>
      <c r="Y33" s="20">
        <f t="shared" si="65"/>
        <v>8396739.2739927527</v>
      </c>
      <c r="Z33" s="20">
        <f t="shared" si="65"/>
        <v>3163107.6586736063</v>
      </c>
      <c r="AA33" s="20">
        <f t="shared" si="65"/>
        <v>688257.34143956529</v>
      </c>
      <c r="AB33" s="20">
        <f t="shared" si="65"/>
        <v>37592.259524671819</v>
      </c>
      <c r="AC33" s="20">
        <f t="shared" si="65"/>
        <v>2665341.0767587167</v>
      </c>
      <c r="AD33" s="20">
        <f t="shared" si="65"/>
        <v>11021651.246758714</v>
      </c>
      <c r="AE33" s="20">
        <f t="shared" si="65"/>
        <v>23095590.938886371</v>
      </c>
      <c r="AF33" s="20">
        <f t="shared" si="65"/>
        <v>38573878.066545941</v>
      </c>
      <c r="AG33" s="20">
        <f t="shared" si="65"/>
        <v>50957999.990588509</v>
      </c>
      <c r="AH33" s="20">
        <f t="shared" si="65"/>
        <v>64879597.385694876</v>
      </c>
      <c r="AI33" s="20">
        <f t="shared" ref="AI33:BN33" si="66">(AI14-$CS$14)^2</f>
        <v>75590630.508035302</v>
      </c>
      <c r="AJ33" s="20">
        <f t="shared" si="66"/>
        <v>91395267.922503382</v>
      </c>
      <c r="AK33" s="20">
        <f t="shared" si="66"/>
        <v>105080689.08505662</v>
      </c>
      <c r="AL33" s="20">
        <f t="shared" si="66"/>
        <v>104605586.15739703</v>
      </c>
      <c r="AM33" s="20">
        <f t="shared" si="66"/>
        <v>98598688.565907672</v>
      </c>
      <c r="AN33" s="20">
        <f t="shared" si="66"/>
        <v>90515953.089524686</v>
      </c>
      <c r="AO33" s="20">
        <f t="shared" si="66"/>
        <v>85305307.394843802</v>
      </c>
      <c r="AP33" s="20">
        <f t="shared" si="66"/>
        <v>75959717.726758718</v>
      </c>
      <c r="AQ33" s="20">
        <f t="shared" si="66"/>
        <v>68757052.289524674</v>
      </c>
      <c r="AR33" s="20">
        <f t="shared" si="66"/>
        <v>45497550.822290644</v>
      </c>
      <c r="AS33" s="20">
        <f t="shared" si="66"/>
        <v>42053762.438248098</v>
      </c>
      <c r="AT33" s="20">
        <f t="shared" si="66"/>
        <v>34427406.441652335</v>
      </c>
      <c r="AU33" s="20">
        <f t="shared" si="66"/>
        <v>29824566.005269364</v>
      </c>
      <c r="AV33" s="20">
        <f t="shared" si="66"/>
        <v>26678126.135269362</v>
      </c>
      <c r="AW33" s="20">
        <f t="shared" si="66"/>
        <v>25962971.064843822</v>
      </c>
      <c r="AX33" s="20">
        <f t="shared" si="66"/>
        <v>21286109.893567234</v>
      </c>
      <c r="AY33" s="20">
        <f t="shared" si="66"/>
        <v>13885216.550588513</v>
      </c>
      <c r="AZ33" s="20">
        <f t="shared" si="66"/>
        <v>10474849.616120407</v>
      </c>
      <c r="BA33" s="20">
        <f t="shared" si="66"/>
        <v>10153063.605269365</v>
      </c>
      <c r="BB33" s="20">
        <f t="shared" si="66"/>
        <v>8052468.8382480824</v>
      </c>
      <c r="BC33" s="20">
        <f t="shared" si="66"/>
        <v>6820387.8810140276</v>
      </c>
      <c r="BD33" s="20">
        <f t="shared" si="66"/>
        <v>5163289.2739927555</v>
      </c>
      <c r="BE33" s="20">
        <f t="shared" si="66"/>
        <v>4332172.8180353101</v>
      </c>
      <c r="BF33" s="20">
        <f t="shared" si="66"/>
        <v>3607291.9973970181</v>
      </c>
      <c r="BG33" s="20">
        <f t="shared" si="66"/>
        <v>1786732.7616523344</v>
      </c>
      <c r="BH33" s="20">
        <f t="shared" si="66"/>
        <v>1326844.1999502038</v>
      </c>
      <c r="BI33" s="20">
        <f t="shared" si="66"/>
        <v>1282527.3352693536</v>
      </c>
      <c r="BJ33" s="20">
        <f t="shared" si="66"/>
        <v>657051.66399275814</v>
      </c>
      <c r="BK33" s="20">
        <f t="shared" si="66"/>
        <v>541088.57888637506</v>
      </c>
      <c r="BL33" s="20">
        <f t="shared" si="66"/>
        <v>423654.1914395655</v>
      </c>
      <c r="BM33" s="20">
        <f t="shared" si="66"/>
        <v>396380.08526935364</v>
      </c>
      <c r="BN33" s="20">
        <f t="shared" si="66"/>
        <v>184373.3967587144</v>
      </c>
      <c r="BO33" s="20">
        <f t="shared" ref="BO33:CD33" si="67">(BO14-$CS$14)^2</f>
        <v>69530.957397012826</v>
      </c>
      <c r="BP33" s="20">
        <f t="shared" si="67"/>
        <v>205650.67143956581</v>
      </c>
      <c r="BQ33" s="20">
        <f t="shared" si="67"/>
        <v>242839.25803530979</v>
      </c>
      <c r="BR33" s="20">
        <f t="shared" si="67"/>
        <v>233083.51335445873</v>
      </c>
      <c r="BS33" s="20">
        <f t="shared" si="67"/>
        <v>258355.91229062894</v>
      </c>
      <c r="BT33" s="20">
        <f t="shared" si="67"/>
        <v>197035.87654595004</v>
      </c>
      <c r="BU33" s="20">
        <f t="shared" si="67"/>
        <v>41203.817184246436</v>
      </c>
      <c r="BV33" s="20">
        <f t="shared" si="67"/>
        <v>18875.252077863301</v>
      </c>
      <c r="BW33" s="20">
        <f t="shared" si="67"/>
        <v>8025.8725033953415</v>
      </c>
      <c r="BX33" s="20">
        <f t="shared" si="67"/>
        <v>67.030801267560634</v>
      </c>
      <c r="BY33" s="20">
        <f t="shared" si="67"/>
        <v>249313.23824807492</v>
      </c>
      <c r="BZ33" s="20">
        <f t="shared" si="67"/>
        <v>340020.49782254407</v>
      </c>
      <c r="CA33" s="20">
        <f t="shared" si="67"/>
        <v>327770.86718424578</v>
      </c>
      <c r="CB33" s="20">
        <f t="shared" si="67"/>
        <v>298566.91080126667</v>
      </c>
      <c r="CC33" s="20">
        <f t="shared" si="67"/>
        <v>236986.66909913876</v>
      </c>
      <c r="CD33" s="20">
        <f t="shared" si="67"/>
        <v>654501.6554821179</v>
      </c>
      <c r="CE33" s="20">
        <f t="shared" ref="CE33:CI33" si="68">(CE14-$CS$14)^2</f>
        <v>856388.78739701083</v>
      </c>
      <c r="CF33" s="20">
        <f t="shared" si="68"/>
        <v>1129570.9754821162</v>
      </c>
      <c r="CG33" s="20">
        <f t="shared" si="68"/>
        <v>1111153.7233544588</v>
      </c>
      <c r="CH33" s="20">
        <f t="shared" si="68"/>
        <v>1462195.5133544598</v>
      </c>
      <c r="CI33" s="20">
        <f t="shared" si="68"/>
        <v>1208268.7048438215</v>
      </c>
      <c r="CJ33" s="20">
        <f t="shared" ref="CJ33:CO33" si="69">(CJ14-$CS$14)^2</f>
        <v>1351668.4435672248</v>
      </c>
      <c r="CK33" s="20">
        <f t="shared" si="69"/>
        <v>790165.90548212046</v>
      </c>
      <c r="CL33" s="20">
        <f t="shared" si="69"/>
        <v>717769.47080126812</v>
      </c>
      <c r="CM33" s="20">
        <f t="shared" si="69"/>
        <v>725244.303141693</v>
      </c>
      <c r="CN33" s="20">
        <f t="shared" si="69"/>
        <v>409488.34803530911</v>
      </c>
      <c r="CO33" s="20">
        <f t="shared" si="69"/>
        <v>134258.31505658611</v>
      </c>
      <c r="CP33" s="20">
        <f t="shared" ref="CP33:CQ33" si="70">(CP14-$CS$14)^2</f>
        <v>65850.111652331339</v>
      </c>
      <c r="CQ33" s="20">
        <f t="shared" si="70"/>
        <v>69914.110801267132</v>
      </c>
      <c r="CR33" s="20">
        <f t="shared" ref="CR33" si="71">(CR14-$CS$14)^2</f>
        <v>30945.30122679982</v>
      </c>
      <c r="CS33" s="1" t="s">
        <v>163</v>
      </c>
      <c r="CT33" s="1"/>
    </row>
    <row r="34" spans="1:100" x14ac:dyDescent="0.7">
      <c r="A34" s="58" t="s">
        <v>127</v>
      </c>
      <c r="B34" s="58" t="s">
        <v>130</v>
      </c>
      <c r="C34" s="19">
        <f t="shared" ref="C34:AH34" si="72">(C15-$CS$15)^2</f>
        <v>0.58347723902055448</v>
      </c>
      <c r="D34" s="19">
        <f t="shared" si="72"/>
        <v>4.2987824559656866</v>
      </c>
      <c r="E34" s="19">
        <f t="shared" si="72"/>
        <v>11.928084486269496</v>
      </c>
      <c r="F34" s="19">
        <f t="shared" si="72"/>
        <v>34.012070333244154</v>
      </c>
      <c r="G34" s="19">
        <f t="shared" si="72"/>
        <v>2.6053394845610827</v>
      </c>
      <c r="H34" s="19">
        <f t="shared" si="72"/>
        <v>3.8687149065359181</v>
      </c>
      <c r="I34" s="19">
        <f t="shared" si="72"/>
        <v>27.767744204275491</v>
      </c>
      <c r="J34" s="19">
        <f t="shared" si="72"/>
        <v>53.938774150861072</v>
      </c>
      <c r="K34" s="19">
        <f t="shared" si="72"/>
        <v>4.9158903067938988</v>
      </c>
      <c r="L34" s="19">
        <f t="shared" si="72"/>
        <v>17.275817618777136</v>
      </c>
      <c r="M34" s="19">
        <f t="shared" si="72"/>
        <v>18.756339627009794</v>
      </c>
      <c r="N34" s="19">
        <f t="shared" si="72"/>
        <v>50.944090960531589</v>
      </c>
      <c r="O34" s="19">
        <f t="shared" si="72"/>
        <v>16.503753616435734</v>
      </c>
      <c r="P34" s="19">
        <f t="shared" si="72"/>
        <v>25.776316036063449</v>
      </c>
      <c r="Q34" s="19">
        <f t="shared" si="72"/>
        <v>51.867720566514315</v>
      </c>
      <c r="R34" s="19">
        <f t="shared" si="72"/>
        <v>56.929217338373974</v>
      </c>
      <c r="S34" s="19">
        <f t="shared" si="72"/>
        <v>30.751208720853136</v>
      </c>
      <c r="T34" s="19">
        <f t="shared" si="72"/>
        <v>69.366293010654488</v>
      </c>
      <c r="U34" s="19">
        <f t="shared" si="72"/>
        <v>49.335147539126957</v>
      </c>
      <c r="V34" s="19">
        <f t="shared" si="72"/>
        <v>70.92174802719174</v>
      </c>
      <c r="W34" s="19">
        <f t="shared" si="72"/>
        <v>20.324828748052109</v>
      </c>
      <c r="X34" s="19">
        <f t="shared" si="72"/>
        <v>32.941717264548799</v>
      </c>
      <c r="Y34" s="19">
        <f t="shared" si="72"/>
        <v>38.659390054255546</v>
      </c>
      <c r="Z34" s="19">
        <f t="shared" si="72"/>
        <v>96.890877307542638</v>
      </c>
      <c r="AA34" s="19">
        <f t="shared" si="72"/>
        <v>90.319749429424817</v>
      </c>
      <c r="AB34" s="19">
        <f t="shared" si="72"/>
        <v>108.38980439209084</v>
      </c>
      <c r="AC34" s="19">
        <f t="shared" si="72"/>
        <v>141.12274766777287</v>
      </c>
      <c r="AD34" s="19">
        <f t="shared" si="72"/>
        <v>201.65880176026329</v>
      </c>
      <c r="AE34" s="19">
        <f t="shared" si="72"/>
        <v>135.45758813259746</v>
      </c>
      <c r="AF34" s="19">
        <f t="shared" si="72"/>
        <v>104.31576880768215</v>
      </c>
      <c r="AG34" s="19">
        <f t="shared" si="72"/>
        <v>101.00154380239049</v>
      </c>
      <c r="AH34" s="19">
        <f t="shared" si="72"/>
        <v>49.42259474868348</v>
      </c>
      <c r="AI34" s="19">
        <f t="shared" ref="AI34:BN34" si="73">(AI15-$CS$15)^2</f>
        <v>35.286122020896592</v>
      </c>
      <c r="AJ34" s="19">
        <f t="shared" si="73"/>
        <v>18.474524979570724</v>
      </c>
      <c r="AK34" s="19">
        <f t="shared" si="73"/>
        <v>15.88345885101109</v>
      </c>
      <c r="AL34" s="19">
        <f t="shared" si="73"/>
        <v>6.1023666116896438</v>
      </c>
      <c r="AM34" s="19">
        <f t="shared" si="73"/>
        <v>4.801473320826168</v>
      </c>
      <c r="AN34" s="19">
        <f t="shared" si="73"/>
        <v>42.33675139655427</v>
      </c>
      <c r="AO34" s="19">
        <f t="shared" si="73"/>
        <v>34.533638474699337</v>
      </c>
      <c r="AP34" s="19">
        <f t="shared" si="73"/>
        <v>56.742678577460687</v>
      </c>
      <c r="AQ34" s="19">
        <f t="shared" si="73"/>
        <v>30.173825303775441</v>
      </c>
      <c r="AR34" s="19">
        <f t="shared" si="73"/>
        <v>42.133794157162249</v>
      </c>
      <c r="AS34" s="19">
        <f t="shared" si="73"/>
        <v>13.415609074470209</v>
      </c>
      <c r="AT34" s="19">
        <f t="shared" si="73"/>
        <v>2.8562459402802425</v>
      </c>
      <c r="AU34" s="19">
        <f t="shared" si="73"/>
        <v>8.6074334533575403</v>
      </c>
      <c r="AV34" s="19">
        <f t="shared" si="73"/>
        <v>10.900714514345017</v>
      </c>
      <c r="AW34" s="19">
        <f t="shared" si="73"/>
        <v>0.36505436939075353</v>
      </c>
      <c r="AX34" s="19">
        <f t="shared" si="73"/>
        <v>0.25184854848262594</v>
      </c>
      <c r="AY34" s="19">
        <f t="shared" si="73"/>
        <v>0.16266448887248403</v>
      </c>
      <c r="AZ34" s="19">
        <f t="shared" si="73"/>
        <v>2.7262614342157522E-2</v>
      </c>
      <c r="BA34" s="19">
        <f t="shared" si="73"/>
        <v>9.1468339742888425</v>
      </c>
      <c r="BB34" s="19">
        <f t="shared" si="73"/>
        <v>17.657939761204744</v>
      </c>
      <c r="BC34" s="19">
        <f t="shared" si="73"/>
        <v>0.11532030239200514</v>
      </c>
      <c r="BD34" s="19">
        <f t="shared" si="73"/>
        <v>6.280127967621647</v>
      </c>
      <c r="BE34" s="19">
        <f t="shared" si="73"/>
        <v>1.6932610210558796</v>
      </c>
      <c r="BF34" s="19">
        <f t="shared" si="73"/>
        <v>23.325391570175398</v>
      </c>
      <c r="BG34" s="19">
        <f t="shared" si="73"/>
        <v>4.7473799491144568</v>
      </c>
      <c r="BH34" s="19">
        <f t="shared" si="73"/>
        <v>9.9678804696836725</v>
      </c>
      <c r="BI34" s="19">
        <f t="shared" si="73"/>
        <v>7.5873334784035968</v>
      </c>
      <c r="BJ34" s="19">
        <f t="shared" si="73"/>
        <v>18.906053551023838</v>
      </c>
      <c r="BK34" s="19">
        <f t="shared" si="73"/>
        <v>11.208096312712513</v>
      </c>
      <c r="BL34" s="19">
        <f t="shared" si="73"/>
        <v>18.864227952397897</v>
      </c>
      <c r="BM34" s="19">
        <f t="shared" si="73"/>
        <v>16.241760190021481</v>
      </c>
      <c r="BN34" s="19">
        <f t="shared" si="73"/>
        <v>55.037320729367806</v>
      </c>
      <c r="BO34" s="19">
        <f t="shared" ref="BO34:CD34" si="74">(BO15-$CS$15)^2</f>
        <v>37.306569338433988</v>
      </c>
      <c r="BP34" s="19">
        <f t="shared" si="74"/>
        <v>35.528670872636354</v>
      </c>
      <c r="BQ34" s="19">
        <f t="shared" si="74"/>
        <v>44.267087069898231</v>
      </c>
      <c r="BR34" s="19">
        <f t="shared" si="74"/>
        <v>38.309944377515976</v>
      </c>
      <c r="BS34" s="19">
        <f t="shared" si="74"/>
        <v>23.013605267882266</v>
      </c>
      <c r="BT34" s="19">
        <f t="shared" si="74"/>
        <v>15.32423070086463</v>
      </c>
      <c r="BU34" s="19">
        <f t="shared" si="74"/>
        <v>4.961471151262753</v>
      </c>
      <c r="BV34" s="19">
        <f t="shared" si="74"/>
        <v>47.005309792321675</v>
      </c>
      <c r="BW34" s="19">
        <f t="shared" si="74"/>
        <v>33.325311602111483</v>
      </c>
      <c r="BX34" s="19">
        <f t="shared" si="74"/>
        <v>22.624678560374527</v>
      </c>
      <c r="BY34" s="19">
        <f t="shared" si="74"/>
        <v>0.65699302476951493</v>
      </c>
      <c r="BZ34" s="19">
        <f t="shared" si="74"/>
        <v>21.258165714813181</v>
      </c>
      <c r="CA34" s="19">
        <f t="shared" si="74"/>
        <v>23.977339660701162</v>
      </c>
      <c r="CB34" s="19">
        <f t="shared" si="74"/>
        <v>5.3450654866974663</v>
      </c>
      <c r="CC34" s="19">
        <f t="shared" si="74"/>
        <v>16.796265833266666</v>
      </c>
      <c r="CD34" s="19">
        <f t="shared" si="74"/>
        <v>31.194963861775665</v>
      </c>
      <c r="CE34" s="19">
        <f t="shared" ref="CE34:CI34" si="75">(CE15-$CS$15)^2</f>
        <v>53.52609816325873</v>
      </c>
      <c r="CF34" s="19">
        <f t="shared" si="75"/>
        <v>71.127651746450084</v>
      </c>
      <c r="CG34" s="19">
        <f t="shared" si="75"/>
        <v>41.646401391434026</v>
      </c>
      <c r="CH34" s="19">
        <f t="shared" si="75"/>
        <v>74.116212778343254</v>
      </c>
      <c r="CI34" s="19">
        <f t="shared" si="75"/>
        <v>70.121758828699058</v>
      </c>
      <c r="CJ34" s="19">
        <f t="shared" ref="CJ34:CO34" si="76">(CJ15-$CS$15)^2</f>
        <v>0.67460431685268951</v>
      </c>
      <c r="CK34" s="19">
        <f t="shared" si="76"/>
        <v>1.4759355729760324</v>
      </c>
      <c r="CL34" s="19">
        <f t="shared" si="76"/>
        <v>75.938959375709416</v>
      </c>
      <c r="CM34" s="19">
        <f t="shared" si="76"/>
        <v>17.489226913918493</v>
      </c>
      <c r="CN34" s="19">
        <f t="shared" si="76"/>
        <v>0.36300804635594974</v>
      </c>
      <c r="CO34" s="19">
        <f t="shared" si="76"/>
        <v>0.56585380906613614</v>
      </c>
      <c r="CP34" s="19">
        <f t="shared" ref="CP34:CQ34" si="77">(CP15-$CS$15)^2</f>
        <v>6.4655721154802198E-2</v>
      </c>
      <c r="CQ34" s="19">
        <f t="shared" si="77"/>
        <v>37.153327977605628</v>
      </c>
      <c r="CR34" s="19">
        <f t="shared" ref="CR34" si="78">(CR15-$CS$15)^2</f>
        <v>4.1515198716225469E-3</v>
      </c>
      <c r="CS34" s="8" t="s">
        <v>164</v>
      </c>
    </row>
    <row r="35" spans="1:100" x14ac:dyDescent="0.7">
      <c r="A35" s="58" t="s">
        <v>128</v>
      </c>
      <c r="B35" s="58" t="s">
        <v>131</v>
      </c>
      <c r="C35" s="19">
        <f t="shared" ref="C35:AH35" si="79">(C16-$CS$16)^2</f>
        <v>7.9210257101144217</v>
      </c>
      <c r="D35" s="19">
        <f t="shared" si="79"/>
        <v>1.7139512085171906</v>
      </c>
      <c r="E35" s="19">
        <f t="shared" si="79"/>
        <v>0.20220842133621877</v>
      </c>
      <c r="F35" s="19">
        <f t="shared" si="79"/>
        <v>14.292016979794088</v>
      </c>
      <c r="G35" s="19">
        <f t="shared" si="79"/>
        <v>6.4544851857378998</v>
      </c>
      <c r="H35" s="19">
        <f t="shared" si="79"/>
        <v>0.17806078052355812</v>
      </c>
      <c r="I35" s="19">
        <f t="shared" si="79"/>
        <v>8.1731862712340959</v>
      </c>
      <c r="J35" s="19">
        <f t="shared" si="79"/>
        <v>99.137998632827461</v>
      </c>
      <c r="K35" s="19">
        <f t="shared" si="79"/>
        <v>4.5623616329675194</v>
      </c>
      <c r="L35" s="19">
        <f t="shared" si="79"/>
        <v>6.4457113815366247</v>
      </c>
      <c r="M35" s="19">
        <f t="shared" si="79"/>
        <v>5.6051174119920839</v>
      </c>
      <c r="N35" s="19">
        <f t="shared" si="79"/>
        <v>11.254723380171928</v>
      </c>
      <c r="O35" s="19">
        <f t="shared" si="79"/>
        <v>2.396568873963752E-4</v>
      </c>
      <c r="P35" s="19">
        <f t="shared" si="79"/>
        <v>11.41195614021767</v>
      </c>
      <c r="Q35" s="19">
        <f t="shared" si="79"/>
        <v>13.873802576216875</v>
      </c>
      <c r="R35" s="19">
        <f t="shared" si="79"/>
        <v>19.673427353124218</v>
      </c>
      <c r="S35" s="19">
        <f t="shared" si="79"/>
        <v>16.103069457577476</v>
      </c>
      <c r="T35" s="19">
        <f t="shared" si="79"/>
        <v>162.28411074041253</v>
      </c>
      <c r="U35" s="19">
        <f t="shared" si="79"/>
        <v>61.675566501230151</v>
      </c>
      <c r="V35" s="19">
        <f t="shared" si="79"/>
        <v>26.630018126543117</v>
      </c>
      <c r="W35" s="19">
        <f t="shared" si="79"/>
        <v>23.882393612113983</v>
      </c>
      <c r="X35" s="19">
        <f t="shared" si="79"/>
        <v>33.113208463286462</v>
      </c>
      <c r="Y35" s="19">
        <f t="shared" si="79"/>
        <v>52.893296022419449</v>
      </c>
      <c r="Z35" s="19">
        <f t="shared" si="79"/>
        <v>88.572925217468139</v>
      </c>
      <c r="AA35" s="19">
        <f t="shared" si="79"/>
        <v>95.990310400736448</v>
      </c>
      <c r="AB35" s="19">
        <f t="shared" si="79"/>
        <v>170.96322205264275</v>
      </c>
      <c r="AC35" s="19">
        <f t="shared" si="79"/>
        <v>330.91578816047559</v>
      </c>
      <c r="AD35" s="19">
        <f t="shared" si="79"/>
        <v>438.78476779188338</v>
      </c>
      <c r="AE35" s="19">
        <f t="shared" si="79"/>
        <v>294.87780204337565</v>
      </c>
      <c r="AF35" s="19">
        <f t="shared" si="79"/>
        <v>268.85205712126196</v>
      </c>
      <c r="AG35" s="19">
        <f t="shared" si="79"/>
        <v>314.71980942176555</v>
      </c>
      <c r="AH35" s="19">
        <f t="shared" si="79"/>
        <v>159.52754294660625</v>
      </c>
      <c r="AI35" s="19">
        <f t="shared" ref="AI35:BN35" si="80">(AI16-$CS$16)^2</f>
        <v>114.54735297204141</v>
      </c>
      <c r="AJ35" s="19">
        <f t="shared" si="80"/>
        <v>90.781228581959397</v>
      </c>
      <c r="AK35" s="19">
        <f t="shared" si="80"/>
        <v>50.615016875253289</v>
      </c>
      <c r="AL35" s="19">
        <f t="shared" si="80"/>
        <v>7.7358000450114996</v>
      </c>
      <c r="AM35" s="19">
        <f t="shared" si="80"/>
        <v>26.287663620108226</v>
      </c>
      <c r="AN35" s="19">
        <f t="shared" si="80"/>
        <v>301.50866114745173</v>
      </c>
      <c r="AO35" s="19">
        <f t="shared" si="80"/>
        <v>161.80668710685094</v>
      </c>
      <c r="AP35" s="19">
        <f t="shared" si="80"/>
        <v>205.08539691547682</v>
      </c>
      <c r="AQ35" s="19">
        <f t="shared" si="80"/>
        <v>129.22072004514928</v>
      </c>
      <c r="AR35" s="19">
        <f t="shared" si="80"/>
        <v>82.187228431143041</v>
      </c>
      <c r="AS35" s="19">
        <f t="shared" si="80"/>
        <v>8.2990509039916205</v>
      </c>
      <c r="AT35" s="19">
        <f t="shared" si="80"/>
        <v>11.140557687683133</v>
      </c>
      <c r="AU35" s="19">
        <f t="shared" si="80"/>
        <v>13.855957728463071</v>
      </c>
      <c r="AV35" s="19">
        <f t="shared" si="80"/>
        <v>5.2462115204936577</v>
      </c>
      <c r="AW35" s="19">
        <f t="shared" si="80"/>
        <v>6.1775865020460197</v>
      </c>
      <c r="AX35" s="19">
        <f t="shared" si="80"/>
        <v>5.3975610756103745</v>
      </c>
      <c r="AY35" s="19">
        <f t="shared" si="80"/>
        <v>0.39008817111209182</v>
      </c>
      <c r="AZ35" s="19">
        <f t="shared" si="80"/>
        <v>1.7008656653024371E-2</v>
      </c>
      <c r="BA35" s="19">
        <f t="shared" si="80"/>
        <v>1.0197494690121611</v>
      </c>
      <c r="BB35" s="19">
        <f t="shared" si="80"/>
        <v>10.913759231288777</v>
      </c>
      <c r="BC35" s="19">
        <f t="shared" si="80"/>
        <v>1.8291901645947619</v>
      </c>
      <c r="BD35" s="19">
        <f t="shared" si="80"/>
        <v>8.2498759592673654</v>
      </c>
      <c r="BE35" s="19">
        <f t="shared" si="80"/>
        <v>7.1799437646236806E-3</v>
      </c>
      <c r="BF35" s="19">
        <f t="shared" si="80"/>
        <v>12.210296825253103</v>
      </c>
      <c r="BG35" s="19">
        <f t="shared" si="80"/>
        <v>2.1032423314189503</v>
      </c>
      <c r="BH35" s="19">
        <f t="shared" si="80"/>
        <v>5.0574209320228123</v>
      </c>
      <c r="BI35" s="19">
        <f t="shared" si="80"/>
        <v>3.8826133740261142</v>
      </c>
      <c r="BJ35" s="19">
        <f t="shared" si="80"/>
        <v>42.035356220175125</v>
      </c>
      <c r="BK35" s="19">
        <f t="shared" si="80"/>
        <v>5.377589670081929</v>
      </c>
      <c r="BL35" s="19">
        <f t="shared" si="80"/>
        <v>7.6707423086695119</v>
      </c>
      <c r="BM35" s="19">
        <f t="shared" si="80"/>
        <v>9.2821946861757425</v>
      </c>
      <c r="BN35" s="19">
        <f t="shared" si="80"/>
        <v>66.039133392478988</v>
      </c>
      <c r="BO35" s="19">
        <f t="shared" ref="BO35:CD35" si="81">(BO16-$CS$16)^2</f>
        <v>52.967808167864263</v>
      </c>
      <c r="BP35" s="19">
        <f t="shared" si="81"/>
        <v>17.236474335064791</v>
      </c>
      <c r="BQ35" s="19">
        <f t="shared" si="81"/>
        <v>39.731471645251155</v>
      </c>
      <c r="BR35" s="19">
        <f t="shared" si="81"/>
        <v>58.039776601980343</v>
      </c>
      <c r="BS35" s="19">
        <f t="shared" si="81"/>
        <v>34.915767251883167</v>
      </c>
      <c r="BT35" s="19">
        <f t="shared" si="81"/>
        <v>10.977917103970668</v>
      </c>
      <c r="BU35" s="19">
        <f t="shared" si="81"/>
        <v>4.330379462069831</v>
      </c>
      <c r="BV35" s="19">
        <f t="shared" si="81"/>
        <v>153.8580643468475</v>
      </c>
      <c r="BW35" s="19">
        <f t="shared" si="81"/>
        <v>24.735528025161301</v>
      </c>
      <c r="BX35" s="19">
        <f t="shared" si="81"/>
        <v>42.630205703261133</v>
      </c>
      <c r="BY35" s="19">
        <f t="shared" si="81"/>
        <v>0.47418609324718342</v>
      </c>
      <c r="BZ35" s="19">
        <f t="shared" si="81"/>
        <v>58.452872312329944</v>
      </c>
      <c r="CA35" s="19">
        <f t="shared" si="81"/>
        <v>23.718983067445631</v>
      </c>
      <c r="CB35" s="19">
        <f t="shared" si="81"/>
        <v>8.8490607238549934</v>
      </c>
      <c r="CC35" s="19">
        <f t="shared" si="81"/>
        <v>2.9208160971545292</v>
      </c>
      <c r="CD35" s="19">
        <f t="shared" si="81"/>
        <v>50.507936211116409</v>
      </c>
      <c r="CE35" s="19">
        <f t="shared" ref="CE35:CI35" si="82">(CE16-$CS$16)^2</f>
        <v>28.212694190116043</v>
      </c>
      <c r="CF35" s="19">
        <f t="shared" si="82"/>
        <v>70.863921706372011</v>
      </c>
      <c r="CG35" s="19">
        <f t="shared" si="82"/>
        <v>19.296404152095327</v>
      </c>
      <c r="CH35" s="19">
        <f t="shared" si="82"/>
        <v>150.11239077589562</v>
      </c>
      <c r="CI35" s="19">
        <f t="shared" si="82"/>
        <v>3.8367007900317551</v>
      </c>
      <c r="CJ35" s="19">
        <f t="shared" ref="CJ35:CO35" si="83">(CJ16-$CS$16)^2</f>
        <v>16.936377598943462</v>
      </c>
      <c r="CK35" s="19">
        <f t="shared" si="83"/>
        <v>3.3602155031011409</v>
      </c>
      <c r="CL35" s="19">
        <f t="shared" si="83"/>
        <v>49.190159735543034</v>
      </c>
      <c r="CM35" s="19">
        <f t="shared" si="83"/>
        <v>0.78539726966809231</v>
      </c>
      <c r="CN35" s="19">
        <f t="shared" si="83"/>
        <v>2.4581413920960689</v>
      </c>
      <c r="CO35" s="19">
        <f t="shared" si="83"/>
        <v>1.4889056828464351</v>
      </c>
      <c r="CP35" s="19">
        <f t="shared" ref="CP35:CQ35" si="84">(CP16-$CS$16)^2</f>
        <v>12.681404052826267</v>
      </c>
      <c r="CQ35" s="19">
        <f t="shared" si="84"/>
        <v>0.11382222071040926</v>
      </c>
      <c r="CR35" s="19">
        <f t="shared" ref="CR35" si="85">(CR16-$CS$16)^2</f>
        <v>0.45902343643147314</v>
      </c>
      <c r="CS35" s="8" t="s">
        <v>166</v>
      </c>
    </row>
    <row r="36" spans="1:100" x14ac:dyDescent="0.7">
      <c r="A36" s="58" t="s">
        <v>118</v>
      </c>
      <c r="B36" s="58" t="s">
        <v>10</v>
      </c>
      <c r="C36" s="19">
        <f>(C17-$CS$17)^2</f>
        <v>1.0839615713495288</v>
      </c>
      <c r="D36" s="19">
        <f t="shared" ref="D36:AH36" si="86">(D17-$CS$17)^2</f>
        <v>0.29282681957647955</v>
      </c>
      <c r="E36" s="19">
        <f t="shared" si="86"/>
        <v>1.3429686635481117</v>
      </c>
      <c r="F36" s="19">
        <f t="shared" si="86"/>
        <v>1.6697771741864103</v>
      </c>
      <c r="G36" s="19">
        <f t="shared" si="86"/>
        <v>5.1024722096474013</v>
      </c>
      <c r="H36" s="19">
        <f t="shared" si="86"/>
        <v>2.53509632312258</v>
      </c>
      <c r="I36" s="19">
        <f t="shared" si="86"/>
        <v>0.57587646496655109</v>
      </c>
      <c r="J36" s="19">
        <f t="shared" si="86"/>
        <v>0.52639655952919906</v>
      </c>
      <c r="K36" s="19">
        <f t="shared" si="86"/>
        <v>1.2668220914440931</v>
      </c>
      <c r="L36" s="19">
        <f t="shared" si="86"/>
        <v>1.5847417131935015</v>
      </c>
      <c r="M36" s="19">
        <f t="shared" si="86"/>
        <v>2.3272476233589861</v>
      </c>
      <c r="N36" s="19">
        <f t="shared" si="86"/>
        <v>1.121195613902721</v>
      </c>
      <c r="O36" s="19">
        <f t="shared" si="86"/>
        <v>0.21055731603038122</v>
      </c>
      <c r="P36" s="19">
        <f t="shared" si="86"/>
        <v>4.3181429505557985E-2</v>
      </c>
      <c r="Q36" s="19">
        <f t="shared" si="86"/>
        <v>9.4741713193501262E-2</v>
      </c>
      <c r="R36" s="19">
        <f t="shared" si="86"/>
        <v>1.5404154720587488</v>
      </c>
      <c r="S36" s="19">
        <f t="shared" si="86"/>
        <v>1.9819048337608784</v>
      </c>
      <c r="T36" s="19">
        <f t="shared" si="86"/>
        <v>4.166231074895629</v>
      </c>
      <c r="U36" s="19">
        <f t="shared" si="86"/>
        <v>6.1229923042100509</v>
      </c>
      <c r="V36" s="19">
        <f t="shared" si="86"/>
        <v>5.3259473869523664</v>
      </c>
      <c r="W36" s="19">
        <f t="shared" si="86"/>
        <v>5.173205070167497</v>
      </c>
      <c r="X36" s="19">
        <f t="shared" si="86"/>
        <v>4.166231074895629</v>
      </c>
      <c r="Y36" s="19">
        <f t="shared" si="86"/>
        <v>4.4428268195764788</v>
      </c>
      <c r="Z36" s="19">
        <f t="shared" si="86"/>
        <v>4.166231074895629</v>
      </c>
      <c r="AA36" s="19">
        <f t="shared" si="86"/>
        <v>3.0315502238317964</v>
      </c>
      <c r="AB36" s="19">
        <f t="shared" si="86"/>
        <v>1.7103445500729337</v>
      </c>
      <c r="AC36" s="19">
        <f t="shared" si="86"/>
        <v>1.3793752829334538</v>
      </c>
      <c r="AD36" s="19">
        <f t="shared" si="86"/>
        <v>3.2681459685126497</v>
      </c>
      <c r="AE36" s="19">
        <f t="shared" si="86"/>
        <v>13.747791358583568</v>
      </c>
      <c r="AF36" s="19">
        <f t="shared" si="86"/>
        <v>22.163394195462999</v>
      </c>
      <c r="AG36" s="19">
        <f t="shared" si="86"/>
        <v>36.495309089080017</v>
      </c>
      <c r="AH36" s="19">
        <f t="shared" si="86"/>
        <v>47.258311453146192</v>
      </c>
      <c r="AI36" s="19">
        <f t="shared" ref="AI36:BN36" si="87">(AI17-$CS$17)^2</f>
        <v>50.99580554298074</v>
      </c>
      <c r="AJ36" s="19">
        <f t="shared" si="87"/>
        <v>52.434032493335344</v>
      </c>
      <c r="AK36" s="19">
        <f t="shared" si="87"/>
        <v>39.788358734470094</v>
      </c>
      <c r="AL36" s="19">
        <f t="shared" si="87"/>
        <v>21.540131784115484</v>
      </c>
      <c r="AM36" s="19">
        <f t="shared" si="87"/>
        <v>15.011502942507919</v>
      </c>
      <c r="AN36" s="19">
        <f t="shared" si="87"/>
        <v>1.3793752829334538</v>
      </c>
      <c r="AO36" s="19">
        <f t="shared" si="87"/>
        <v>2.7518339117750616</v>
      </c>
      <c r="AP36" s="19">
        <f t="shared" si="87"/>
        <v>17.574528947236054</v>
      </c>
      <c r="AQ36" s="19">
        <f t="shared" si="87"/>
        <v>55.634670791207689</v>
      </c>
      <c r="AR36" s="19">
        <f t="shared" si="87"/>
        <v>57.136443840853069</v>
      </c>
      <c r="AS36" s="19">
        <f t="shared" si="87"/>
        <v>41.716940294753798</v>
      </c>
      <c r="AT36" s="19">
        <f t="shared" si="87"/>
        <v>29.075805542980728</v>
      </c>
      <c r="AU36" s="19">
        <f t="shared" si="87"/>
        <v>15.409800814848349</v>
      </c>
      <c r="AV36" s="19">
        <f t="shared" si="87"/>
        <v>7.6113374578743542</v>
      </c>
      <c r="AW36" s="19">
        <f t="shared" si="87"/>
        <v>5.5642452592927922</v>
      </c>
      <c r="AX36" s="19">
        <f t="shared" si="87"/>
        <v>5.2541743373069778</v>
      </c>
      <c r="AY36" s="19">
        <f t="shared" si="87"/>
        <v>5.8832050701674978</v>
      </c>
      <c r="AZ36" s="19">
        <f t="shared" si="87"/>
        <v>3.5804154720587507</v>
      </c>
      <c r="BA36" s="19">
        <f t="shared" si="87"/>
        <v>4.8057346209949205</v>
      </c>
      <c r="BB36" s="19">
        <f t="shared" si="87"/>
        <v>9.1538433680398388</v>
      </c>
      <c r="BC36" s="19">
        <f t="shared" si="87"/>
        <v>9.3566566068105228</v>
      </c>
      <c r="BD36" s="19">
        <f t="shared" si="87"/>
        <v>10.838571500427545</v>
      </c>
      <c r="BE36" s="19">
        <f t="shared" si="87"/>
        <v>7.7963729188672612</v>
      </c>
      <c r="BF36" s="19">
        <f t="shared" si="87"/>
        <v>3.9688551883708061</v>
      </c>
      <c r="BG36" s="19">
        <f t="shared" si="87"/>
        <v>1.8465147628388918</v>
      </c>
      <c r="BH36" s="19">
        <f t="shared" si="87"/>
        <v>0.91942256425733127</v>
      </c>
      <c r="BI36" s="19">
        <f t="shared" si="87"/>
        <v>0.73764951461194139</v>
      </c>
      <c r="BJ36" s="19">
        <f t="shared" si="87"/>
        <v>0.91942256425733127</v>
      </c>
      <c r="BK36" s="19">
        <f t="shared" si="87"/>
        <v>1.8465147628388918</v>
      </c>
      <c r="BL36" s="19">
        <f t="shared" si="87"/>
        <v>0.57587646496655109</v>
      </c>
      <c r="BM36" s="19">
        <f t="shared" si="87"/>
        <v>1.8465147628388918</v>
      </c>
      <c r="BN36" s="19">
        <f t="shared" si="87"/>
        <v>2.1282878124842814</v>
      </c>
      <c r="BO36" s="19">
        <f t="shared" ref="BO36:CD36" si="88">(BO17-$CS$17)^2</f>
        <v>3.2119757557466935</v>
      </c>
      <c r="BP36" s="19">
        <f t="shared" si="88"/>
        <v>3.8371530607112319</v>
      </c>
      <c r="BQ36" s="19">
        <f t="shared" si="88"/>
        <v>1.5847417131935015</v>
      </c>
      <c r="BR36" s="19">
        <f t="shared" si="88"/>
        <v>1.121195613902721</v>
      </c>
      <c r="BS36" s="19">
        <f t="shared" si="88"/>
        <v>1.3429686635481117</v>
      </c>
      <c r="BT36" s="19">
        <f t="shared" si="88"/>
        <v>0.47913887631406887</v>
      </c>
      <c r="BU36" s="19">
        <f t="shared" si="88"/>
        <v>1.2668220914440926</v>
      </c>
      <c r="BV36" s="19">
        <f t="shared" si="88"/>
        <v>1.2668220914440931</v>
      </c>
      <c r="BW36" s="19">
        <f t="shared" si="88"/>
        <v>0.73764951461194139</v>
      </c>
      <c r="BX36" s="19">
        <f t="shared" si="88"/>
        <v>0.79601830893818226</v>
      </c>
      <c r="BY36" s="19">
        <f t="shared" si="88"/>
        <v>0.52639655952919873</v>
      </c>
      <c r="BZ36" s="19">
        <f t="shared" si="88"/>
        <v>0.4341034153211612</v>
      </c>
      <c r="CA36" s="19">
        <f t="shared" si="88"/>
        <v>0.31233036567577099</v>
      </c>
      <c r="CB36" s="19">
        <f t="shared" si="88"/>
        <v>8.5380011065841879E-2</v>
      </c>
      <c r="CC36" s="19">
        <f t="shared" si="88"/>
        <v>0.10597102761430517</v>
      </c>
      <c r="CD36" s="19">
        <f t="shared" si="88"/>
        <v>0.52639655952919873</v>
      </c>
      <c r="CE36" s="19">
        <f t="shared" ref="CE36:CI36" si="89">(CE17-$CS$17)^2</f>
        <v>0.57587646496655109</v>
      </c>
      <c r="CF36" s="19">
        <f t="shared" si="89"/>
        <v>5.5642452592927922</v>
      </c>
      <c r="CG36" s="19">
        <f t="shared" si="89"/>
        <v>4.1027795382526042</v>
      </c>
      <c r="CH36" s="19">
        <f t="shared" si="89"/>
        <v>3.9688551883708079</v>
      </c>
      <c r="CI36" s="19">
        <f t="shared" si="89"/>
        <v>3.8371530607112319</v>
      </c>
      <c r="CJ36" s="19">
        <f t="shared" ref="CJ36:CO36" si="90">(CJ17-$CS$17)^2</f>
        <v>1.1928977415622961</v>
      </c>
      <c r="CK36" s="19">
        <f t="shared" si="90"/>
        <v>0.47913887631406887</v>
      </c>
      <c r="CL36" s="19">
        <f t="shared" si="90"/>
        <v>0.25786228056938837</v>
      </c>
      <c r="CM36" s="19">
        <f t="shared" si="90"/>
        <v>4.0312665358885367</v>
      </c>
      <c r="CN36" s="19">
        <f t="shared" si="90"/>
        <v>17.426183793571756</v>
      </c>
      <c r="CO36" s="19">
        <f t="shared" si="90"/>
        <v>32.960628238016177</v>
      </c>
      <c r="CP36" s="19">
        <f t="shared" ref="CP36:CQ36" si="91">(CP17-$CS$17)^2</f>
        <v>56.868713344399161</v>
      </c>
      <c r="CQ36" s="19">
        <f t="shared" si="91"/>
        <v>67.368004124541017</v>
      </c>
      <c r="CR36" s="19">
        <f t="shared" ref="CR36" si="92">(CR17-$CS$17)^2</f>
        <v>50.99580554298074</v>
      </c>
      <c r="CS36" s="8" t="s">
        <v>167</v>
      </c>
    </row>
    <row r="37" spans="1:100" x14ac:dyDescent="0.7">
      <c r="A37" s="58" t="s">
        <v>129</v>
      </c>
      <c r="B37" s="58" t="s">
        <v>148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19">
        <f>(AE18-$CS$18)^2</f>
        <v>1993.0813246097341</v>
      </c>
      <c r="AF37" s="19">
        <f t="shared" ref="AF37:CI37" si="93">(AF18-$CS$18)^2</f>
        <v>1207.1413246097341</v>
      </c>
      <c r="AG37" s="19">
        <f t="shared" si="93"/>
        <v>995.0201124885217</v>
      </c>
      <c r="AH37" s="19">
        <f t="shared" si="93"/>
        <v>329.20253673094595</v>
      </c>
      <c r="AI37" s="19">
        <f t="shared" si="93"/>
        <v>137.9201124885216</v>
      </c>
      <c r="AJ37" s="19">
        <f t="shared" si="93"/>
        <v>40.245567033976144</v>
      </c>
      <c r="AK37" s="19">
        <f t="shared" si="93"/>
        <v>76.668597337006389</v>
      </c>
      <c r="AL37" s="19">
        <f t="shared" si="93"/>
        <v>517.83829430670346</v>
      </c>
      <c r="AM37" s="19">
        <f t="shared" si="93"/>
        <v>1760.3110215794304</v>
      </c>
      <c r="AN37" s="19">
        <f t="shared" si="93"/>
        <v>2233.1352640036725</v>
      </c>
      <c r="AO37" s="19">
        <f t="shared" si="93"/>
        <v>1940.9364761248851</v>
      </c>
      <c r="AP37" s="19">
        <f t="shared" si="93"/>
        <v>1173.4776882460974</v>
      </c>
      <c r="AQ37" s="19">
        <f t="shared" si="93"/>
        <v>658.23344582185496</v>
      </c>
      <c r="AR37" s="19">
        <f t="shared" si="93"/>
        <v>270.80193067033969</v>
      </c>
      <c r="AS37" s="19">
        <f t="shared" si="93"/>
        <v>160.17587006427917</v>
      </c>
      <c r="AT37" s="19">
        <f t="shared" si="93"/>
        <v>54.111627640036723</v>
      </c>
      <c r="AU37" s="19">
        <f t="shared" si="93"/>
        <v>34.15162764003675</v>
      </c>
      <c r="AV37" s="19">
        <f t="shared" si="93"/>
        <v>53.933445821854939</v>
      </c>
      <c r="AW37" s="19">
        <f t="shared" si="93"/>
        <v>64.704960973370078</v>
      </c>
      <c r="AX37" s="19">
        <f t="shared" si="93"/>
        <v>0.71223370064279279</v>
      </c>
      <c r="AY37" s="19">
        <f t="shared" si="93"/>
        <v>5.5510215794306657</v>
      </c>
      <c r="AZ37" s="19">
        <f t="shared" si="93"/>
        <v>8.7382943067033931</v>
      </c>
      <c r="BA37" s="19">
        <f t="shared" si="93"/>
        <v>13.36677915518824</v>
      </c>
      <c r="BB37" s="19">
        <f t="shared" si="93"/>
        <v>1.3085973370064292</v>
      </c>
      <c r="BC37" s="19">
        <f t="shared" si="93"/>
        <v>2.435491276400345E-2</v>
      </c>
      <c r="BD37" s="19">
        <f t="shared" si="93"/>
        <v>8.6667791551882534</v>
      </c>
      <c r="BE37" s="19">
        <f t="shared" si="93"/>
        <v>2.3837488521579457</v>
      </c>
      <c r="BF37" s="19">
        <f t="shared" si="93"/>
        <v>10.523142791551884</v>
      </c>
      <c r="BG37" s="19">
        <f t="shared" si="93"/>
        <v>31.854051882460979</v>
      </c>
      <c r="BH37" s="19">
        <f t="shared" si="93"/>
        <v>7.5292033976124948</v>
      </c>
      <c r="BI37" s="19">
        <f t="shared" si="93"/>
        <v>32.992839761248852</v>
      </c>
      <c r="BJ37" s="19">
        <f t="shared" si="93"/>
        <v>89.417082185491253</v>
      </c>
      <c r="BK37" s="19">
        <f t="shared" si="93"/>
        <v>131.24132460973368</v>
      </c>
      <c r="BL37" s="19">
        <f t="shared" si="93"/>
        <v>91.318294306703379</v>
      </c>
      <c r="BM37" s="19">
        <f t="shared" si="93"/>
        <v>165.27829430670337</v>
      </c>
      <c r="BN37" s="19">
        <f t="shared" si="93"/>
        <v>2.7025367309458237</v>
      </c>
      <c r="BO37" s="19">
        <f t="shared" si="93"/>
        <v>4.5964761248852177</v>
      </c>
      <c r="BP37" s="19">
        <f t="shared" si="93"/>
        <v>20.647385215794316</v>
      </c>
      <c r="BQ37" s="19">
        <f t="shared" si="93"/>
        <v>21.56617309458219</v>
      </c>
      <c r="BR37" s="19">
        <f t="shared" si="93"/>
        <v>8.0879912764003716</v>
      </c>
      <c r="BS37" s="19">
        <f t="shared" si="93"/>
        <v>18.869809458218562</v>
      </c>
      <c r="BT37" s="19">
        <f t="shared" si="93"/>
        <v>17.172233700642796</v>
      </c>
      <c r="BU37" s="19">
        <f t="shared" si="93"/>
        <v>14.775870064279168</v>
      </c>
      <c r="BV37" s="19">
        <f t="shared" si="93"/>
        <v>8.6667791551882534</v>
      </c>
      <c r="BW37" s="19">
        <f t="shared" si="93"/>
        <v>41.524354912764018</v>
      </c>
      <c r="BX37" s="19">
        <f t="shared" si="93"/>
        <v>14.017082185491278</v>
      </c>
      <c r="BY37" s="19">
        <f t="shared" si="93"/>
        <v>5.0352640036730998</v>
      </c>
      <c r="BZ37" s="19">
        <f t="shared" si="93"/>
        <v>37.747991276400377</v>
      </c>
      <c r="CA37" s="19">
        <f t="shared" si="93"/>
        <v>2.0849609733700678</v>
      </c>
      <c r="CB37" s="19">
        <f t="shared" si="93"/>
        <v>8.6667791551882534</v>
      </c>
      <c r="CC37" s="19">
        <f t="shared" si="93"/>
        <v>59.968597337006429</v>
      </c>
      <c r="CD37" s="19">
        <f t="shared" si="93"/>
        <v>14.775870064279168</v>
      </c>
      <c r="CE37" s="19">
        <f t="shared" si="93"/>
        <v>14.775870064279168</v>
      </c>
      <c r="CF37" s="19">
        <f>(CF18-$CS$18)^2</f>
        <v>11.944354912763998</v>
      </c>
      <c r="CG37" s="19">
        <f t="shared" si="93"/>
        <v>10.601930670339755</v>
      </c>
      <c r="CH37" s="19">
        <f t="shared" si="93"/>
        <v>7.5958700642791497</v>
      </c>
      <c r="CI37" s="19">
        <f t="shared" si="93"/>
        <v>4.2273852157943033</v>
      </c>
      <c r="CJ37" s="19">
        <f t="shared" ref="CJ37:CO37" si="94">(CJ18-$CS$18)^2</f>
        <v>51.035870064279166</v>
      </c>
      <c r="CK37" s="19">
        <f t="shared" si="94"/>
        <v>55.412233700642808</v>
      </c>
      <c r="CL37" s="19">
        <f t="shared" si="94"/>
        <v>124.18738521579436</v>
      </c>
      <c r="CM37" s="19">
        <f t="shared" si="94"/>
        <v>154.85162764003672</v>
      </c>
      <c r="CN37" s="19">
        <f t="shared" si="94"/>
        <v>128.6849609733701</v>
      </c>
      <c r="CO37" s="19">
        <f t="shared" si="94"/>
        <v>74.717688246097353</v>
      </c>
      <c r="CP37" s="19">
        <f t="shared" ref="CP37:CQ37" si="95">(CP18-$CS$18)^2</f>
        <v>13.278294306703401</v>
      </c>
      <c r="CQ37" s="19">
        <f t="shared" si="95"/>
        <v>0.89102157943067273</v>
      </c>
      <c r="CR37" s="19">
        <f t="shared" ref="CR37" si="96">(CR18-$CS$18)^2</f>
        <v>0.41465794306703468</v>
      </c>
      <c r="CS37" s="8" t="s">
        <v>168</v>
      </c>
    </row>
    <row r="38" spans="1:100" x14ac:dyDescent="0.7"/>
    <row r="39" spans="1:100" x14ac:dyDescent="0.7"/>
    <row r="40" spans="1:100" x14ac:dyDescent="0.7"/>
    <row r="41" spans="1:100" x14ac:dyDescent="0.7"/>
    <row r="42" spans="1:100" ht="14.75" x14ac:dyDescent="0.75">
      <c r="B42" s="15" t="s">
        <v>97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6"/>
      <c r="BY42" s="12"/>
      <c r="BZ42" s="12"/>
      <c r="CA42" s="12"/>
    </row>
    <row r="43" spans="1:100" x14ac:dyDescent="0.7">
      <c r="C43" s="74">
        <v>2000</v>
      </c>
      <c r="D43" s="74"/>
      <c r="E43" s="74"/>
      <c r="F43" s="74"/>
      <c r="G43" s="74">
        <v>2001</v>
      </c>
      <c r="H43" s="74"/>
      <c r="I43" s="74"/>
      <c r="J43" s="74"/>
      <c r="K43" s="74">
        <v>2002</v>
      </c>
      <c r="L43" s="74"/>
      <c r="M43" s="74"/>
      <c r="N43" s="74"/>
      <c r="O43" s="74">
        <v>2003</v>
      </c>
      <c r="P43" s="74"/>
      <c r="Q43" s="74"/>
      <c r="R43" s="74"/>
      <c r="S43" s="74">
        <v>2004</v>
      </c>
      <c r="T43" s="74"/>
      <c r="U43" s="74"/>
      <c r="V43" s="74"/>
      <c r="W43" s="74">
        <v>2005</v>
      </c>
      <c r="X43" s="74"/>
      <c r="Y43" s="74"/>
      <c r="Z43" s="74"/>
      <c r="AA43" s="74">
        <v>2006</v>
      </c>
      <c r="AB43" s="74"/>
      <c r="AC43" s="74"/>
      <c r="AD43" s="74"/>
      <c r="AE43" s="74">
        <v>2007</v>
      </c>
      <c r="AF43" s="74"/>
      <c r="AG43" s="74"/>
      <c r="AH43" s="74"/>
      <c r="AI43" s="74">
        <v>2008</v>
      </c>
      <c r="AJ43" s="74"/>
      <c r="AK43" s="74"/>
      <c r="AL43" s="74"/>
      <c r="AM43" s="74">
        <v>2009</v>
      </c>
      <c r="AN43" s="74"/>
      <c r="AO43" s="74"/>
      <c r="AP43" s="74"/>
      <c r="AQ43" s="74">
        <v>2010</v>
      </c>
      <c r="AR43" s="74"/>
      <c r="AS43" s="74"/>
      <c r="AT43" s="74"/>
      <c r="AU43" s="74">
        <v>2011</v>
      </c>
      <c r="AV43" s="74"/>
      <c r="AW43" s="74"/>
      <c r="AX43" s="74"/>
      <c r="AY43" s="74">
        <v>2012</v>
      </c>
      <c r="AZ43" s="74"/>
      <c r="BA43" s="74"/>
      <c r="BB43" s="74"/>
      <c r="BC43" s="74">
        <v>2013</v>
      </c>
      <c r="BD43" s="74"/>
      <c r="BE43" s="74"/>
      <c r="BF43" s="74"/>
      <c r="BG43" s="74">
        <v>2014</v>
      </c>
      <c r="BH43" s="74"/>
      <c r="BI43" s="74"/>
      <c r="BJ43" s="74"/>
      <c r="BK43" s="74">
        <v>2015</v>
      </c>
      <c r="BL43" s="74"/>
      <c r="BM43" s="74"/>
      <c r="BN43" s="74"/>
      <c r="BO43" s="74">
        <v>2016</v>
      </c>
      <c r="BP43" s="74"/>
      <c r="BQ43" s="74"/>
      <c r="BR43" s="74"/>
      <c r="BS43" s="74">
        <v>2017</v>
      </c>
      <c r="BT43" s="74"/>
      <c r="BU43" s="74"/>
      <c r="BV43" s="74"/>
      <c r="BW43" s="74">
        <v>2018</v>
      </c>
      <c r="BX43" s="74"/>
      <c r="BY43" s="74"/>
      <c r="BZ43" s="74"/>
      <c r="CA43" s="74">
        <v>2019</v>
      </c>
      <c r="CB43" s="74"/>
      <c r="CC43" s="74"/>
      <c r="CD43" s="74"/>
      <c r="CE43" s="74"/>
      <c r="CF43" s="44">
        <v>2020</v>
      </c>
      <c r="CG43" s="44"/>
      <c r="CH43" s="44"/>
      <c r="CI43" s="44">
        <v>2021</v>
      </c>
      <c r="CJ43" s="44"/>
      <c r="CK43" s="44"/>
      <c r="CL43" s="44"/>
      <c r="CM43" s="44">
        <v>2022</v>
      </c>
      <c r="CN43" s="44"/>
      <c r="CO43" s="44"/>
      <c r="CP43" s="44"/>
      <c r="CQ43" s="44">
        <v>2023</v>
      </c>
      <c r="CR43" s="44"/>
      <c r="CS43" s="44"/>
      <c r="CT43" s="44"/>
      <c r="CU43" s="44"/>
      <c r="CV43" s="44"/>
    </row>
    <row r="44" spans="1:100" x14ac:dyDescent="0.7">
      <c r="C44" s="17" t="s">
        <v>3</v>
      </c>
      <c r="D44" s="17" t="s">
        <v>4</v>
      </c>
      <c r="E44" s="17" t="s">
        <v>2</v>
      </c>
      <c r="F44" s="17" t="s">
        <v>5</v>
      </c>
      <c r="G44" s="17" t="s">
        <v>3</v>
      </c>
      <c r="H44" s="17" t="s">
        <v>4</v>
      </c>
      <c r="I44" s="17" t="s">
        <v>2</v>
      </c>
      <c r="J44" s="17" t="s">
        <v>5</v>
      </c>
      <c r="K44" s="17" t="s">
        <v>3</v>
      </c>
      <c r="L44" s="17" t="s">
        <v>4</v>
      </c>
      <c r="M44" s="17" t="s">
        <v>2</v>
      </c>
      <c r="N44" s="17" t="s">
        <v>5</v>
      </c>
      <c r="O44" s="17" t="s">
        <v>3</v>
      </c>
      <c r="P44" s="17" t="s">
        <v>4</v>
      </c>
      <c r="Q44" s="17" t="s">
        <v>2</v>
      </c>
      <c r="R44" s="17" t="s">
        <v>5</v>
      </c>
      <c r="S44" s="17" t="s">
        <v>3</v>
      </c>
      <c r="T44" s="17" t="s">
        <v>4</v>
      </c>
      <c r="U44" s="17" t="s">
        <v>2</v>
      </c>
      <c r="V44" s="17" t="s">
        <v>5</v>
      </c>
      <c r="W44" s="17" t="s">
        <v>3</v>
      </c>
      <c r="X44" s="17" t="s">
        <v>4</v>
      </c>
      <c r="Y44" s="17" t="s">
        <v>2</v>
      </c>
      <c r="Z44" s="17" t="s">
        <v>5</v>
      </c>
      <c r="AA44" s="17" t="s">
        <v>3</v>
      </c>
      <c r="AB44" s="17" t="s">
        <v>4</v>
      </c>
      <c r="AC44" s="17" t="s">
        <v>2</v>
      </c>
      <c r="AD44" s="17" t="s">
        <v>5</v>
      </c>
      <c r="AE44" s="17" t="s">
        <v>3</v>
      </c>
      <c r="AF44" s="17" t="s">
        <v>4</v>
      </c>
      <c r="AG44" s="17" t="s">
        <v>2</v>
      </c>
      <c r="AH44" s="17" t="s">
        <v>5</v>
      </c>
      <c r="AI44" s="17" t="s">
        <v>3</v>
      </c>
      <c r="AJ44" s="17" t="s">
        <v>4</v>
      </c>
      <c r="AK44" s="17" t="s">
        <v>2</v>
      </c>
      <c r="AL44" s="17" t="s">
        <v>5</v>
      </c>
      <c r="AM44" s="17" t="s">
        <v>3</v>
      </c>
      <c r="AN44" s="17" t="s">
        <v>4</v>
      </c>
      <c r="AO44" s="17" t="s">
        <v>2</v>
      </c>
      <c r="AP44" s="17" t="s">
        <v>5</v>
      </c>
      <c r="AQ44" s="17" t="s">
        <v>3</v>
      </c>
      <c r="AR44" s="17" t="s">
        <v>4</v>
      </c>
      <c r="AS44" s="17" t="s">
        <v>2</v>
      </c>
      <c r="AT44" s="17" t="s">
        <v>5</v>
      </c>
      <c r="AU44" s="17" t="s">
        <v>3</v>
      </c>
      <c r="AV44" s="17" t="s">
        <v>4</v>
      </c>
      <c r="AW44" s="17" t="s">
        <v>2</v>
      </c>
      <c r="AX44" s="17" t="s">
        <v>5</v>
      </c>
      <c r="AY44" s="17" t="s">
        <v>3</v>
      </c>
      <c r="AZ44" s="17" t="s">
        <v>4</v>
      </c>
      <c r="BA44" s="17" t="s">
        <v>2</v>
      </c>
      <c r="BB44" s="17" t="s">
        <v>5</v>
      </c>
      <c r="BC44" s="17" t="s">
        <v>3</v>
      </c>
      <c r="BD44" s="17" t="s">
        <v>4</v>
      </c>
      <c r="BE44" s="17" t="s">
        <v>2</v>
      </c>
      <c r="BF44" s="17" t="s">
        <v>5</v>
      </c>
      <c r="BG44" s="17" t="s">
        <v>3</v>
      </c>
      <c r="BH44" s="17" t="s">
        <v>4</v>
      </c>
      <c r="BI44" s="17" t="s">
        <v>2</v>
      </c>
      <c r="BJ44" s="17" t="s">
        <v>5</v>
      </c>
      <c r="BK44" s="17" t="s">
        <v>3</v>
      </c>
      <c r="BL44" s="17" t="s">
        <v>4</v>
      </c>
      <c r="BM44" s="17" t="s">
        <v>2</v>
      </c>
      <c r="BN44" s="17" t="s">
        <v>5</v>
      </c>
      <c r="BO44" s="17" t="s">
        <v>3</v>
      </c>
      <c r="BP44" s="17" t="s">
        <v>4</v>
      </c>
      <c r="BQ44" s="17" t="s">
        <v>2</v>
      </c>
      <c r="BR44" s="17" t="s">
        <v>5</v>
      </c>
      <c r="BS44" s="17" t="s">
        <v>3</v>
      </c>
      <c r="BT44" s="17" t="s">
        <v>4</v>
      </c>
      <c r="BU44" s="17" t="s">
        <v>2</v>
      </c>
      <c r="BV44" s="17" t="s">
        <v>5</v>
      </c>
      <c r="BW44" s="17" t="s">
        <v>3</v>
      </c>
      <c r="BX44" s="17" t="s">
        <v>4</v>
      </c>
      <c r="BY44" s="17" t="s">
        <v>2</v>
      </c>
      <c r="BZ44" s="17" t="s">
        <v>5</v>
      </c>
      <c r="CA44" s="17" t="s">
        <v>3</v>
      </c>
      <c r="CB44" s="17" t="s">
        <v>4</v>
      </c>
      <c r="CC44" s="17" t="s">
        <v>2</v>
      </c>
      <c r="CD44" s="17" t="s">
        <v>5</v>
      </c>
      <c r="CE44" s="17" t="s">
        <v>3</v>
      </c>
      <c r="CF44" s="17" t="s">
        <v>4</v>
      </c>
      <c r="CG44" s="17" t="s">
        <v>2</v>
      </c>
      <c r="CH44" s="17" t="s">
        <v>5</v>
      </c>
      <c r="CI44" s="17" t="s">
        <v>3</v>
      </c>
      <c r="CJ44" s="17" t="s">
        <v>4</v>
      </c>
      <c r="CK44" s="17" t="s">
        <v>2</v>
      </c>
      <c r="CL44" s="17" t="s">
        <v>5</v>
      </c>
      <c r="CM44" s="17" t="s">
        <v>3</v>
      </c>
      <c r="CN44" s="17" t="s">
        <v>4</v>
      </c>
      <c r="CO44" s="17" t="s">
        <v>2</v>
      </c>
      <c r="CP44" s="17" t="s">
        <v>5</v>
      </c>
      <c r="CQ44" s="17" t="s">
        <v>3</v>
      </c>
      <c r="CR44" s="17" t="s">
        <v>4</v>
      </c>
      <c r="CS44" s="17"/>
      <c r="CV44" s="17"/>
    </row>
    <row r="45" spans="1:100" x14ac:dyDescent="0.7">
      <c r="A45" s="56" t="s">
        <v>119</v>
      </c>
      <c r="B45" s="54" t="s">
        <v>11</v>
      </c>
      <c r="C45" s="16">
        <f t="shared" ref="C45:AH45" si="97">(C5-$CS$5)/$CU$5</f>
        <v>-0.27358916721461612</v>
      </c>
      <c r="D45" s="16">
        <f t="shared" si="97"/>
        <v>-0.39910103504367406</v>
      </c>
      <c r="E45" s="16">
        <f t="shared" si="97"/>
        <v>-0.43675459539239153</v>
      </c>
      <c r="F45" s="16">
        <f t="shared" si="97"/>
        <v>-0.39910103504367406</v>
      </c>
      <c r="G45" s="16">
        <f t="shared" si="97"/>
        <v>-0.52461290287273199</v>
      </c>
      <c r="H45" s="16">
        <f t="shared" si="97"/>
        <v>-0.56226646322144946</v>
      </c>
      <c r="I45" s="16">
        <f t="shared" si="97"/>
        <v>-0.12297492581974666</v>
      </c>
      <c r="J45" s="16">
        <f t="shared" si="97"/>
        <v>-0.17317967295136977</v>
      </c>
      <c r="K45" s="16">
        <f t="shared" si="97"/>
        <v>-8.5321365471029184E-2</v>
      </c>
      <c r="L45" s="16">
        <f t="shared" si="97"/>
        <v>6.5292875923840268E-2</v>
      </c>
      <c r="M45" s="16">
        <f t="shared" si="97"/>
        <v>-0.26103798043171039</v>
      </c>
      <c r="N45" s="16">
        <f t="shared" si="97"/>
        <v>7.7844062706746014E-2</v>
      </c>
      <c r="O45" s="16">
        <f t="shared" si="97"/>
        <v>0.10294643627255774</v>
      </c>
      <c r="P45" s="16">
        <f t="shared" si="97"/>
        <v>0.36652135871357938</v>
      </c>
      <c r="Q45" s="16">
        <f t="shared" si="97"/>
        <v>0.3916237322793909</v>
      </c>
      <c r="R45" s="16">
        <f t="shared" si="97"/>
        <v>0.27866305123323892</v>
      </c>
      <c r="S45" s="16">
        <f t="shared" si="97"/>
        <v>0.11549762305546349</v>
      </c>
      <c r="T45" s="16">
        <f t="shared" si="97"/>
        <v>-8.5321365471029184E-2</v>
      </c>
      <c r="U45" s="16">
        <f t="shared" si="97"/>
        <v>-0.12297492581974666</v>
      </c>
      <c r="V45" s="16">
        <f t="shared" si="97"/>
        <v>0.34141898514776792</v>
      </c>
      <c r="W45" s="16">
        <f t="shared" si="97"/>
        <v>0.84346645646399965</v>
      </c>
      <c r="X45" s="16">
        <f t="shared" si="97"/>
        <v>0.80581289611528217</v>
      </c>
      <c r="Y45" s="16">
        <f t="shared" si="97"/>
        <v>1.0568366317733981</v>
      </c>
      <c r="Z45" s="16">
        <f t="shared" si="97"/>
        <v>0.9815295110759632</v>
      </c>
      <c r="AA45" s="16">
        <f t="shared" si="97"/>
        <v>1.2702068070827965</v>
      </c>
      <c r="AB45" s="16">
        <f t="shared" si="97"/>
        <v>1.5588841030896299</v>
      </c>
      <c r="AC45" s="16">
        <f t="shared" si="97"/>
        <v>1.684395970918688</v>
      </c>
      <c r="AD45" s="16">
        <f t="shared" si="97"/>
        <v>2.3621600571956005</v>
      </c>
      <c r="AE45" s="16">
        <f t="shared" si="97"/>
        <v>2.8140027813802093</v>
      </c>
      <c r="AF45" s="16">
        <f t="shared" si="97"/>
        <v>2.9269634624263614</v>
      </c>
      <c r="AG45" s="16">
        <f t="shared" si="97"/>
        <v>2.9897193963408903</v>
      </c>
      <c r="AH45" s="16">
        <f t="shared" si="97"/>
        <v>2.6006326060708109</v>
      </c>
      <c r="AI45" s="16">
        <f t="shared" ref="AI45:BN45" si="98">(AI5-$CS$5)/$CU$5</f>
        <v>2.3872624307614125</v>
      </c>
      <c r="AJ45" s="16">
        <f t="shared" si="98"/>
        <v>1.8475613990964632</v>
      </c>
      <c r="AK45" s="16">
        <f t="shared" si="98"/>
        <v>1.433372235260572</v>
      </c>
      <c r="AL45" s="16">
        <f t="shared" si="98"/>
        <v>0.37907254549648517</v>
      </c>
      <c r="AM45" s="16">
        <f t="shared" si="98"/>
        <v>-0.67522714426760155</v>
      </c>
      <c r="AN45" s="16">
        <f t="shared" si="98"/>
        <v>-1.2274793627154565</v>
      </c>
      <c r="AO45" s="16">
        <f t="shared" si="98"/>
        <v>-1.9428970093410869</v>
      </c>
      <c r="AP45" s="16">
        <f t="shared" si="98"/>
        <v>-2.6583146559667172</v>
      </c>
      <c r="AQ45" s="16">
        <f t="shared" si="98"/>
        <v>-2.1688183714333911</v>
      </c>
      <c r="AR45" s="16">
        <f t="shared" si="98"/>
        <v>-1.9303458225581813</v>
      </c>
      <c r="AS45" s="16">
        <f t="shared" si="98"/>
        <v>-1.3655424173274204</v>
      </c>
      <c r="AT45" s="16">
        <f t="shared" si="98"/>
        <v>-0.71288070461631892</v>
      </c>
      <c r="AU45" s="16">
        <f t="shared" si="98"/>
        <v>-0.59992002357016683</v>
      </c>
      <c r="AV45" s="16">
        <f t="shared" si="98"/>
        <v>-0.58736883678726104</v>
      </c>
      <c r="AW45" s="16">
        <f t="shared" si="98"/>
        <v>-0.59992002357016683</v>
      </c>
      <c r="AX45" s="16">
        <f t="shared" si="98"/>
        <v>-0.57481765000435525</v>
      </c>
      <c r="AY45" s="16">
        <f t="shared" si="98"/>
        <v>-0.68777833105050745</v>
      </c>
      <c r="AZ45" s="16">
        <f t="shared" si="98"/>
        <v>-0.66267595748469588</v>
      </c>
      <c r="BA45" s="16">
        <f t="shared" si="98"/>
        <v>-0.70032951783341324</v>
      </c>
      <c r="BB45" s="16">
        <f t="shared" si="98"/>
        <v>-0.63757358391888419</v>
      </c>
      <c r="BC45" s="16">
        <f t="shared" si="98"/>
        <v>-0.66267595748469588</v>
      </c>
      <c r="BD45" s="16">
        <f t="shared" si="98"/>
        <v>-0.56226646322144946</v>
      </c>
      <c r="BE45" s="16">
        <f t="shared" si="98"/>
        <v>-0.49951052930692053</v>
      </c>
      <c r="BF45" s="16">
        <f t="shared" si="98"/>
        <v>-0.53716408965563789</v>
      </c>
      <c r="BG45" s="16">
        <f t="shared" si="98"/>
        <v>-0.21083323330008713</v>
      </c>
      <c r="BH45" s="16">
        <f t="shared" si="98"/>
        <v>-0.32379391434623933</v>
      </c>
      <c r="BI45" s="16">
        <f t="shared" si="98"/>
        <v>-0.26103798043171039</v>
      </c>
      <c r="BJ45" s="16">
        <f t="shared" si="98"/>
        <v>-0.3112427275633336</v>
      </c>
      <c r="BK45" s="16">
        <f t="shared" si="98"/>
        <v>-0.36144747469495669</v>
      </c>
      <c r="BL45" s="16">
        <f t="shared" si="98"/>
        <v>-0.33634510112914512</v>
      </c>
      <c r="BM45" s="16">
        <f t="shared" si="98"/>
        <v>-0.223384420082993</v>
      </c>
      <c r="BN45" s="16">
        <f t="shared" si="98"/>
        <v>-0.21083323330008713</v>
      </c>
      <c r="BO45" s="16">
        <f t="shared" ref="BO45:CF45" si="99">(BO5-$CS$5)/$CU$5</f>
        <v>-0.47440815574110889</v>
      </c>
      <c r="BP45" s="16">
        <f t="shared" si="99"/>
        <v>-0.48695934252401468</v>
      </c>
      <c r="BQ45" s="16">
        <f t="shared" si="99"/>
        <v>-0.66267595748469588</v>
      </c>
      <c r="BR45" s="16">
        <f t="shared" si="99"/>
        <v>-0.39910103504367406</v>
      </c>
      <c r="BS45" s="16">
        <f t="shared" si="99"/>
        <v>-0.26103798043171039</v>
      </c>
      <c r="BT45" s="16">
        <f t="shared" si="99"/>
        <v>-6.0218991905217685E-2</v>
      </c>
      <c r="BU45" s="16">
        <f t="shared" si="99"/>
        <v>-9.7872552253934944E-2</v>
      </c>
      <c r="BV45" s="16">
        <f t="shared" si="99"/>
        <v>-0.1982820465171814</v>
      </c>
      <c r="BW45" s="16">
        <f t="shared" si="99"/>
        <v>-4.7667805122311939E-2</v>
      </c>
      <c r="BX45" s="16">
        <f t="shared" si="99"/>
        <v>-7.2770178688123438E-2</v>
      </c>
      <c r="BY45" s="16">
        <f t="shared" si="99"/>
        <v>-0.12297492581974666</v>
      </c>
      <c r="BZ45" s="16">
        <f t="shared" si="99"/>
        <v>-8.5321365471029184E-2</v>
      </c>
      <c r="CA45" s="16">
        <f t="shared" si="99"/>
        <v>-0.21083323330008713</v>
      </c>
      <c r="CB45" s="16">
        <f t="shared" si="99"/>
        <v>-0.2484867936488046</v>
      </c>
      <c r="CC45" s="16">
        <f t="shared" si="99"/>
        <v>-0.18573085973427564</v>
      </c>
      <c r="CD45" s="16">
        <f t="shared" si="99"/>
        <v>-0.27358916721461612</v>
      </c>
      <c r="CE45" s="16">
        <f t="shared" si="99"/>
        <v>-0.28614035399752197</v>
      </c>
      <c r="CF45" s="16">
        <f t="shared" si="99"/>
        <v>-0.58736883678726104</v>
      </c>
      <c r="CG45" s="16">
        <f t="shared" ref="CG45:CL45" si="100">(CG5-$CS$5)/$CU$5</f>
        <v>-0.26103798043171039</v>
      </c>
      <c r="CH45" s="40">
        <f t="shared" si="100"/>
        <v>-0.29869154078042776</v>
      </c>
      <c r="CI45" s="40">
        <f t="shared" si="100"/>
        <v>0.12804880983836925</v>
      </c>
      <c r="CJ45" s="40">
        <f t="shared" si="100"/>
        <v>0.36652135871357938</v>
      </c>
      <c r="CK45" s="40">
        <f t="shared" si="100"/>
        <v>0.41672610584520264</v>
      </c>
      <c r="CL45" s="40">
        <f t="shared" si="100"/>
        <v>0.42927729262810838</v>
      </c>
      <c r="CM45" s="40">
        <f t="shared" ref="CM45:CN45" si="101">(CM5-$CS$5)/$CU$5</f>
        <v>-0.223384420082993</v>
      </c>
      <c r="CN45" s="40">
        <f t="shared" si="101"/>
        <v>-9.7872552253934944E-2</v>
      </c>
      <c r="CO45" s="40">
        <f t="shared" ref="CO45:CQ45" si="102">(CO5-$CS$5)/$CU$5</f>
        <v>-0.33634510112914512</v>
      </c>
      <c r="CP45" s="40">
        <f t="shared" si="102"/>
        <v>-0.1355261126026524</v>
      </c>
      <c r="CQ45" s="40">
        <f t="shared" si="102"/>
        <v>0.40417491906229686</v>
      </c>
      <c r="CR45" s="40">
        <f t="shared" ref="CR45" si="103">(CR5-$CS$5)/$CU$5</f>
        <v>0.36652135871357938</v>
      </c>
      <c r="CS45" s="16"/>
      <c r="CT45" s="39"/>
      <c r="CU45" s="39"/>
      <c r="CV45" s="38"/>
    </row>
    <row r="46" spans="1:100" x14ac:dyDescent="0.7">
      <c r="A46" s="56" t="s">
        <v>120</v>
      </c>
      <c r="B46" s="55" t="s">
        <v>12</v>
      </c>
      <c r="C46" s="16">
        <f t="shared" ref="C46:AH46" si="104">-(C6-$CS$6)/$CU$6</f>
        <v>-0.85362516553601075</v>
      </c>
      <c r="D46" s="16">
        <f t="shared" si="104"/>
        <v>-0.93155404112071638</v>
      </c>
      <c r="E46" s="16">
        <f t="shared" si="104"/>
        <v>-0.90557774925914802</v>
      </c>
      <c r="F46" s="16">
        <f t="shared" si="104"/>
        <v>-0.87960145739757911</v>
      </c>
      <c r="G46" s="16">
        <f t="shared" si="104"/>
        <v>-0.77569628995130557</v>
      </c>
      <c r="H46" s="16">
        <f t="shared" si="104"/>
        <v>-0.8276488736744424</v>
      </c>
      <c r="I46" s="16">
        <f t="shared" si="104"/>
        <v>-0.77569628995130557</v>
      </c>
      <c r="J46" s="16">
        <f t="shared" si="104"/>
        <v>-0.69776741436659995</v>
      </c>
      <c r="K46" s="16">
        <f t="shared" si="104"/>
        <v>-0.48995707947405193</v>
      </c>
      <c r="L46" s="16">
        <f t="shared" si="104"/>
        <v>-0.74971999808973677</v>
      </c>
      <c r="M46" s="16">
        <f t="shared" si="104"/>
        <v>-0.12628899341209354</v>
      </c>
      <c r="N46" s="16">
        <f t="shared" si="104"/>
        <v>-0.33409932830464112</v>
      </c>
      <c r="O46" s="16">
        <f t="shared" si="104"/>
        <v>-0.2042178689967987</v>
      </c>
      <c r="P46" s="16">
        <f t="shared" si="104"/>
        <v>-0.28214674458150435</v>
      </c>
      <c r="Q46" s="16">
        <f t="shared" si="104"/>
        <v>-0.28214674458150435</v>
      </c>
      <c r="R46" s="16">
        <f t="shared" si="104"/>
        <v>-7.4336409688956301E-2</v>
      </c>
      <c r="S46" s="16">
        <f t="shared" si="104"/>
        <v>-0.33409932830464112</v>
      </c>
      <c r="T46" s="16">
        <f t="shared" si="104"/>
        <v>-0.2042178689967987</v>
      </c>
      <c r="U46" s="16">
        <f t="shared" si="104"/>
        <v>-0.12628899341209354</v>
      </c>
      <c r="V46" s="16">
        <f t="shared" si="104"/>
        <v>-0.25617045271993594</v>
      </c>
      <c r="W46" s="16">
        <f t="shared" si="104"/>
        <v>-0.17824157713523031</v>
      </c>
      <c r="X46" s="16">
        <f t="shared" si="104"/>
        <v>8.1521341480454507E-2</v>
      </c>
      <c r="Y46" s="16">
        <f t="shared" si="104"/>
        <v>0.36726055195770768</v>
      </c>
      <c r="Z46" s="16">
        <f t="shared" si="104"/>
        <v>0.57507088685025576</v>
      </c>
      <c r="AA46" s="16">
        <f t="shared" si="104"/>
        <v>0.62702347057339247</v>
      </c>
      <c r="AB46" s="16">
        <f t="shared" si="104"/>
        <v>0.91276268105064595</v>
      </c>
      <c r="AC46" s="16">
        <f t="shared" si="104"/>
        <v>1.1465493078047622</v>
      </c>
      <c r="AD46" s="16">
        <f t="shared" si="104"/>
        <v>1.1465493078047622</v>
      </c>
      <c r="AE46" s="16">
        <f t="shared" si="104"/>
        <v>1.1465493078047622</v>
      </c>
      <c r="AF46" s="16">
        <f t="shared" si="104"/>
        <v>1.1985018915278991</v>
      </c>
      <c r="AG46" s="16">
        <f t="shared" si="104"/>
        <v>1.2244781833894678</v>
      </c>
      <c r="AH46" s="16">
        <f t="shared" si="104"/>
        <v>1.4322885182820155</v>
      </c>
      <c r="AI46" s="16">
        <f t="shared" ref="AI46:BN46" si="105">-(AI6-$CS$6)/$CU$6</f>
        <v>1.1725255996663309</v>
      </c>
      <c r="AJ46" s="16">
        <f t="shared" si="105"/>
        <v>1.0426441403584883</v>
      </c>
      <c r="AK46" s="16">
        <f t="shared" si="105"/>
        <v>0.75690492988123492</v>
      </c>
      <c r="AL46" s="16">
        <f t="shared" si="105"/>
        <v>0.13347392520359128</v>
      </c>
      <c r="AM46" s="16">
        <f t="shared" si="105"/>
        <v>-0.90557774925914802</v>
      </c>
      <c r="AN46" s="16">
        <f t="shared" si="105"/>
        <v>-1.6848665051062024</v>
      </c>
      <c r="AO46" s="16">
        <f t="shared" si="105"/>
        <v>-2.204392342337572</v>
      </c>
      <c r="AP46" s="16">
        <f t="shared" si="105"/>
        <v>-2.4901315528148249</v>
      </c>
      <c r="AQ46" s="16">
        <f t="shared" si="105"/>
        <v>-2.5680604283995305</v>
      </c>
      <c r="AR46" s="16">
        <f t="shared" si="105"/>
        <v>-2.4122026772301202</v>
      </c>
      <c r="AS46" s="16">
        <f t="shared" si="105"/>
        <v>-2.204392342337572</v>
      </c>
      <c r="AT46" s="16">
        <f t="shared" si="105"/>
        <v>-1.996582007445024</v>
      </c>
      <c r="AU46" s="16">
        <f t="shared" si="105"/>
        <v>-1.7108427969677704</v>
      </c>
      <c r="AV46" s="16">
        <f t="shared" si="105"/>
        <v>-1.5030324620752233</v>
      </c>
      <c r="AW46" s="16">
        <f t="shared" si="105"/>
        <v>-1.3211984190442436</v>
      </c>
      <c r="AX46" s="16">
        <f t="shared" si="105"/>
        <v>-1.2172932515979695</v>
      </c>
      <c r="AY46" s="16">
        <f t="shared" si="105"/>
        <v>-1.3471747109058121</v>
      </c>
      <c r="AZ46" s="16">
        <f t="shared" si="105"/>
        <v>-1.3211984190442436</v>
      </c>
      <c r="BA46" s="16">
        <f t="shared" si="105"/>
        <v>-0.87960145739757911</v>
      </c>
      <c r="BB46" s="16">
        <f t="shared" si="105"/>
        <v>-0.90557774925914802</v>
      </c>
      <c r="BC46" s="16">
        <f t="shared" si="105"/>
        <v>-0.41202820388934674</v>
      </c>
      <c r="BD46" s="16">
        <f t="shared" si="105"/>
        <v>-0.23019416085836708</v>
      </c>
      <c r="BE46" s="16">
        <f t="shared" si="105"/>
        <v>-0.36007562016620948</v>
      </c>
      <c r="BF46" s="16">
        <f t="shared" si="105"/>
        <v>-0.2042178689967987</v>
      </c>
      <c r="BG46" s="16">
        <f t="shared" si="105"/>
        <v>-0.10031270155052469</v>
      </c>
      <c r="BH46" s="16">
        <f t="shared" si="105"/>
        <v>2.9568757757317723E-2</v>
      </c>
      <c r="BI46" s="16">
        <f t="shared" si="105"/>
        <v>3.5924658957488739E-3</v>
      </c>
      <c r="BJ46" s="16">
        <f t="shared" si="105"/>
        <v>8.1521341480454507E-2</v>
      </c>
      <c r="BK46" s="16">
        <f t="shared" si="105"/>
        <v>0.23737909264986529</v>
      </c>
      <c r="BL46" s="16">
        <f t="shared" si="105"/>
        <v>0.28933167637300256</v>
      </c>
      <c r="BM46" s="16">
        <f t="shared" si="105"/>
        <v>0.2633553845114337</v>
      </c>
      <c r="BN46" s="16">
        <f t="shared" si="105"/>
        <v>0.23737909264986529</v>
      </c>
      <c r="BO46" s="16">
        <f t="shared" ref="BO46:CI46" si="106">-(BO6-$CS$6)/$CU$6</f>
        <v>0.18542650892672852</v>
      </c>
      <c r="BP46" s="16">
        <f t="shared" si="106"/>
        <v>0.2633553845114337</v>
      </c>
      <c r="BQ46" s="16">
        <f t="shared" si="106"/>
        <v>0.31530796823457091</v>
      </c>
      <c r="BR46" s="16">
        <f t="shared" si="106"/>
        <v>0.36726055195770768</v>
      </c>
      <c r="BS46" s="16">
        <f t="shared" si="106"/>
        <v>0.44518942754241336</v>
      </c>
      <c r="BT46" s="16">
        <f t="shared" si="106"/>
        <v>0.52311830312711849</v>
      </c>
      <c r="BU46" s="16">
        <f t="shared" si="106"/>
        <v>0.52311830312711849</v>
      </c>
      <c r="BV46" s="16">
        <f t="shared" si="106"/>
        <v>0.67897605429652974</v>
      </c>
      <c r="BW46" s="16">
        <f t="shared" si="106"/>
        <v>0.7049523461580981</v>
      </c>
      <c r="BX46" s="16">
        <f t="shared" si="106"/>
        <v>0.88678638918907737</v>
      </c>
      <c r="BY46" s="16">
        <f t="shared" si="106"/>
        <v>0.964715264773783</v>
      </c>
      <c r="BZ46" s="16">
        <f t="shared" si="106"/>
        <v>0.964715264773783</v>
      </c>
      <c r="CA46" s="16">
        <f t="shared" si="106"/>
        <v>1.0166678484969198</v>
      </c>
      <c r="CB46" s="16">
        <f t="shared" si="106"/>
        <v>1.2244781833894678</v>
      </c>
      <c r="CC46" s="16">
        <f t="shared" si="106"/>
        <v>1.2244781833894678</v>
      </c>
      <c r="CD46" s="16">
        <f t="shared" si="106"/>
        <v>1.1985018915278991</v>
      </c>
      <c r="CE46" s="16">
        <f t="shared" si="106"/>
        <v>0.80885751360437197</v>
      </c>
      <c r="CF46" s="16">
        <f t="shared" si="106"/>
        <v>0.65299976243496094</v>
      </c>
      <c r="CG46" s="16">
        <f t="shared" si="106"/>
        <v>0.62702347057339247</v>
      </c>
      <c r="CH46" s="40">
        <f t="shared" si="106"/>
        <v>0.7049523461580981</v>
      </c>
      <c r="CI46" s="40">
        <f t="shared" si="106"/>
        <v>0.7049523461580981</v>
      </c>
      <c r="CJ46" s="40">
        <f t="shared" ref="CJ46:CO46" si="107">-(CJ6-$CS$6)/$CU$6</f>
        <v>0.83483380546594055</v>
      </c>
      <c r="CK46" s="40">
        <f t="shared" si="107"/>
        <v>0.91276268105064595</v>
      </c>
      <c r="CL46" s="40">
        <f t="shared" si="107"/>
        <v>0.91276268105064595</v>
      </c>
      <c r="CM46" s="40">
        <f t="shared" si="107"/>
        <v>0.964715264773783</v>
      </c>
      <c r="CN46" s="40">
        <f t="shared" si="107"/>
        <v>1.1465493078047622</v>
      </c>
      <c r="CO46" s="40">
        <f t="shared" si="107"/>
        <v>0.964715264773783</v>
      </c>
      <c r="CP46" s="40">
        <f t="shared" ref="CP46:CQ46" si="108">-(CP6-$CS$6)/$CU$6</f>
        <v>1.0426441403584883</v>
      </c>
      <c r="CQ46" s="40">
        <f t="shared" si="108"/>
        <v>1.1725255996663309</v>
      </c>
      <c r="CR46" s="40">
        <f t="shared" ref="CR46" si="109">-(CR6-$CS$6)/$CU$6</f>
        <v>1.2244781833894678</v>
      </c>
      <c r="CS46" s="16"/>
      <c r="CT46" s="39"/>
      <c r="CU46" s="39"/>
      <c r="CV46" s="38"/>
    </row>
    <row r="47" spans="1:100" x14ac:dyDescent="0.7">
      <c r="A47" s="56" t="s">
        <v>121</v>
      </c>
      <c r="B47" s="55" t="s">
        <v>13</v>
      </c>
      <c r="C47" s="16">
        <f t="shared" ref="C47:AH47" si="110">(C7-$CS$7)/$CU$7</f>
        <v>-1.5789579387992629</v>
      </c>
      <c r="D47" s="16">
        <f t="shared" si="110"/>
        <v>-1.5789579387992629</v>
      </c>
      <c r="E47" s="16">
        <f t="shared" si="110"/>
        <v>-1.5789579387992629</v>
      </c>
      <c r="F47" s="16">
        <f t="shared" si="110"/>
        <v>-1.5789579387992629</v>
      </c>
      <c r="G47" s="16">
        <f t="shared" si="110"/>
        <v>-1.4256293786266068</v>
      </c>
      <c r="H47" s="16">
        <f t="shared" si="110"/>
        <v>-1.4256293786266068</v>
      </c>
      <c r="I47" s="16">
        <f t="shared" si="110"/>
        <v>-1.3818212185772776</v>
      </c>
      <c r="J47" s="16">
        <f t="shared" si="110"/>
        <v>-1.3818212185772776</v>
      </c>
      <c r="K47" s="16">
        <f t="shared" si="110"/>
        <v>-1.4475334586512723</v>
      </c>
      <c r="L47" s="16">
        <f t="shared" si="110"/>
        <v>-1.0970681782566307</v>
      </c>
      <c r="M47" s="16">
        <f t="shared" si="110"/>
        <v>-0.76850697788665456</v>
      </c>
      <c r="N47" s="16">
        <f t="shared" si="110"/>
        <v>-0.85612329798531461</v>
      </c>
      <c r="O47" s="16">
        <f t="shared" si="110"/>
        <v>-1.031355938182636</v>
      </c>
      <c r="P47" s="16">
        <f t="shared" si="110"/>
        <v>-0.98754777813330541</v>
      </c>
      <c r="Q47" s="16">
        <f t="shared" si="110"/>
        <v>-0.63708249773866388</v>
      </c>
      <c r="R47" s="16">
        <f t="shared" si="110"/>
        <v>-0.94373961808397611</v>
      </c>
      <c r="S47" s="16">
        <f t="shared" si="110"/>
        <v>-0.92183553805931073</v>
      </c>
      <c r="T47" s="16">
        <f t="shared" si="110"/>
        <v>-0.85612329798531461</v>
      </c>
      <c r="U47" s="16">
        <f t="shared" si="110"/>
        <v>-0.70279473781266</v>
      </c>
      <c r="V47" s="16">
        <f t="shared" si="110"/>
        <v>-0.76850697788665456</v>
      </c>
      <c r="W47" s="16">
        <f t="shared" si="110"/>
        <v>-0.94373961808397611</v>
      </c>
      <c r="X47" s="16">
        <f t="shared" si="110"/>
        <v>-0.61517841771400006</v>
      </c>
      <c r="Y47" s="16">
        <f t="shared" si="110"/>
        <v>-0.48375393756600926</v>
      </c>
      <c r="Z47" s="16">
        <f t="shared" si="110"/>
        <v>-0.35232945741801847</v>
      </c>
      <c r="AA47" s="16">
        <f t="shared" si="110"/>
        <v>-0.19900089724536232</v>
      </c>
      <c r="AB47" s="16">
        <f t="shared" si="110"/>
        <v>0.12956030312461381</v>
      </c>
      <c r="AC47" s="16">
        <f t="shared" si="110"/>
        <v>0.65525822371657527</v>
      </c>
      <c r="AD47" s="16">
        <f t="shared" si="110"/>
        <v>0.32669702334659917</v>
      </c>
      <c r="AE47" s="16">
        <f t="shared" si="110"/>
        <v>0.173368463173943</v>
      </c>
      <c r="AF47" s="16">
        <f t="shared" si="110"/>
        <v>0.56764190361791533</v>
      </c>
      <c r="AG47" s="16">
        <f t="shared" si="110"/>
        <v>0.96191534406188606</v>
      </c>
      <c r="AH47" s="16">
        <f t="shared" si="110"/>
        <v>0.96191534406188606</v>
      </c>
      <c r="AI47" s="16">
        <f t="shared" ref="AI47:BN47" si="111">(AI7-$CS$7)/$CU$7</f>
        <v>0.80858678388922989</v>
      </c>
      <c r="AJ47" s="16">
        <f t="shared" si="111"/>
        <v>0.98381942408655143</v>
      </c>
      <c r="AK47" s="16">
        <f t="shared" si="111"/>
        <v>0.83049086391389526</v>
      </c>
      <c r="AL47" s="16">
        <f t="shared" si="111"/>
        <v>0.32669702334659917</v>
      </c>
      <c r="AM47" s="16">
        <f t="shared" si="111"/>
        <v>-0.1770968172206985</v>
      </c>
      <c r="AN47" s="16">
        <f t="shared" si="111"/>
        <v>-0.74660289786198919</v>
      </c>
      <c r="AO47" s="16">
        <f t="shared" si="111"/>
        <v>-1.3380130585279468</v>
      </c>
      <c r="AP47" s="16">
        <f t="shared" si="111"/>
        <v>-1.5570538587745977</v>
      </c>
      <c r="AQ47" s="16">
        <f t="shared" si="111"/>
        <v>-1.7103824189472538</v>
      </c>
      <c r="AR47" s="16">
        <f t="shared" si="111"/>
        <v>-1.5570538587745977</v>
      </c>
      <c r="AS47" s="16">
        <f t="shared" si="111"/>
        <v>-1.2065885783799561</v>
      </c>
      <c r="AT47" s="16">
        <f t="shared" si="111"/>
        <v>-1.2942048984786161</v>
      </c>
      <c r="AU47" s="16">
        <f t="shared" si="111"/>
        <v>-1.3599171385526123</v>
      </c>
      <c r="AV47" s="16">
        <f t="shared" si="111"/>
        <v>-1.0532600182073015</v>
      </c>
      <c r="AW47" s="16">
        <f t="shared" si="111"/>
        <v>-0.81231513793598542</v>
      </c>
      <c r="AX47" s="16">
        <f t="shared" si="111"/>
        <v>-0.79041105791131994</v>
      </c>
      <c r="AY47" s="16">
        <f t="shared" si="111"/>
        <v>-0.92183553805931073</v>
      </c>
      <c r="AZ47" s="16">
        <f t="shared" si="111"/>
        <v>-0.65898657776332925</v>
      </c>
      <c r="BA47" s="16">
        <f t="shared" si="111"/>
        <v>-0.26471313731935847</v>
      </c>
      <c r="BB47" s="16">
        <f t="shared" si="111"/>
        <v>-0.30852129736868772</v>
      </c>
      <c r="BC47" s="16">
        <f t="shared" si="111"/>
        <v>-0.2866172173440239</v>
      </c>
      <c r="BD47" s="16">
        <f t="shared" si="111"/>
        <v>-0.15519273719603313</v>
      </c>
      <c r="BE47" s="16">
        <f t="shared" si="111"/>
        <v>8.5752143075283019E-2</v>
      </c>
      <c r="BF47" s="16">
        <f t="shared" si="111"/>
        <v>-1.8641770233769697E-3</v>
      </c>
      <c r="BG47" s="16">
        <f t="shared" si="111"/>
        <v>-1.8641770233769697E-3</v>
      </c>
      <c r="BH47" s="16">
        <f t="shared" si="111"/>
        <v>0.15146438314927763</v>
      </c>
      <c r="BI47" s="16">
        <f t="shared" si="111"/>
        <v>0.15146438314927763</v>
      </c>
      <c r="BJ47" s="16">
        <f t="shared" si="111"/>
        <v>0.15146438314927763</v>
      </c>
      <c r="BK47" s="16">
        <f t="shared" si="111"/>
        <v>0.23908070324793917</v>
      </c>
      <c r="BL47" s="16">
        <f t="shared" si="111"/>
        <v>0.5019296635439191</v>
      </c>
      <c r="BM47" s="16">
        <f t="shared" si="111"/>
        <v>0.61145006366724453</v>
      </c>
      <c r="BN47" s="16">
        <f t="shared" si="111"/>
        <v>0.61145006366724453</v>
      </c>
      <c r="BO47" s="16">
        <f t="shared" ref="BO47:CG47" si="112">(BO7-$CS$7)/$CU$7</f>
        <v>0.52383374356858448</v>
      </c>
      <c r="BP47" s="16">
        <f t="shared" si="112"/>
        <v>0.69906638376590446</v>
      </c>
      <c r="BQ47" s="16">
        <f t="shared" si="112"/>
        <v>0.69906638376590446</v>
      </c>
      <c r="BR47" s="16">
        <f t="shared" si="112"/>
        <v>0.67716230374124065</v>
      </c>
      <c r="BS47" s="16">
        <f t="shared" si="112"/>
        <v>0.65525822371657527</v>
      </c>
      <c r="BT47" s="16">
        <f t="shared" si="112"/>
        <v>0.87429902396322601</v>
      </c>
      <c r="BU47" s="16">
        <f t="shared" si="112"/>
        <v>1.0933398242098769</v>
      </c>
      <c r="BV47" s="16">
        <f t="shared" si="112"/>
        <v>1.1152439042345421</v>
      </c>
      <c r="BW47" s="16">
        <f t="shared" si="112"/>
        <v>1.0714357441852114</v>
      </c>
      <c r="BX47" s="16">
        <f t="shared" si="112"/>
        <v>1.2685724644071983</v>
      </c>
      <c r="BY47" s="16">
        <f t="shared" si="112"/>
        <v>1.4657091846291821</v>
      </c>
      <c r="BZ47" s="16">
        <f t="shared" si="112"/>
        <v>1.334284704481193</v>
      </c>
      <c r="CA47" s="16">
        <f t="shared" si="112"/>
        <v>1.2685724644071983</v>
      </c>
      <c r="CB47" s="16">
        <f t="shared" si="112"/>
        <v>1.334284704481193</v>
      </c>
      <c r="CC47" s="16">
        <f t="shared" si="112"/>
        <v>1.5314214247031768</v>
      </c>
      <c r="CD47" s="16">
        <f t="shared" si="112"/>
        <v>1.4876132646538491</v>
      </c>
      <c r="CE47" s="16">
        <f t="shared" si="112"/>
        <v>1.334284704481193</v>
      </c>
      <c r="CF47" s="16">
        <f t="shared" si="112"/>
        <v>1.2028602243332007</v>
      </c>
      <c r="CG47" s="16">
        <f t="shared" si="112"/>
        <v>1.2466683843825315</v>
      </c>
      <c r="CH47" s="40">
        <f t="shared" ref="CH47:CM47" si="113">(CH7-$CS$7)/$CU$7</f>
        <v>1.137147984259206</v>
      </c>
      <c r="CI47" s="40">
        <f t="shared" si="113"/>
        <v>0.65525822371657527</v>
      </c>
      <c r="CJ47" s="40">
        <f t="shared" si="113"/>
        <v>0.80858678388922989</v>
      </c>
      <c r="CK47" s="40">
        <f t="shared" si="113"/>
        <v>1.0714357441852114</v>
      </c>
      <c r="CL47" s="40">
        <f t="shared" si="113"/>
        <v>0.89620310398789138</v>
      </c>
      <c r="CM47" s="40">
        <f t="shared" si="113"/>
        <v>1.0057235041112169</v>
      </c>
      <c r="CN47" s="40">
        <f t="shared" ref="CN47:CO47" si="114">(CN7-$CS$7)/$CU$7</f>
        <v>1.1809561443085368</v>
      </c>
      <c r="CO47" s="40">
        <f t="shared" si="114"/>
        <v>1.3123806244565259</v>
      </c>
      <c r="CP47" s="40">
        <f t="shared" ref="CP47:CQ47" si="115">(CP7-$CS$7)/$CU$7</f>
        <v>1.1809561443085368</v>
      </c>
      <c r="CQ47" s="40">
        <f t="shared" si="115"/>
        <v>1.1152439042345421</v>
      </c>
      <c r="CR47" s="40">
        <f t="shared" ref="CR47" si="116">(CR7-$CS$7)/$CU$7</f>
        <v>1.2685724644071983</v>
      </c>
      <c r="CS47" s="16"/>
      <c r="CT47" s="39"/>
      <c r="CU47" s="39"/>
    </row>
    <row r="48" spans="1:100" x14ac:dyDescent="0.7">
      <c r="A48" s="56" t="s">
        <v>122</v>
      </c>
      <c r="B48" s="55" t="s">
        <v>14</v>
      </c>
      <c r="W48" s="16">
        <f t="shared" ref="W48:BB48" si="117">(W8-$CS$8)/$CU$8</f>
        <v>-0.8644468401952391</v>
      </c>
      <c r="X48" s="16">
        <f t="shared" si="117"/>
        <v>-0.71279817552284097</v>
      </c>
      <c r="Y48" s="16">
        <f t="shared" si="117"/>
        <v>-0.60022462690099931</v>
      </c>
      <c r="Z48" s="16">
        <f t="shared" si="117"/>
        <v>-0.53633991335802589</v>
      </c>
      <c r="AA48" s="16">
        <f t="shared" si="117"/>
        <v>7.8162804532274685E-2</v>
      </c>
      <c r="AB48" s="16">
        <f t="shared" si="117"/>
        <v>0.25058950710457201</v>
      </c>
      <c r="AC48" s="16">
        <f t="shared" si="117"/>
        <v>0.64273620746908633</v>
      </c>
      <c r="AD48" s="16">
        <f t="shared" si="117"/>
        <v>0.59203159259395932</v>
      </c>
      <c r="AE48" s="16">
        <f t="shared" si="117"/>
        <v>0.80647955091903767</v>
      </c>
      <c r="AF48" s="16">
        <f t="shared" si="117"/>
        <v>0.74771181685887522</v>
      </c>
      <c r="AG48" s="16">
        <f t="shared" si="117"/>
        <v>0.64614752712429357</v>
      </c>
      <c r="AH48" s="16">
        <f t="shared" si="117"/>
        <v>2.9473969453406558E-2</v>
      </c>
      <c r="AI48" s="16">
        <f t="shared" si="117"/>
        <v>0.66987170472641722</v>
      </c>
      <c r="AJ48" s="16">
        <f t="shared" si="117"/>
        <v>0.26252912589779759</v>
      </c>
      <c r="AK48" s="16">
        <f t="shared" si="117"/>
        <v>-0.45679414139796426</v>
      </c>
      <c r="AL48" s="16">
        <f t="shared" si="117"/>
        <v>-0.80552404615074902</v>
      </c>
      <c r="AM48" s="16">
        <f t="shared" si="117"/>
        <v>-1.1519280511386196</v>
      </c>
      <c r="AN48" s="16">
        <f t="shared" si="117"/>
        <v>-1.372268288868147</v>
      </c>
      <c r="AO48" s="16">
        <f t="shared" si="117"/>
        <v>-1.5515176307508591</v>
      </c>
      <c r="AP48" s="16">
        <f t="shared" si="117"/>
        <v>-1.6839388573666341</v>
      </c>
      <c r="AQ48" s="16">
        <f t="shared" si="117"/>
        <v>-1.6571134800779583</v>
      </c>
      <c r="AR48" s="16">
        <f t="shared" si="117"/>
        <v>-1.5905927468014156</v>
      </c>
      <c r="AS48" s="16">
        <f t="shared" si="117"/>
        <v>-1.4508837009222431</v>
      </c>
      <c r="AT48" s="16">
        <f t="shared" si="117"/>
        <v>-1.4594120000602613</v>
      </c>
      <c r="AU48" s="16">
        <f t="shared" si="117"/>
        <v>-0.93143275342476473</v>
      </c>
      <c r="AV48" s="16">
        <f t="shared" si="117"/>
        <v>-0.94011611254711058</v>
      </c>
      <c r="AW48" s="16">
        <f t="shared" si="117"/>
        <v>-1.0305160834101046</v>
      </c>
      <c r="AX48" s="16">
        <f t="shared" si="117"/>
        <v>-1.1353366328155658</v>
      </c>
      <c r="AY48" s="16">
        <f t="shared" si="117"/>
        <v>-0.74210451256075838</v>
      </c>
      <c r="AZ48" s="16">
        <f t="shared" si="117"/>
        <v>-0.79994188671495525</v>
      </c>
      <c r="BA48" s="16">
        <f t="shared" si="117"/>
        <v>-0.87762693886308563</v>
      </c>
      <c r="BB48" s="16">
        <f t="shared" si="117"/>
        <v>-0.84025748264013267</v>
      </c>
      <c r="BC48" s="16">
        <f t="shared" ref="BC48:CG48" si="118">(BC8-$CS$8)/$CU$8</f>
        <v>-0.26017808127056052</v>
      </c>
      <c r="BD48" s="16">
        <f t="shared" si="118"/>
        <v>-0.41446276567652796</v>
      </c>
      <c r="BE48" s="16">
        <f t="shared" si="118"/>
        <v>-0.53230835376550811</v>
      </c>
      <c r="BF48" s="16">
        <f t="shared" si="118"/>
        <v>-0.72070623472354878</v>
      </c>
      <c r="BG48" s="16">
        <f t="shared" si="118"/>
        <v>-0.34871733232162322</v>
      </c>
      <c r="BH48" s="16">
        <f t="shared" si="118"/>
        <v>-0.52936221406328365</v>
      </c>
      <c r="BI48" s="16">
        <f t="shared" si="118"/>
        <v>-0.81203656549250847</v>
      </c>
      <c r="BJ48" s="16">
        <f t="shared" si="118"/>
        <v>-0.98601386790808176</v>
      </c>
      <c r="BK48" s="16">
        <f t="shared" si="118"/>
        <v>-0.47074953998744878</v>
      </c>
      <c r="BL48" s="16">
        <f t="shared" si="118"/>
        <v>-0.37399210976702291</v>
      </c>
      <c r="BM48" s="16">
        <f t="shared" si="118"/>
        <v>-0.60332582658755141</v>
      </c>
      <c r="BN48" s="16">
        <f t="shared" si="118"/>
        <v>-0.68612785821849276</v>
      </c>
      <c r="BO48" s="16">
        <f t="shared" si="118"/>
        <v>-0.43648128345104792</v>
      </c>
      <c r="BP48" s="16">
        <f t="shared" si="118"/>
        <v>-0.2149005658468997</v>
      </c>
      <c r="BQ48" s="16">
        <f t="shared" si="118"/>
        <v>-0.3736819897983677</v>
      </c>
      <c r="BR48" s="16">
        <f t="shared" si="118"/>
        <v>-0.3397238532306221</v>
      </c>
      <c r="BS48" s="16">
        <f t="shared" si="118"/>
        <v>-6.9919480500588563E-2</v>
      </c>
      <c r="BT48" s="16">
        <f t="shared" si="118"/>
        <v>1.117689130274911E-2</v>
      </c>
      <c r="BU48" s="16">
        <f t="shared" si="118"/>
        <v>0.15538267672742223</v>
      </c>
      <c r="BV48" s="16">
        <f t="shared" si="118"/>
        <v>0.14545883773045545</v>
      </c>
      <c r="BW48" s="16">
        <f t="shared" si="118"/>
        <v>0.85951006555907872</v>
      </c>
      <c r="BX48" s="16">
        <f t="shared" si="118"/>
        <v>1.240647507036333</v>
      </c>
      <c r="BY48" s="16">
        <f t="shared" si="118"/>
        <v>0.94200197722136492</v>
      </c>
      <c r="BZ48" s="16">
        <f t="shared" si="118"/>
        <v>0.72941473870821771</v>
      </c>
      <c r="CA48" s="16">
        <f t="shared" si="118"/>
        <v>1.8743776629832567</v>
      </c>
      <c r="CB48" s="16">
        <f t="shared" si="118"/>
        <v>2.144337095697618</v>
      </c>
      <c r="CC48" s="16">
        <f t="shared" si="118"/>
        <v>1.9444647758993343</v>
      </c>
      <c r="CD48" s="16">
        <f t="shared" si="118"/>
        <v>1.7732785532016579</v>
      </c>
      <c r="CE48" s="16">
        <f t="shared" si="118"/>
        <v>0.3440906776541181</v>
      </c>
      <c r="CF48" s="16">
        <f t="shared" si="118"/>
        <v>0.68475746322186737</v>
      </c>
      <c r="CG48" s="16">
        <f t="shared" si="118"/>
        <v>0.6593276257921401</v>
      </c>
      <c r="CH48" s="16">
        <f t="shared" ref="CH48:CM48" si="119">(CH8-$CS$8)/$CU$8</f>
        <v>9.4599162871000869E-2</v>
      </c>
      <c r="CI48" s="16">
        <f t="shared" si="119"/>
        <v>0.77593273400649942</v>
      </c>
      <c r="CJ48" s="16">
        <f t="shared" si="119"/>
        <v>1.4019098907370429</v>
      </c>
      <c r="CK48" s="16">
        <f t="shared" si="119"/>
        <v>1.0765940436177264</v>
      </c>
      <c r="CL48" s="16">
        <f t="shared" si="119"/>
        <v>1.586586332071221</v>
      </c>
      <c r="CM48" s="16">
        <f t="shared" si="119"/>
        <v>1.8339070070737518</v>
      </c>
      <c r="CN48" s="16">
        <f t="shared" ref="CN48:CO48" si="120">(CN8-$CS$8)/$CU$8</f>
        <v>1.5185149989514022</v>
      </c>
      <c r="CO48" s="16">
        <f t="shared" si="120"/>
        <v>1.4612978647345156</v>
      </c>
      <c r="CP48" s="16">
        <f t="shared" ref="CP48:CQ48" si="121">(CP8-$CS$8)/$CU$8</f>
        <v>0.9100596204498782</v>
      </c>
      <c r="CQ48" s="16">
        <f t="shared" si="121"/>
        <v>1.1331909378973024</v>
      </c>
      <c r="CR48" s="16">
        <f t="shared" ref="CR48" si="122">(CR8-$CS$8)/$CU$8</f>
        <v>1.3372498772724313</v>
      </c>
      <c r="CS48" s="1"/>
      <c r="CT48" s="39"/>
      <c r="CU48" s="39"/>
    </row>
    <row r="49" spans="1:99" x14ac:dyDescent="0.7">
      <c r="A49" s="56" t="s">
        <v>123</v>
      </c>
      <c r="B49" s="55" t="s">
        <v>15</v>
      </c>
      <c r="C49" s="16">
        <f t="shared" ref="C49:AH49" si="123">(C9-$CS$9)/$CU$9</f>
        <v>-2.1052691541747595</v>
      </c>
      <c r="D49" s="16">
        <f t="shared" si="123"/>
        <v>-1.9679610532259799</v>
      </c>
      <c r="E49" s="16">
        <f t="shared" si="123"/>
        <v>-1.9679610532259799</v>
      </c>
      <c r="F49" s="16">
        <f t="shared" si="123"/>
        <v>-3.3238785500951695</v>
      </c>
      <c r="G49" s="16">
        <f t="shared" si="123"/>
        <v>-0.69786111944977702</v>
      </c>
      <c r="H49" s="16">
        <f t="shared" si="123"/>
        <v>-0.35459086707783027</v>
      </c>
      <c r="I49" s="16">
        <f t="shared" si="123"/>
        <v>-0.69786111944977702</v>
      </c>
      <c r="J49" s="16">
        <f t="shared" si="123"/>
        <v>-0.38891789231502544</v>
      </c>
      <c r="K49" s="16">
        <f t="shared" si="123"/>
        <v>-0.18295574089185684</v>
      </c>
      <c r="L49" s="16">
        <f t="shared" si="123"/>
        <v>-1.1320614705883435E-2</v>
      </c>
      <c r="M49" s="16">
        <f t="shared" si="123"/>
        <v>0.33194963766606339</v>
      </c>
      <c r="N49" s="16">
        <f t="shared" si="123"/>
        <v>-0.35459086707783027</v>
      </c>
      <c r="O49" s="16">
        <f t="shared" si="123"/>
        <v>-0.37175437969642661</v>
      </c>
      <c r="P49" s="16">
        <f t="shared" si="123"/>
        <v>-0.56055301850099881</v>
      </c>
      <c r="Q49" s="16">
        <f t="shared" si="123"/>
        <v>0.40060368814045372</v>
      </c>
      <c r="R49" s="16">
        <f t="shared" si="123"/>
        <v>0.10882397362429844</v>
      </c>
      <c r="S49" s="16">
        <f t="shared" si="123"/>
        <v>0.48642125123344043</v>
      </c>
      <c r="T49" s="16">
        <f t="shared" si="123"/>
        <v>0.43493071337764644</v>
      </c>
      <c r="U49" s="16">
        <f t="shared" si="123"/>
        <v>0.10882397362429844</v>
      </c>
      <c r="V49" s="16">
        <f t="shared" si="123"/>
        <v>-0.18295574089185684</v>
      </c>
      <c r="W49" s="16">
        <f t="shared" si="123"/>
        <v>0.43493071337764644</v>
      </c>
      <c r="X49" s="16">
        <f t="shared" si="123"/>
        <v>1.0184901424099571</v>
      </c>
      <c r="Y49" s="16">
        <f t="shared" si="123"/>
        <v>0.22896856195448032</v>
      </c>
      <c r="Z49" s="16">
        <f t="shared" si="123"/>
        <v>0.4692577386148416</v>
      </c>
      <c r="AA49" s="16">
        <f t="shared" si="123"/>
        <v>0.4692577386148416</v>
      </c>
      <c r="AB49" s="16">
        <f t="shared" si="123"/>
        <v>0.24613207457307668</v>
      </c>
      <c r="AC49" s="16">
        <f t="shared" si="123"/>
        <v>0.6237293521822187</v>
      </c>
      <c r="AD49" s="16">
        <f t="shared" si="123"/>
        <v>5.7333435768506906E-2</v>
      </c>
      <c r="AE49" s="16">
        <f t="shared" si="123"/>
        <v>0.58940232694502348</v>
      </c>
      <c r="AF49" s="16">
        <f t="shared" si="123"/>
        <v>0.1259874862428948</v>
      </c>
      <c r="AG49" s="16">
        <f t="shared" si="123"/>
        <v>0.4692577386148416</v>
      </c>
      <c r="AH49" s="16">
        <f t="shared" si="123"/>
        <v>-0.16579222827326048</v>
      </c>
      <c r="AI49" s="16">
        <f t="shared" ref="AI49:BN49" si="124">(AI9-$CS$9)/$CU$9</f>
        <v>-0.6292070689753867</v>
      </c>
      <c r="AJ49" s="16">
        <f t="shared" si="124"/>
        <v>-0.66353409421258192</v>
      </c>
      <c r="AK49" s="16">
        <f t="shared" si="124"/>
        <v>-1.1441124475333082</v>
      </c>
      <c r="AL49" s="16">
        <f t="shared" si="124"/>
        <v>-2.4485394065467063</v>
      </c>
      <c r="AM49" s="16">
        <f t="shared" si="124"/>
        <v>-3.0320988355790157</v>
      </c>
      <c r="AN49" s="16">
        <f t="shared" si="124"/>
        <v>-2.8089731715372497</v>
      </c>
      <c r="AO49" s="16">
        <f t="shared" si="124"/>
        <v>-2.7403191210628601</v>
      </c>
      <c r="AP49" s="16">
        <f t="shared" si="124"/>
        <v>-2.0881056415561621</v>
      </c>
      <c r="AQ49" s="16">
        <f t="shared" si="124"/>
        <v>-1.5903637756168392</v>
      </c>
      <c r="AR49" s="16">
        <f t="shared" si="124"/>
        <v>-0.74935165730556863</v>
      </c>
      <c r="AS49" s="16">
        <f t="shared" si="124"/>
        <v>-0.5777165311195952</v>
      </c>
      <c r="AT49" s="16">
        <f t="shared" si="124"/>
        <v>-0.85233273301715407</v>
      </c>
      <c r="AU49" s="16">
        <f t="shared" si="124"/>
        <v>-0.85233273301715407</v>
      </c>
      <c r="AV49" s="16">
        <f t="shared" si="124"/>
        <v>-0.1143016904174665</v>
      </c>
      <c r="AW49" s="16">
        <f t="shared" si="124"/>
        <v>-0.1143016904174665</v>
      </c>
      <c r="AX49" s="16">
        <f t="shared" si="124"/>
        <v>-0.32026384184063506</v>
      </c>
      <c r="AY49" s="16">
        <f t="shared" si="124"/>
        <v>4.0169923149908096E-2</v>
      </c>
      <c r="AZ49" s="16">
        <f t="shared" si="124"/>
        <v>0.45209422599624527</v>
      </c>
      <c r="BA49" s="16">
        <f t="shared" si="124"/>
        <v>0.36627666290325855</v>
      </c>
      <c r="BB49" s="16">
        <f t="shared" si="124"/>
        <v>0.1431509988614936</v>
      </c>
      <c r="BC49" s="16">
        <f t="shared" si="124"/>
        <v>0.17747802409868635</v>
      </c>
      <c r="BD49" s="16">
        <f t="shared" si="124"/>
        <v>0.58940232694502348</v>
      </c>
      <c r="BE49" s="16">
        <f t="shared" si="124"/>
        <v>0.45209422599624527</v>
      </c>
      <c r="BF49" s="16">
        <f t="shared" si="124"/>
        <v>0.17747802409868635</v>
      </c>
      <c r="BG49" s="16">
        <f t="shared" si="124"/>
        <v>0.19464153671728515</v>
      </c>
      <c r="BH49" s="16">
        <f t="shared" si="124"/>
        <v>0.50358476385203677</v>
      </c>
      <c r="BI49" s="16">
        <f t="shared" si="124"/>
        <v>0.69238340265660658</v>
      </c>
      <c r="BJ49" s="16">
        <f t="shared" si="124"/>
        <v>-1.1320614705883435E-2</v>
      </c>
      <c r="BK49" s="16">
        <f t="shared" si="124"/>
        <v>0.21180504933588151</v>
      </c>
      <c r="BL49" s="16">
        <f t="shared" si="124"/>
        <v>0.43493071337764644</v>
      </c>
      <c r="BM49" s="16">
        <f t="shared" si="124"/>
        <v>0.33194963766606339</v>
      </c>
      <c r="BN49" s="16">
        <f t="shared" si="124"/>
        <v>0.17747802409868635</v>
      </c>
      <c r="BO49" s="16">
        <f t="shared" ref="BO49:CG49" si="125">(BO9-$CS$9)/$CU$9</f>
        <v>0.40060368814045372</v>
      </c>
      <c r="BP49" s="16">
        <f t="shared" si="125"/>
        <v>0.45209422599624527</v>
      </c>
      <c r="BQ49" s="16">
        <f t="shared" si="125"/>
        <v>0.69238340265660658</v>
      </c>
      <c r="BR49" s="16">
        <f t="shared" si="125"/>
        <v>0.55507530170782837</v>
      </c>
      <c r="BS49" s="16">
        <f t="shared" si="125"/>
        <v>0.7095469152752053</v>
      </c>
      <c r="BT49" s="16">
        <f t="shared" si="125"/>
        <v>0.84685501622398363</v>
      </c>
      <c r="BU49" s="16">
        <f t="shared" si="125"/>
        <v>0.82969150360538724</v>
      </c>
      <c r="BV49" s="16">
        <f t="shared" si="125"/>
        <v>0.82969150360538724</v>
      </c>
      <c r="BW49" s="16">
        <f t="shared" si="125"/>
        <v>1.0184901424099571</v>
      </c>
      <c r="BX49" s="16">
        <f t="shared" si="125"/>
        <v>1.3617603947819039</v>
      </c>
      <c r="BY49" s="16">
        <f t="shared" si="125"/>
        <v>1.0528171676471523</v>
      </c>
      <c r="BZ49" s="16">
        <f t="shared" si="125"/>
        <v>1.0528171676471523</v>
      </c>
      <c r="CA49" s="16">
        <f t="shared" si="125"/>
        <v>1.1557982433587353</v>
      </c>
      <c r="CB49" s="16">
        <f t="shared" si="125"/>
        <v>1.1043077055029438</v>
      </c>
      <c r="CC49" s="16">
        <f t="shared" si="125"/>
        <v>0.93267257931697034</v>
      </c>
      <c r="CD49" s="16">
        <f t="shared" si="125"/>
        <v>0.69238340265660658</v>
      </c>
      <c r="CE49" s="16">
        <f t="shared" si="125"/>
        <v>-0.25160979136624717</v>
      </c>
      <c r="CF49" s="16">
        <f t="shared" si="125"/>
        <v>0.314786125047467</v>
      </c>
      <c r="CG49" s="16">
        <f t="shared" si="125"/>
        <v>0.19464153671728515</v>
      </c>
      <c r="CH49" s="16">
        <f t="shared" ref="CH49:CM49" si="126">(CH9-$CS$9)/$CU$9</f>
        <v>0.52074827647063315</v>
      </c>
      <c r="CI49" s="16">
        <f t="shared" si="126"/>
        <v>0.7095469152752053</v>
      </c>
      <c r="CJ49" s="16">
        <f t="shared" si="126"/>
        <v>0.79536447836819202</v>
      </c>
      <c r="CK49" s="16">
        <f t="shared" si="126"/>
        <v>0.93267257931697034</v>
      </c>
      <c r="CL49" s="16">
        <f t="shared" si="126"/>
        <v>1.1386347307401388</v>
      </c>
      <c r="CM49" s="16">
        <f t="shared" si="126"/>
        <v>0.93267257931697034</v>
      </c>
      <c r="CN49" s="16">
        <f t="shared" ref="CN49:CO49" si="127">(CN9-$CS$9)/$CU$9</f>
        <v>0.94983609193556662</v>
      </c>
      <c r="CO49" s="16">
        <f t="shared" si="127"/>
        <v>0.96699960455416545</v>
      </c>
      <c r="CP49" s="16">
        <f t="shared" ref="CP49:CQ49" si="128">(CP9-$CS$9)/$CU$9</f>
        <v>0.55507530170782837</v>
      </c>
      <c r="CQ49" s="16">
        <f t="shared" si="128"/>
        <v>0.43493071337764644</v>
      </c>
      <c r="CR49" s="16">
        <f t="shared" ref="CR49" si="129">(CR9-$CS$9)/$CU$9</f>
        <v>0.64089286480081498</v>
      </c>
      <c r="CS49" s="41"/>
      <c r="CT49" s="39"/>
      <c r="CU49" s="39"/>
    </row>
    <row r="50" spans="1:99" ht="15" customHeight="1" x14ac:dyDescent="0.7">
      <c r="A50" s="56" t="s">
        <v>138</v>
      </c>
      <c r="B50" s="55" t="s">
        <v>16</v>
      </c>
      <c r="G50" s="16">
        <f t="shared" ref="G50:AL50" si="130">-(G10-$CS$10)/$CU$10</f>
        <v>-1.8647987529989876</v>
      </c>
      <c r="H50" s="16">
        <f t="shared" si="130"/>
        <v>-1.639931044990222</v>
      </c>
      <c r="I50" s="16">
        <f t="shared" si="130"/>
        <v>-0.74046021295515985</v>
      </c>
      <c r="J50" s="16">
        <f t="shared" si="130"/>
        <v>-0.85289406695954262</v>
      </c>
      <c r="K50" s="16">
        <f t="shared" si="130"/>
        <v>-0.72172123728776261</v>
      </c>
      <c r="L50" s="16">
        <f t="shared" si="130"/>
        <v>-0.23450786993543746</v>
      </c>
      <c r="M50" s="16">
        <f t="shared" si="130"/>
        <v>0.59000705943003617</v>
      </c>
      <c r="N50" s="16">
        <f t="shared" si="130"/>
        <v>0.36513935142127052</v>
      </c>
      <c r="O50" s="16">
        <f t="shared" si="130"/>
        <v>-0.12207401593105469</v>
      </c>
      <c r="P50" s="16">
        <f t="shared" si="130"/>
        <v>-0.51559250494639441</v>
      </c>
      <c r="Q50" s="16">
        <f t="shared" si="130"/>
        <v>0.32766140008647637</v>
      </c>
      <c r="R50" s="16">
        <f t="shared" si="130"/>
        <v>0.49631218109305053</v>
      </c>
      <c r="S50" s="16">
        <f t="shared" si="130"/>
        <v>-0.21576889426804019</v>
      </c>
      <c r="T50" s="16">
        <f t="shared" si="130"/>
        <v>4.6576765075519465E-2</v>
      </c>
      <c r="U50" s="16">
        <f t="shared" si="130"/>
        <v>0.70244091343441895</v>
      </c>
      <c r="V50" s="16">
        <f t="shared" si="130"/>
        <v>0.81487476743880172</v>
      </c>
      <c r="W50" s="16">
        <f t="shared" si="130"/>
        <v>0.36513935142127052</v>
      </c>
      <c r="X50" s="16">
        <f t="shared" si="130"/>
        <v>0.70244091343441895</v>
      </c>
      <c r="Y50" s="16">
        <f t="shared" si="130"/>
        <v>1.3208271104585243</v>
      </c>
      <c r="Z50" s="16">
        <f t="shared" si="130"/>
        <v>1.5456948184672896</v>
      </c>
      <c r="AA50" s="16">
        <f t="shared" si="130"/>
        <v>1.2458712077889356</v>
      </c>
      <c r="AB50" s="16">
        <f t="shared" si="130"/>
        <v>1.3770440374607156</v>
      </c>
      <c r="AC50" s="16">
        <f t="shared" si="130"/>
        <v>1.7330845751412609</v>
      </c>
      <c r="AD50" s="16">
        <f t="shared" si="130"/>
        <v>1.7330845751412609</v>
      </c>
      <c r="AE50" s="16">
        <f t="shared" si="130"/>
        <v>1.4519999401303041</v>
      </c>
      <c r="AF50" s="16">
        <f t="shared" si="130"/>
        <v>1.5269558427998926</v>
      </c>
      <c r="AG50" s="16">
        <f t="shared" si="130"/>
        <v>1.6019117454694809</v>
      </c>
      <c r="AH50" s="16">
        <f t="shared" si="130"/>
        <v>1.2083932564541415</v>
      </c>
      <c r="AI50" s="16">
        <f t="shared" si="130"/>
        <v>-9.640161926671921E-3</v>
      </c>
      <c r="AJ50" s="16">
        <f t="shared" si="130"/>
        <v>-0.83415509129214538</v>
      </c>
      <c r="AK50" s="16">
        <f t="shared" si="130"/>
        <v>-0.81541611562474858</v>
      </c>
      <c r="AL50" s="16">
        <f t="shared" si="130"/>
        <v>-1.5087582153184425</v>
      </c>
      <c r="AM50" s="16">
        <f t="shared" ref="AM50:BR50" si="131">-(AM10-$CS$10)/$CU$10</f>
        <v>-2.1271444123425476</v>
      </c>
      <c r="AN50" s="16">
        <f t="shared" si="131"/>
        <v>-2.2395782663469301</v>
      </c>
      <c r="AO50" s="16">
        <f t="shared" si="131"/>
        <v>-2.1271444123425476</v>
      </c>
      <c r="AP50" s="16">
        <f t="shared" si="131"/>
        <v>-2.2395782663469301</v>
      </c>
      <c r="AQ50" s="16">
        <f t="shared" si="131"/>
        <v>-2.1084054366751501</v>
      </c>
      <c r="AR50" s="16">
        <f t="shared" si="131"/>
        <v>-2.0334495340055616</v>
      </c>
      <c r="AS50" s="16">
        <f t="shared" si="131"/>
        <v>-1.3963243613140597</v>
      </c>
      <c r="AT50" s="16">
        <f t="shared" si="131"/>
        <v>-1.452541288316251</v>
      </c>
      <c r="AU50" s="16">
        <f t="shared" si="131"/>
        <v>-1.4150633369814565</v>
      </c>
      <c r="AV50" s="16">
        <f t="shared" si="131"/>
        <v>-1.0590227993009109</v>
      </c>
      <c r="AW50" s="16">
        <f t="shared" si="131"/>
        <v>-0.29072479693762882</v>
      </c>
      <c r="AX50" s="16">
        <f t="shared" si="131"/>
        <v>-0.32820274827242296</v>
      </c>
      <c r="AY50" s="16">
        <f t="shared" si="131"/>
        <v>-0.5718094319485858</v>
      </c>
      <c r="AZ50" s="16">
        <f t="shared" si="131"/>
        <v>-0.12207401593105469</v>
      </c>
      <c r="BA50" s="16">
        <f t="shared" si="131"/>
        <v>0.19648857041469636</v>
      </c>
      <c r="BB50" s="16">
        <f t="shared" si="131"/>
        <v>-2.8379137594069181E-2</v>
      </c>
      <c r="BC50" s="16">
        <f t="shared" si="131"/>
        <v>-0.45937557794420297</v>
      </c>
      <c r="BD50" s="16">
        <f t="shared" si="131"/>
        <v>-6.58570889288633E-2</v>
      </c>
      <c r="BE50" s="16">
        <f t="shared" si="131"/>
        <v>6.5315740742916725E-2</v>
      </c>
      <c r="BF50" s="16">
        <f t="shared" si="131"/>
        <v>-6.58570889288633E-2</v>
      </c>
      <c r="BG50" s="16">
        <f t="shared" si="131"/>
        <v>-0.25324684560283472</v>
      </c>
      <c r="BH50" s="16">
        <f t="shared" si="131"/>
        <v>-4.7118113261466039E-2</v>
      </c>
      <c r="BI50" s="16">
        <f t="shared" si="131"/>
        <v>0.34640037575387361</v>
      </c>
      <c r="BJ50" s="16">
        <f t="shared" si="131"/>
        <v>6.5315740742916725E-2</v>
      </c>
      <c r="BK50" s="16">
        <f t="shared" si="131"/>
        <v>-0.32820274827242296</v>
      </c>
      <c r="BL50" s="16">
        <f t="shared" si="131"/>
        <v>-0.42189762660940888</v>
      </c>
      <c r="BM50" s="16">
        <f t="shared" si="131"/>
        <v>-2.8379137594069181E-2</v>
      </c>
      <c r="BN50" s="16">
        <f t="shared" si="131"/>
        <v>-0.68424328595296846</v>
      </c>
      <c r="BO50" s="16">
        <f t="shared" si="131"/>
        <v>-0.96158012583044616</v>
      </c>
      <c r="BP50" s="16">
        <f t="shared" si="131"/>
        <v>-1.0046797698654595</v>
      </c>
      <c r="BQ50" s="16">
        <f t="shared" si="131"/>
        <v>-0.72359513485450222</v>
      </c>
      <c r="BR50" s="16">
        <f t="shared" si="131"/>
        <v>-0.63552194921773597</v>
      </c>
      <c r="BS50" s="16">
        <f t="shared" ref="BS50:CG50" si="132">-(BS10-$CS$10)/$CU$10</f>
        <v>-0.50434911954595629</v>
      </c>
      <c r="BT50" s="16">
        <f t="shared" si="132"/>
        <v>-2.1445716597130958E-3</v>
      </c>
      <c r="BU50" s="16">
        <f t="shared" si="132"/>
        <v>0.51130336162696821</v>
      </c>
      <c r="BV50" s="16">
        <f t="shared" si="132"/>
        <v>0.59562875213025523</v>
      </c>
      <c r="BW50" s="16">
        <f t="shared" si="132"/>
        <v>0.61061993266417292</v>
      </c>
      <c r="BX50" s="16">
        <f t="shared" si="132"/>
        <v>0.84860492364011642</v>
      </c>
      <c r="BY50" s="16">
        <f t="shared" si="132"/>
        <v>1.1503024318852102</v>
      </c>
      <c r="BZ50" s="16">
        <f t="shared" si="132"/>
        <v>1.0828421194825806</v>
      </c>
      <c r="CA50" s="16">
        <f t="shared" si="132"/>
        <v>1.2215105394213193</v>
      </c>
      <c r="CB50" s="16">
        <f t="shared" si="132"/>
        <v>1.1146983781171558</v>
      </c>
      <c r="CC50" s="16">
        <f t="shared" si="132"/>
        <v>1.067850938948663</v>
      </c>
      <c r="CD50" s="16">
        <f t="shared" si="132"/>
        <v>0.68182804020028209</v>
      </c>
      <c r="CE50" s="16">
        <f t="shared" si="132"/>
        <v>0.50005997622652998</v>
      </c>
      <c r="CF50" s="16">
        <f t="shared" si="132"/>
        <v>0.34077868305365444</v>
      </c>
      <c r="CG50" s="16">
        <f t="shared" si="132"/>
        <v>0.3314091952199556</v>
      </c>
      <c r="CH50" s="16">
        <f t="shared" ref="CH50:CM50" si="133">-(CH10-$CS$10)/$CU$10</f>
        <v>0.45508643462477721</v>
      </c>
      <c r="CI50" s="16">
        <f t="shared" si="133"/>
        <v>0.25083159985014813</v>
      </c>
      <c r="CJ50" s="16">
        <f t="shared" si="133"/>
        <v>0.34077868305365444</v>
      </c>
      <c r="CK50" s="16">
        <f t="shared" si="133"/>
        <v>0.70993650370137784</v>
      </c>
      <c r="CL50" s="16">
        <f t="shared" si="133"/>
        <v>0.6893236304672411</v>
      </c>
      <c r="CM50" s="16">
        <f t="shared" si="133"/>
        <v>0.5937548545635154</v>
      </c>
      <c r="CN50" s="16">
        <f t="shared" ref="CN50:CO50" si="134">-(CN10-$CS$10)/$CU$10</f>
        <v>0.77552291853726785</v>
      </c>
      <c r="CO50" s="16">
        <f t="shared" si="134"/>
        <v>0.8392354358064178</v>
      </c>
      <c r="CP50" s="16">
        <f t="shared" ref="CP50:CQ50" si="135">-(CP10-$CS$10)/$CU$10</f>
        <v>0.59562875213025546</v>
      </c>
      <c r="CQ50" s="16">
        <f t="shared" si="135"/>
        <v>0.24146211201644968</v>
      </c>
      <c r="CR50" s="16">
        <f t="shared" ref="CR50" si="136">-(CR10-$CS$10)/$CU$10</f>
        <v>0.42323017599020146</v>
      </c>
      <c r="CS50" s="1"/>
      <c r="CT50" s="39"/>
      <c r="CU50" s="39"/>
    </row>
    <row r="51" spans="1:99" ht="15" customHeight="1" x14ac:dyDescent="0.7">
      <c r="A51" s="56" t="s">
        <v>139</v>
      </c>
      <c r="B51" s="55" t="s">
        <v>17</v>
      </c>
      <c r="S51" s="16">
        <f t="shared" ref="S51:AX51" si="137">-(S11-$CS$11)/$CU$11</f>
        <v>8.2383882367440986E-2</v>
      </c>
      <c r="T51" s="16">
        <f t="shared" si="137"/>
        <v>0.49624881310984931</v>
      </c>
      <c r="U51" s="16">
        <f t="shared" si="137"/>
        <v>0.66179478540681269</v>
      </c>
      <c r="V51" s="16">
        <f t="shared" si="137"/>
        <v>0.66179478540681269</v>
      </c>
      <c r="W51" s="16">
        <f t="shared" si="137"/>
        <v>0.91011374385225763</v>
      </c>
      <c r="X51" s="16">
        <f t="shared" si="137"/>
        <v>0.33070284081288598</v>
      </c>
      <c r="Y51" s="16">
        <f t="shared" si="137"/>
        <v>1.1584327022977026</v>
      </c>
      <c r="Z51" s="16">
        <f t="shared" si="137"/>
        <v>1.4895246468916292</v>
      </c>
      <c r="AA51" s="16">
        <f t="shared" si="137"/>
        <v>0.82734075770377602</v>
      </c>
      <c r="AB51" s="16">
        <f t="shared" si="137"/>
        <v>1.1584327022977026</v>
      </c>
      <c r="AC51" s="16">
        <f t="shared" si="137"/>
        <v>1.2412056884461844</v>
      </c>
      <c r="AD51" s="16">
        <f t="shared" si="137"/>
        <v>1.4895246468916292</v>
      </c>
      <c r="AE51" s="16">
        <f t="shared" si="137"/>
        <v>1.4067516607431476</v>
      </c>
      <c r="AF51" s="16">
        <f t="shared" si="137"/>
        <v>1.2412056884461844</v>
      </c>
      <c r="AG51" s="16">
        <f t="shared" si="137"/>
        <v>1.323978674594666</v>
      </c>
      <c r="AH51" s="16">
        <f t="shared" si="137"/>
        <v>0.91011374385225763</v>
      </c>
      <c r="AI51" s="16">
        <f t="shared" si="137"/>
        <v>8.2383882367440986E-2</v>
      </c>
      <c r="AJ51" s="16">
        <f t="shared" si="137"/>
        <v>-0.414254034523449</v>
      </c>
      <c r="AK51" s="16">
        <f t="shared" si="137"/>
        <v>-0.74534597911737566</v>
      </c>
      <c r="AL51" s="16">
        <f t="shared" si="137"/>
        <v>-1.7386218128991557</v>
      </c>
      <c r="AM51" s="16">
        <f t="shared" si="137"/>
        <v>-2.6491246605324541</v>
      </c>
      <c r="AN51" s="16">
        <f t="shared" si="137"/>
        <v>-2.8974436189778991</v>
      </c>
      <c r="AO51" s="16">
        <f t="shared" si="137"/>
        <v>-2.4835786882354904</v>
      </c>
      <c r="AP51" s="16">
        <f t="shared" si="137"/>
        <v>-2.4008057020870091</v>
      </c>
      <c r="AQ51" s="16">
        <f t="shared" si="137"/>
        <v>-2.4008057020870091</v>
      </c>
      <c r="AR51" s="16">
        <f t="shared" si="137"/>
        <v>-1.2419838960082656</v>
      </c>
      <c r="AS51" s="16">
        <f t="shared" si="137"/>
        <v>-0.66257299296889405</v>
      </c>
      <c r="AT51" s="16">
        <f t="shared" si="137"/>
        <v>-1.159210909859784</v>
      </c>
      <c r="AU51" s="16">
        <f t="shared" si="137"/>
        <v>-1.4903028544537107</v>
      </c>
      <c r="AV51" s="16">
        <f t="shared" si="137"/>
        <v>-0.9936649375628207</v>
      </c>
      <c r="AW51" s="16">
        <f t="shared" si="137"/>
        <v>-0.66257299296889405</v>
      </c>
      <c r="AX51" s="16">
        <f t="shared" si="137"/>
        <v>-0.49702702067193066</v>
      </c>
      <c r="AY51" s="16">
        <f t="shared" ref="AY51:CE51" si="138">-(AY11-$CS$11)/$CU$11</f>
        <v>-0.82811896526585738</v>
      </c>
      <c r="AZ51" s="16">
        <f t="shared" si="138"/>
        <v>-0.74534597911737566</v>
      </c>
      <c r="BA51" s="16">
        <f t="shared" si="138"/>
        <v>-0.24870806222648567</v>
      </c>
      <c r="BB51" s="16">
        <f t="shared" si="138"/>
        <v>-0.33148104837496734</v>
      </c>
      <c r="BC51" s="16">
        <f t="shared" si="138"/>
        <v>-0.49702702067193066</v>
      </c>
      <c r="BD51" s="16">
        <f t="shared" si="138"/>
        <v>-0.82811896526585738</v>
      </c>
      <c r="BE51" s="16">
        <f t="shared" si="138"/>
        <v>-0.16593507607800401</v>
      </c>
      <c r="BF51" s="16">
        <f t="shared" si="138"/>
        <v>-8.3162089929522343E-2</v>
      </c>
      <c r="BG51" s="16">
        <f t="shared" si="138"/>
        <v>-3.8910378104067839E-4</v>
      </c>
      <c r="BH51" s="16">
        <f t="shared" si="138"/>
        <v>-0.16593507607800401</v>
      </c>
      <c r="BI51" s="16">
        <f t="shared" si="138"/>
        <v>8.2383882367440986E-2</v>
      </c>
      <c r="BJ51" s="16">
        <f t="shared" si="138"/>
        <v>-0.16593507607800401</v>
      </c>
      <c r="BK51" s="16">
        <f t="shared" si="138"/>
        <v>-0.24870806222648567</v>
      </c>
      <c r="BL51" s="16">
        <f t="shared" si="138"/>
        <v>-0.33148104837496734</v>
      </c>
      <c r="BM51" s="16">
        <f t="shared" si="138"/>
        <v>-0.33148104837496734</v>
      </c>
      <c r="BN51" s="16">
        <f t="shared" si="138"/>
        <v>-0.24870806222648567</v>
      </c>
      <c r="BO51" s="16">
        <f t="shared" si="138"/>
        <v>-0.49702702067193066</v>
      </c>
      <c r="BP51" s="16">
        <f t="shared" si="138"/>
        <v>-0.414254034523449</v>
      </c>
      <c r="BQ51" s="16">
        <f t="shared" si="138"/>
        <v>-0.16593507607800401</v>
      </c>
      <c r="BR51" s="16">
        <f t="shared" si="138"/>
        <v>-0.16593507607800401</v>
      </c>
      <c r="BS51" s="16">
        <f t="shared" si="138"/>
        <v>-3.8910378104067839E-4</v>
      </c>
      <c r="BT51" s="16">
        <f t="shared" si="138"/>
        <v>0.16515686851592265</v>
      </c>
      <c r="BU51" s="16">
        <f t="shared" si="138"/>
        <v>0.33070284081288598</v>
      </c>
      <c r="BV51" s="16">
        <f t="shared" si="138"/>
        <v>0.66179478540681269</v>
      </c>
      <c r="BW51" s="16">
        <f t="shared" si="138"/>
        <v>0.57902179925833097</v>
      </c>
      <c r="BX51" s="16">
        <f t="shared" si="138"/>
        <v>0.7445677715552943</v>
      </c>
      <c r="BY51" s="16">
        <f t="shared" si="138"/>
        <v>0.99288673000073935</v>
      </c>
      <c r="BZ51" s="16">
        <f t="shared" si="138"/>
        <v>0.91011374385225763</v>
      </c>
      <c r="CA51" s="16">
        <f t="shared" si="138"/>
        <v>0.91011374385225763</v>
      </c>
      <c r="CB51" s="16">
        <f t="shared" si="138"/>
        <v>0.8521726535483205</v>
      </c>
      <c r="CC51" s="16">
        <f t="shared" si="138"/>
        <v>0.47969421588015276</v>
      </c>
      <c r="CD51" s="16">
        <f t="shared" si="138"/>
        <v>0.23965255604955604</v>
      </c>
      <c r="CE51" s="16">
        <f t="shared" si="138"/>
        <v>0.38036663250197511</v>
      </c>
      <c r="CF51" s="16">
        <f t="shared" ref="CF51:CK51" si="139">-(CF11-$CS$11)/$CU$11</f>
        <v>-1.6943701010737246E-2</v>
      </c>
      <c r="CG51" s="16">
        <f t="shared" si="139"/>
        <v>0.22309795881986005</v>
      </c>
      <c r="CH51" s="16">
        <f t="shared" si="139"/>
        <v>0.4548623200356085</v>
      </c>
      <c r="CI51" s="16">
        <f t="shared" si="139"/>
        <v>0.27276175050894857</v>
      </c>
      <c r="CJ51" s="16">
        <f t="shared" si="139"/>
        <v>0.66179478540681269</v>
      </c>
      <c r="CK51" s="16">
        <f t="shared" si="139"/>
        <v>1.1087689106086136</v>
      </c>
      <c r="CL51" s="16">
        <f t="shared" ref="CL51:CM51" si="140">-(CL11-$CS$11)/$CU$11</f>
        <v>0.9597775355413467</v>
      </c>
      <c r="CM51" s="16">
        <f t="shared" si="140"/>
        <v>1.0784188156875039</v>
      </c>
      <c r="CN51" s="16">
        <f t="shared" ref="CN51:CO51" si="141">-(CN11-$CS$11)/$CU$11</f>
        <v>1.2246510912164881</v>
      </c>
      <c r="CO51" s="16">
        <f t="shared" si="141"/>
        <v>0.88252274846943046</v>
      </c>
      <c r="CP51" s="16">
        <f t="shared" ref="CP51:CQ51" si="142">-(CP11-$CS$11)/$CU$11</f>
        <v>0.19274786389875007</v>
      </c>
      <c r="CQ51" s="16">
        <f t="shared" si="142"/>
        <v>-0.33975834698981561</v>
      </c>
      <c r="CR51" s="16">
        <f t="shared" ref="CR51" si="143">-(CR11-$CS$11)/$CU$11</f>
        <v>-0.60187280312667457</v>
      </c>
      <c r="CS51" s="1"/>
      <c r="CT51" s="39"/>
      <c r="CU51" s="39"/>
    </row>
    <row r="52" spans="1:99" ht="15" customHeight="1" x14ac:dyDescent="0.7">
      <c r="A52" s="56" t="s">
        <v>140</v>
      </c>
      <c r="B52" s="55" t="s">
        <v>18</v>
      </c>
      <c r="S52" s="16">
        <f t="shared" ref="S52:AX52" si="144">-(S12-$CS$12)/$CU$12</f>
        <v>0.12183871761789401</v>
      </c>
      <c r="T52" s="16">
        <f t="shared" si="144"/>
        <v>-5.4999558952251268E-2</v>
      </c>
      <c r="U52" s="16">
        <f t="shared" si="144"/>
        <v>-0.27113523031576126</v>
      </c>
      <c r="V52" s="16">
        <f t="shared" si="144"/>
        <v>0.42639352726647661</v>
      </c>
      <c r="W52" s="16">
        <f t="shared" si="144"/>
        <v>0.49516396815486624</v>
      </c>
      <c r="X52" s="16">
        <f t="shared" si="144"/>
        <v>0.3969204811714524</v>
      </c>
      <c r="Y52" s="16">
        <f t="shared" si="144"/>
        <v>0.5246370142498904</v>
      </c>
      <c r="Z52" s="16">
        <f t="shared" si="144"/>
        <v>0.50498831685320777</v>
      </c>
      <c r="AA52" s="16">
        <f t="shared" si="144"/>
        <v>1.0748005413570076</v>
      </c>
      <c r="AB52" s="16">
        <f t="shared" si="144"/>
        <v>0.60323180383662156</v>
      </c>
      <c r="AC52" s="16">
        <f t="shared" si="144"/>
        <v>1.1337466335470561</v>
      </c>
      <c r="AD52" s="16">
        <f t="shared" si="144"/>
        <v>1.3204092588155421</v>
      </c>
      <c r="AE52" s="16">
        <f t="shared" si="144"/>
        <v>1.0551518439603249</v>
      </c>
      <c r="AF52" s="16">
        <f t="shared" si="144"/>
        <v>1.6053153710674424</v>
      </c>
      <c r="AG52" s="16">
        <f t="shared" si="144"/>
        <v>1.6053153710674424</v>
      </c>
      <c r="AH52" s="16">
        <f t="shared" si="144"/>
        <v>1.7035588580508563</v>
      </c>
      <c r="AI52" s="16">
        <f t="shared" si="144"/>
        <v>1.3105849101172009</v>
      </c>
      <c r="AJ52" s="16">
        <f t="shared" si="144"/>
        <v>0.71129963951837649</v>
      </c>
      <c r="AK52" s="16">
        <f t="shared" si="144"/>
        <v>-0.5560413425676618</v>
      </c>
      <c r="AL52" s="16">
        <f t="shared" si="144"/>
        <v>-1.1356779157698031</v>
      </c>
      <c r="AM52" s="16">
        <f t="shared" si="144"/>
        <v>-1.8430310220503823</v>
      </c>
      <c r="AN52" s="16">
        <f t="shared" si="144"/>
        <v>-2.0395179960172101</v>
      </c>
      <c r="AO52" s="16">
        <f t="shared" si="144"/>
        <v>-2.5503841283309621</v>
      </c>
      <c r="AP52" s="16">
        <f t="shared" si="144"/>
        <v>-2.2065319238890138</v>
      </c>
      <c r="AQ52" s="16">
        <f t="shared" si="144"/>
        <v>-2.4128432465541829</v>
      </c>
      <c r="AR52" s="16">
        <f t="shared" si="144"/>
        <v>-1.7251388376702861</v>
      </c>
      <c r="AS52" s="16">
        <f t="shared" si="144"/>
        <v>-1.4795301202117515</v>
      </c>
      <c r="AT52" s="16">
        <f t="shared" si="144"/>
        <v>-1.4402327254183862</v>
      </c>
      <c r="AU52" s="16">
        <f t="shared" si="144"/>
        <v>-2.1574101803973069</v>
      </c>
      <c r="AV52" s="16">
        <f t="shared" si="144"/>
        <v>-1.9609232064304791</v>
      </c>
      <c r="AW52" s="16">
        <f t="shared" si="144"/>
        <v>-1.1749753105631686</v>
      </c>
      <c r="AX52" s="16">
        <f t="shared" si="144"/>
        <v>-1.4697057715134101</v>
      </c>
      <c r="AY52" s="16">
        <f t="shared" ref="AY52:CG52" si="145">-(AY12-$CS$12)/$CU$12</f>
        <v>-0.97848833659634094</v>
      </c>
      <c r="AZ52" s="16">
        <f t="shared" si="145"/>
        <v>-1.0767318235797547</v>
      </c>
      <c r="BA52" s="16">
        <f t="shared" si="145"/>
        <v>-0.29078392771244427</v>
      </c>
      <c r="BB52" s="16">
        <f t="shared" si="145"/>
        <v>-0.88024484961292715</v>
      </c>
      <c r="BC52" s="16">
        <f t="shared" si="145"/>
        <v>-0.38902741469585811</v>
      </c>
      <c r="BD52" s="16">
        <f t="shared" si="145"/>
        <v>-0.19254044072903045</v>
      </c>
      <c r="BE52" s="16">
        <f t="shared" si="145"/>
        <v>0.10219002022121097</v>
      </c>
      <c r="BF52" s="16">
        <f t="shared" si="145"/>
        <v>-0.19254044072903045</v>
      </c>
      <c r="BG52" s="16">
        <f t="shared" si="145"/>
        <v>-9.4296953745616655E-2</v>
      </c>
      <c r="BH52" s="16">
        <f t="shared" si="145"/>
        <v>0.10219002022121097</v>
      </c>
      <c r="BI52" s="16">
        <f t="shared" si="145"/>
        <v>-0.19254044072903045</v>
      </c>
      <c r="BJ52" s="16">
        <f t="shared" si="145"/>
        <v>-9.4296953745616655E-2</v>
      </c>
      <c r="BK52" s="16">
        <f t="shared" si="145"/>
        <v>-0.19254044072903045</v>
      </c>
      <c r="BL52" s="16">
        <f t="shared" si="145"/>
        <v>-0.19254044072903045</v>
      </c>
      <c r="BM52" s="16">
        <f t="shared" si="145"/>
        <v>-9.4296953745616655E-2</v>
      </c>
      <c r="BN52" s="16">
        <f t="shared" si="145"/>
        <v>-0.38902741469585811</v>
      </c>
      <c r="BO52" s="16">
        <f t="shared" si="145"/>
        <v>3.9465332377971616E-3</v>
      </c>
      <c r="BP52" s="16">
        <f t="shared" si="145"/>
        <v>3.9465332377971616E-3</v>
      </c>
      <c r="BQ52" s="16">
        <f t="shared" si="145"/>
        <v>0.29867699418803861</v>
      </c>
      <c r="BR52" s="16">
        <f t="shared" si="145"/>
        <v>0.10219002022121097</v>
      </c>
      <c r="BS52" s="16">
        <f t="shared" si="145"/>
        <v>-0.14341869723732356</v>
      </c>
      <c r="BT52" s="16">
        <f t="shared" si="145"/>
        <v>0.30850134288638015</v>
      </c>
      <c r="BU52" s="16">
        <f t="shared" si="145"/>
        <v>0.34779873767974551</v>
      </c>
      <c r="BV52" s="16">
        <f t="shared" si="145"/>
        <v>0.58358310643993849</v>
      </c>
      <c r="BW52" s="16">
        <f t="shared" si="145"/>
        <v>0.45586657336150083</v>
      </c>
      <c r="BX52" s="16">
        <f t="shared" si="145"/>
        <v>0.67200224472501113</v>
      </c>
      <c r="BY52" s="16">
        <f t="shared" si="145"/>
        <v>0.75059703431174229</v>
      </c>
      <c r="BZ52" s="16">
        <f t="shared" si="145"/>
        <v>0.84884052129515608</v>
      </c>
      <c r="CA52" s="16">
        <f t="shared" si="145"/>
        <v>1.0355031465636422</v>
      </c>
      <c r="CB52" s="16">
        <f t="shared" si="145"/>
        <v>0.85866486999349723</v>
      </c>
      <c r="CC52" s="16">
        <f t="shared" si="145"/>
        <v>0.82919182389847301</v>
      </c>
      <c r="CD52" s="16">
        <f t="shared" si="145"/>
        <v>0.82919182389847301</v>
      </c>
      <c r="CE52" s="16">
        <f t="shared" si="145"/>
        <v>0.60323180383662156</v>
      </c>
      <c r="CF52" s="16">
        <f t="shared" si="145"/>
        <v>0.46569092205984203</v>
      </c>
      <c r="CG52" s="16">
        <f t="shared" si="145"/>
        <v>-4.5175210253909748E-2</v>
      </c>
      <c r="CH52" s="16">
        <f t="shared" ref="CH52:CM52" si="146">-(CH12-$CS$12)/$CU$12</f>
        <v>0.51481266555154892</v>
      </c>
      <c r="CI52" s="16">
        <f t="shared" si="146"/>
        <v>-7.4648256348934308E-2</v>
      </c>
      <c r="CJ52" s="16">
        <f t="shared" si="146"/>
        <v>0.56065962614380893</v>
      </c>
      <c r="CK52" s="16">
        <f t="shared" si="146"/>
        <v>0.63270484993164577</v>
      </c>
      <c r="CL52" s="16">
        <f t="shared" si="146"/>
        <v>0.61305615253496271</v>
      </c>
      <c r="CM52" s="16">
        <f t="shared" si="146"/>
        <v>0.71784920531727081</v>
      </c>
      <c r="CN52" s="16">
        <f t="shared" ref="CN52:CO52" si="147">-(CN12-$CS$12)/$CU$12</f>
        <v>0.95363357407746419</v>
      </c>
      <c r="CO52" s="16">
        <f t="shared" si="147"/>
        <v>0.79316921200455459</v>
      </c>
      <c r="CP52" s="16">
        <f t="shared" ref="CP52:CQ52" si="148">-(CP12-$CS$12)/$CU$12</f>
        <v>0.85539008709405029</v>
      </c>
      <c r="CQ52" s="16">
        <f t="shared" si="148"/>
        <v>0.38382134957366359</v>
      </c>
      <c r="CR52" s="16">
        <f t="shared" ref="CR52" si="149">-(CR12-$CS$12)/$CU$12</f>
        <v>0.17096046110960023</v>
      </c>
      <c r="CS52" s="1"/>
      <c r="CT52" s="39"/>
      <c r="CU52" s="39"/>
    </row>
    <row r="53" spans="1:99" x14ac:dyDescent="0.7">
      <c r="A53" s="56" t="s">
        <v>124</v>
      </c>
      <c r="B53" s="55" t="s">
        <v>19</v>
      </c>
      <c r="C53" s="16">
        <f t="shared" ref="C53:AH53" si="150">(C13-$CS$13)/$CU$13</f>
        <v>-2.2210425550542725</v>
      </c>
      <c r="D53" s="16">
        <f t="shared" si="150"/>
        <v>-0.78180007860606437</v>
      </c>
      <c r="E53" s="16">
        <f t="shared" si="150"/>
        <v>-0.9574822588297891</v>
      </c>
      <c r="F53" s="16">
        <f t="shared" si="150"/>
        <v>0.12701735370512576</v>
      </c>
      <c r="G53" s="16">
        <f t="shared" si="150"/>
        <v>-0.4574637458853415</v>
      </c>
      <c r="H53" s="16">
        <f t="shared" si="150"/>
        <v>-0.27840306219577743</v>
      </c>
      <c r="I53" s="16">
        <f t="shared" si="150"/>
        <v>0.42432565869912181</v>
      </c>
      <c r="J53" s="16">
        <f t="shared" si="150"/>
        <v>7.6339801717512867E-2</v>
      </c>
      <c r="K53" s="16">
        <f t="shared" si="150"/>
        <v>0.56622280426443994</v>
      </c>
      <c r="L53" s="16">
        <f t="shared" si="150"/>
        <v>0.2925640235313286</v>
      </c>
      <c r="M53" s="16">
        <f t="shared" si="150"/>
        <v>0.45473218989169073</v>
      </c>
      <c r="N53" s="16">
        <f t="shared" si="150"/>
        <v>0.66419940477382367</v>
      </c>
      <c r="O53" s="16">
        <f t="shared" si="150"/>
        <v>0.91083015778020682</v>
      </c>
      <c r="P53" s="16">
        <f t="shared" si="150"/>
        <v>0.95137219937029482</v>
      </c>
      <c r="Q53" s="16">
        <f t="shared" si="150"/>
        <v>0.85339559886091265</v>
      </c>
      <c r="R53" s="16">
        <f t="shared" si="150"/>
        <v>0.94461519243861491</v>
      </c>
      <c r="S53" s="16">
        <f t="shared" si="150"/>
        <v>0.95137219937029627</v>
      </c>
      <c r="T53" s="16">
        <f t="shared" si="150"/>
        <v>1.0054282548237499</v>
      </c>
      <c r="U53" s="16">
        <f t="shared" si="150"/>
        <v>0.8736666196559566</v>
      </c>
      <c r="V53" s="16">
        <f t="shared" si="150"/>
        <v>0.82974607460002503</v>
      </c>
      <c r="W53" s="16">
        <f t="shared" si="150"/>
        <v>0.97164322016534033</v>
      </c>
      <c r="X53" s="16">
        <f t="shared" si="150"/>
        <v>1.039213289482158</v>
      </c>
      <c r="Y53" s="16">
        <f t="shared" si="150"/>
        <v>1.093269344935613</v>
      </c>
      <c r="Z53" s="16">
        <f t="shared" si="150"/>
        <v>1.2588160147618144</v>
      </c>
      <c r="AA53" s="16">
        <f t="shared" si="150"/>
        <v>1.2554375112959737</v>
      </c>
      <c r="AB53" s="16">
        <f t="shared" si="150"/>
        <v>1.2588160147618144</v>
      </c>
      <c r="AC53" s="16">
        <f t="shared" si="150"/>
        <v>1.5527458162899697</v>
      </c>
      <c r="AD53" s="16">
        <f t="shared" si="150"/>
        <v>1.5899093544142187</v>
      </c>
      <c r="AE53" s="16">
        <f t="shared" si="150"/>
        <v>1.8264045970230782</v>
      </c>
      <c r="AF53" s="16">
        <f t="shared" si="150"/>
        <v>1.3534141118053602</v>
      </c>
      <c r="AG53" s="16">
        <f t="shared" si="150"/>
        <v>1.0966478484014537</v>
      </c>
      <c r="AH53" s="16">
        <f t="shared" si="150"/>
        <v>0.63379287358125624</v>
      </c>
      <c r="AI53" s="16">
        <f t="shared" ref="AI53:BN53" si="151">(AI13-$CS$13)/$CU$13</f>
        <v>0.29594252699717072</v>
      </c>
      <c r="AJ53" s="16">
        <f t="shared" si="151"/>
        <v>-0.73112252661845145</v>
      </c>
      <c r="AK53" s="16">
        <f t="shared" si="151"/>
        <v>-1.0216738246807662</v>
      </c>
      <c r="AL53" s="16">
        <f t="shared" si="151"/>
        <v>-2.0656313956255929</v>
      </c>
      <c r="AM53" s="16">
        <f t="shared" si="151"/>
        <v>-3.5724439413906159</v>
      </c>
      <c r="AN53" s="16">
        <f t="shared" si="151"/>
        <v>-3.1670235254897126</v>
      </c>
      <c r="AO53" s="16">
        <f t="shared" si="151"/>
        <v>-2.9372852898125346</v>
      </c>
      <c r="AP53" s="16">
        <f t="shared" si="151"/>
        <v>-2.4642948045948136</v>
      </c>
      <c r="AQ53" s="16">
        <f t="shared" si="151"/>
        <v>-1.7277810490415062</v>
      </c>
      <c r="AR53" s="16">
        <f t="shared" si="151"/>
        <v>-0.79531409246942986</v>
      </c>
      <c r="AS53" s="16">
        <f t="shared" si="151"/>
        <v>-0.41692170429525344</v>
      </c>
      <c r="AT53" s="16">
        <f t="shared" si="151"/>
        <v>-0.23448251713984444</v>
      </c>
      <c r="AU53" s="16">
        <f t="shared" si="151"/>
        <v>-0.37975816617100322</v>
      </c>
      <c r="AV53" s="16">
        <f t="shared" si="151"/>
        <v>-0.19056197208391432</v>
      </c>
      <c r="AW53" s="16">
        <f t="shared" si="151"/>
        <v>4.5933270524945419E-2</v>
      </c>
      <c r="AX53" s="16">
        <f t="shared" si="151"/>
        <v>2.5662249729899968E-2</v>
      </c>
      <c r="AY53" s="16">
        <f t="shared" si="151"/>
        <v>3.2419256661582747E-2</v>
      </c>
      <c r="AZ53" s="16">
        <f t="shared" si="151"/>
        <v>8.309680864919565E-2</v>
      </c>
      <c r="BA53" s="16">
        <f t="shared" si="151"/>
        <v>0.1675593952952181</v>
      </c>
      <c r="BB53" s="16">
        <f t="shared" si="151"/>
        <v>0.26891449927044392</v>
      </c>
      <c r="BC53" s="16">
        <f t="shared" si="151"/>
        <v>0.26215749233875968</v>
      </c>
      <c r="BD53" s="16">
        <f t="shared" si="151"/>
        <v>0.16080238836353389</v>
      </c>
      <c r="BE53" s="16">
        <f t="shared" si="151"/>
        <v>0.14390987103433056</v>
      </c>
      <c r="BF53" s="16">
        <f t="shared" si="151"/>
        <v>0.25540048540707838</v>
      </c>
      <c r="BG53" s="16">
        <f t="shared" si="151"/>
        <v>0.33986307205310079</v>
      </c>
      <c r="BH53" s="16">
        <f t="shared" si="151"/>
        <v>0.13377436063680856</v>
      </c>
      <c r="BI53" s="16">
        <f t="shared" si="151"/>
        <v>2.012725469013852E-3</v>
      </c>
      <c r="BJ53" s="16">
        <f t="shared" si="151"/>
        <v>4.5933270524945419E-2</v>
      </c>
      <c r="BK53" s="16">
        <f t="shared" si="151"/>
        <v>-0.18042646168639087</v>
      </c>
      <c r="BL53" s="16">
        <f t="shared" si="151"/>
        <v>-0.10272088197205118</v>
      </c>
      <c r="BM53" s="16">
        <f t="shared" si="151"/>
        <v>-4.5286323052758377E-2</v>
      </c>
      <c r="BN53" s="16">
        <f t="shared" si="151"/>
        <v>-1.1501288394348819E-2</v>
      </c>
      <c r="BO53" s="16">
        <f t="shared" ref="BO53:CG53" si="152">(BO13-$CS$13)/$CU$13</f>
        <v>5.2690277456626751E-2</v>
      </c>
      <c r="BP53" s="16">
        <f t="shared" si="152"/>
        <v>0.14728837450017121</v>
      </c>
      <c r="BQ53" s="16">
        <f t="shared" si="152"/>
        <v>0.11012483637592099</v>
      </c>
      <c r="BR53" s="16">
        <f t="shared" si="152"/>
        <v>0.14390987103433056</v>
      </c>
      <c r="BS53" s="16">
        <f t="shared" si="152"/>
        <v>0.20810143688530755</v>
      </c>
      <c r="BT53" s="16">
        <f t="shared" si="152"/>
        <v>0.36013409284814624</v>
      </c>
      <c r="BU53" s="16">
        <f t="shared" si="152"/>
        <v>0.34999858245062282</v>
      </c>
      <c r="BV53" s="16">
        <f t="shared" si="152"/>
        <v>0.57297981119612129</v>
      </c>
      <c r="BW53" s="16">
        <f t="shared" si="152"/>
        <v>0.50540974187930365</v>
      </c>
      <c r="BX53" s="16">
        <f t="shared" si="152"/>
        <v>0.26891449927044392</v>
      </c>
      <c r="BY53" s="16">
        <f t="shared" si="152"/>
        <v>0.40067613443823574</v>
      </c>
      <c r="BZ53" s="16">
        <f t="shared" si="152"/>
        <v>0.53919477653771175</v>
      </c>
      <c r="CA53" s="16">
        <f t="shared" si="152"/>
        <v>0.37702661017734818</v>
      </c>
      <c r="CB53" s="16">
        <f t="shared" si="152"/>
        <v>0.14728837450017121</v>
      </c>
      <c r="CC53" s="16">
        <f t="shared" si="152"/>
        <v>0.14390987103433056</v>
      </c>
      <c r="CD53" s="16">
        <f t="shared" si="152"/>
        <v>0.2148584438169889</v>
      </c>
      <c r="CE53" s="16">
        <f t="shared" si="152"/>
        <v>0.1135033398417631</v>
      </c>
      <c r="CF53" s="16">
        <f t="shared" si="152"/>
        <v>-2.2750986105077247</v>
      </c>
      <c r="CG53" s="16">
        <f t="shared" si="152"/>
        <v>-0.67030946423331794</v>
      </c>
      <c r="CH53" s="16">
        <f t="shared" ref="CH53:CM53" si="153">(CH13-$CS$13)/$CU$13</f>
        <v>-0.57571136718977212</v>
      </c>
      <c r="CI53" s="16">
        <f t="shared" si="153"/>
        <v>-0.93383273456890303</v>
      </c>
      <c r="CJ53" s="16">
        <f t="shared" si="153"/>
        <v>0.24526497500955635</v>
      </c>
      <c r="CK53" s="16">
        <f t="shared" si="153"/>
        <v>0.28242851313380657</v>
      </c>
      <c r="CL53" s="16">
        <f t="shared" si="153"/>
        <v>9.998932597840042E-2</v>
      </c>
      <c r="CM53" s="16">
        <f t="shared" si="153"/>
        <v>-9.9342378506211942E-2</v>
      </c>
      <c r="CN53" s="16">
        <f t="shared" ref="CN53:CO53" si="154">(CN13-$CS$13)/$CU$13</f>
        <v>-0.63990293304074763</v>
      </c>
      <c r="CO53" s="16">
        <f t="shared" si="154"/>
        <v>-0.60611789838234098</v>
      </c>
      <c r="CP53" s="16">
        <f t="shared" ref="CP53:CQ53" si="155">(CP13-$CS$13)/$CU$13</f>
        <v>-0.77166456820854379</v>
      </c>
      <c r="CQ53" s="16">
        <f t="shared" si="155"/>
        <v>-0.46422075281702424</v>
      </c>
      <c r="CR53" s="16">
        <f t="shared" ref="CR53" si="156">(CR13-$CS$13)/$CU$13</f>
        <v>-0.62638891917738493</v>
      </c>
      <c r="CS53" s="41"/>
      <c r="CT53" s="39"/>
      <c r="CU53" s="39"/>
    </row>
    <row r="54" spans="1:99" x14ac:dyDescent="0.7">
      <c r="A54" s="56" t="s">
        <v>154</v>
      </c>
      <c r="B54" s="54" t="s">
        <v>151</v>
      </c>
      <c r="C54" s="16">
        <f t="shared" ref="C54:AH54" si="157">(C14-$CS$14)/$CU$14</f>
        <v>-1.7866101796150176</v>
      </c>
      <c r="D54" s="16">
        <f t="shared" si="157"/>
        <v>-1.775153351788564</v>
      </c>
      <c r="E54" s="16">
        <f t="shared" si="157"/>
        <v>-1.7578929833090382</v>
      </c>
      <c r="F54" s="16">
        <f t="shared" si="157"/>
        <v>-1.733157504214875</v>
      </c>
      <c r="G54" s="16">
        <f t="shared" si="157"/>
        <v>-1.709905778232663</v>
      </c>
      <c r="H54" s="16">
        <f t="shared" si="157"/>
        <v>-1.6880814603075167</v>
      </c>
      <c r="I54" s="16">
        <f t="shared" si="157"/>
        <v>-1.6637967416524277</v>
      </c>
      <c r="J54" s="16">
        <f t="shared" si="157"/>
        <v>-1.6127669036123056</v>
      </c>
      <c r="K54" s="16">
        <f t="shared" si="157"/>
        <v>-1.5915623812908859</v>
      </c>
      <c r="L54" s="16">
        <f t="shared" si="157"/>
        <v>-1.5700949153800066</v>
      </c>
      <c r="M54" s="16">
        <f t="shared" si="157"/>
        <v>-1.5300711447272646</v>
      </c>
      <c r="N54" s="16">
        <f t="shared" si="157"/>
        <v>-1.4805438414840546</v>
      </c>
      <c r="O54" s="16">
        <f t="shared" si="157"/>
        <v>-1.4450840202769328</v>
      </c>
      <c r="P54" s="16">
        <f t="shared" si="157"/>
        <v>-1.4019237082356373</v>
      </c>
      <c r="Q54" s="16">
        <f t="shared" si="157"/>
        <v>-1.3498984408925612</v>
      </c>
      <c r="R54" s="16">
        <f t="shared" si="157"/>
        <v>-1.2953188643947349</v>
      </c>
      <c r="S54" s="16">
        <f t="shared" si="157"/>
        <v>-1.2327382901033523</v>
      </c>
      <c r="T54" s="16">
        <f t="shared" si="157"/>
        <v>-1.1566724660096852</v>
      </c>
      <c r="U54" s="16">
        <f t="shared" si="157"/>
        <v>-1.0683046382663015</v>
      </c>
      <c r="V54" s="16">
        <f t="shared" si="157"/>
        <v>-0.97612412847575392</v>
      </c>
      <c r="W54" s="16">
        <f t="shared" si="157"/>
        <v>-0.86557513079295778</v>
      </c>
      <c r="X54" s="16">
        <f t="shared" si="157"/>
        <v>-0.71423231337400217</v>
      </c>
      <c r="Y54" s="16">
        <f t="shared" si="157"/>
        <v>-0.54423928278837719</v>
      </c>
      <c r="Z54" s="16">
        <f t="shared" si="157"/>
        <v>-0.33403466470039628</v>
      </c>
      <c r="AA54" s="16">
        <f t="shared" si="157"/>
        <v>-0.15581525610167848</v>
      </c>
      <c r="AB54" s="16">
        <f t="shared" si="157"/>
        <v>3.6415289478243275E-2</v>
      </c>
      <c r="AC54" s="16">
        <f t="shared" si="157"/>
        <v>0.30662739101789505</v>
      </c>
      <c r="AD54" s="16">
        <f t="shared" si="157"/>
        <v>0.62353076137158514</v>
      </c>
      <c r="AE54" s="16">
        <f t="shared" si="157"/>
        <v>0.90260781821301717</v>
      </c>
      <c r="AF54" s="16">
        <f t="shared" si="157"/>
        <v>1.1664904919206771</v>
      </c>
      <c r="AG54" s="16">
        <f t="shared" si="157"/>
        <v>1.3407281833075786</v>
      </c>
      <c r="AH54" s="16">
        <f t="shared" si="157"/>
        <v>1.5128247626088802</v>
      </c>
      <c r="AI54" s="16">
        <f t="shared" ref="AI54:BN54" si="158">(AI14-$CS$14)/$CU$14</f>
        <v>1.6329336379370287</v>
      </c>
      <c r="AJ54" s="16">
        <f t="shared" si="158"/>
        <v>1.7955454663328236</v>
      </c>
      <c r="AK54" s="16">
        <f t="shared" si="158"/>
        <v>1.9252893460461704</v>
      </c>
      <c r="AL54" s="16">
        <f t="shared" si="158"/>
        <v>1.9209319951351256</v>
      </c>
      <c r="AM54" s="16">
        <f t="shared" si="158"/>
        <v>1.8649625739501559</v>
      </c>
      <c r="AN54" s="16">
        <f t="shared" si="158"/>
        <v>1.7868871095656187</v>
      </c>
      <c r="AO54" s="16">
        <f t="shared" si="158"/>
        <v>1.7346928070578898</v>
      </c>
      <c r="AP54" s="16">
        <f t="shared" si="158"/>
        <v>1.6369153551488453</v>
      </c>
      <c r="AQ54" s="16">
        <f t="shared" si="158"/>
        <v>1.5573749193373194</v>
      </c>
      <c r="AR54" s="16">
        <f t="shared" si="158"/>
        <v>1.2668598163543954</v>
      </c>
      <c r="AS54" s="16">
        <f t="shared" si="158"/>
        <v>1.2179710903998731</v>
      </c>
      <c r="AT54" s="16">
        <f t="shared" si="158"/>
        <v>1.1020129674481935</v>
      </c>
      <c r="AU54" s="16">
        <f t="shared" si="158"/>
        <v>1.0257029814500285</v>
      </c>
      <c r="AV54" s="16">
        <f t="shared" si="158"/>
        <v>0.97009041227932502</v>
      </c>
      <c r="AW54" s="16">
        <f t="shared" si="158"/>
        <v>0.95699957786122958</v>
      </c>
      <c r="AX54" s="16">
        <f t="shared" si="158"/>
        <v>0.86652820140216935</v>
      </c>
      <c r="AY54" s="16">
        <f t="shared" si="158"/>
        <v>0.69985952905471216</v>
      </c>
      <c r="AZ54" s="16">
        <f t="shared" si="158"/>
        <v>0.6078668361137779</v>
      </c>
      <c r="BA54" s="16">
        <f t="shared" si="158"/>
        <v>0.59845721194811741</v>
      </c>
      <c r="BB54" s="16">
        <f t="shared" si="158"/>
        <v>0.53296547648771797</v>
      </c>
      <c r="BC54" s="16">
        <f t="shared" si="158"/>
        <v>0.49050008678999374</v>
      </c>
      <c r="BD54" s="16">
        <f t="shared" si="158"/>
        <v>0.42677382971596611</v>
      </c>
      <c r="BE54" s="16">
        <f t="shared" si="158"/>
        <v>0.39091959312465491</v>
      </c>
      <c r="BF54" s="16">
        <f t="shared" si="158"/>
        <v>0.35671814480994707</v>
      </c>
      <c r="BG54" s="16">
        <f t="shared" si="158"/>
        <v>0.25105238521711459</v>
      </c>
      <c r="BH54" s="16">
        <f t="shared" si="158"/>
        <v>0.21634383140844848</v>
      </c>
      <c r="BI54" s="16">
        <f t="shared" si="158"/>
        <v>0.21270018452593709</v>
      </c>
      <c r="BJ54" s="16">
        <f t="shared" si="158"/>
        <v>0.15224194063519284</v>
      </c>
      <c r="BK54" s="16">
        <f t="shared" si="158"/>
        <v>0.13815567691414338</v>
      </c>
      <c r="BL54" s="16">
        <f t="shared" si="158"/>
        <v>0.12224758975183804</v>
      </c>
      <c r="BM54" s="16">
        <f t="shared" si="158"/>
        <v>0.11824709085506012</v>
      </c>
      <c r="BN54" s="16">
        <f t="shared" si="158"/>
        <v>8.0646157562338602E-2</v>
      </c>
      <c r="BO54" s="16">
        <f t="shared" ref="BO54:CG54" si="159">(BO14-$CS$14)/$CU$14</f>
        <v>4.9524905581300183E-2</v>
      </c>
      <c r="BP54" s="16">
        <f t="shared" si="159"/>
        <v>8.5172543638035905E-2</v>
      </c>
      <c r="BQ54" s="16">
        <f t="shared" si="159"/>
        <v>9.2553745827865685E-2</v>
      </c>
      <c r="BR54" s="16">
        <f t="shared" si="159"/>
        <v>9.0675577331725751E-2</v>
      </c>
      <c r="BS54" s="16">
        <f t="shared" si="159"/>
        <v>9.5464906996882579E-2</v>
      </c>
      <c r="BT54" s="16">
        <f t="shared" si="159"/>
        <v>8.3369501881741845E-2</v>
      </c>
      <c r="BU54" s="16">
        <f t="shared" si="159"/>
        <v>3.8124422809730676E-2</v>
      </c>
      <c r="BV54" s="16">
        <f t="shared" si="159"/>
        <v>2.5803637475052672E-2</v>
      </c>
      <c r="BW54" s="16">
        <f t="shared" si="159"/>
        <v>1.6825992063503947E-2</v>
      </c>
      <c r="BX54" s="16">
        <f t="shared" si="159"/>
        <v>1.5377005049249913E-3</v>
      </c>
      <c r="BY54" s="16">
        <f t="shared" si="159"/>
        <v>-9.377935067417642E-2</v>
      </c>
      <c r="BZ54" s="16">
        <f t="shared" si="159"/>
        <v>-0.10951840267182923</v>
      </c>
      <c r="CA54" s="16">
        <f t="shared" si="159"/>
        <v>-0.10752754406592084</v>
      </c>
      <c r="CB54" s="16">
        <f t="shared" si="159"/>
        <v>-0.10262552429099556</v>
      </c>
      <c r="CC54" s="16">
        <f t="shared" si="159"/>
        <v>-9.1431640054001506E-2</v>
      </c>
      <c r="CD54" s="16">
        <f t="shared" si="159"/>
        <v>-0.15194622899963017</v>
      </c>
      <c r="CE54" s="16">
        <f>(CE14-$CS$14)/$CU$14</f>
        <v>-0.17380811029469886</v>
      </c>
      <c r="CF54" s="16">
        <f t="shared" si="159"/>
        <v>-0.19961414543166142</v>
      </c>
      <c r="CG54" s="16">
        <f t="shared" si="159"/>
        <v>-0.19798013884001989</v>
      </c>
      <c r="CH54" s="16">
        <f t="shared" ref="CH54:CM54" si="160">(CH14-$CS$14)/$CU$14</f>
        <v>-0.22711053221515026</v>
      </c>
      <c r="CI54" s="16">
        <f t="shared" si="160"/>
        <v>-0.20645067875761106</v>
      </c>
      <c r="CJ54" s="16">
        <f t="shared" si="160"/>
        <v>-0.21835826702313813</v>
      </c>
      <c r="CK54" s="16">
        <f t="shared" si="160"/>
        <v>-0.16695279528378848</v>
      </c>
      <c r="CL54" s="16">
        <f t="shared" si="160"/>
        <v>-0.15912083265488483</v>
      </c>
      <c r="CM54" s="16">
        <f t="shared" si="160"/>
        <v>-0.15994722679318632</v>
      </c>
      <c r="CN54" s="16">
        <f t="shared" ref="CN54:CO54" si="161">(CN14-$CS$14)/$CU$14</f>
        <v>-0.12018639972990389</v>
      </c>
      <c r="CO54" s="16">
        <f t="shared" si="161"/>
        <v>-6.8818491360476824E-2</v>
      </c>
      <c r="CP54" s="16">
        <f t="shared" ref="CP54:CQ54" si="162">(CP14-$CS$14)/$CU$14</f>
        <v>-4.8196201272860541E-2</v>
      </c>
      <c r="CQ54" s="16">
        <f t="shared" si="162"/>
        <v>-4.966117269984955E-2</v>
      </c>
      <c r="CR54" s="16">
        <f t="shared" ref="CR54" si="163">(CR14-$CS$14)/$CU$14</f>
        <v>-3.3039381509011513E-2</v>
      </c>
      <c r="CS54" s="41"/>
      <c r="CT54" s="39"/>
      <c r="CU54" s="39"/>
    </row>
    <row r="55" spans="1:99" x14ac:dyDescent="0.7">
      <c r="A55" s="56" t="s">
        <v>127</v>
      </c>
      <c r="B55" s="54" t="s">
        <v>130</v>
      </c>
      <c r="C55" s="16">
        <f t="shared" ref="C55:AH55" si="164">-(C15-$CS$15)/$CU$15</f>
        <v>-0.13247814428345087</v>
      </c>
      <c r="D55" s="16">
        <f t="shared" si="164"/>
        <v>0.35958785100434942</v>
      </c>
      <c r="E55" s="16">
        <f t="shared" si="164"/>
        <v>0.59898732108723174</v>
      </c>
      <c r="F55" s="16">
        <f t="shared" si="164"/>
        <v>1.0114602285650718</v>
      </c>
      <c r="G55" s="16">
        <f t="shared" si="164"/>
        <v>0.27993966404766107</v>
      </c>
      <c r="H55" s="16">
        <f t="shared" si="164"/>
        <v>0.34112664253285446</v>
      </c>
      <c r="I55" s="16">
        <f t="shared" si="164"/>
        <v>0.91390820493892999</v>
      </c>
      <c r="J55" s="16">
        <f t="shared" si="164"/>
        <v>1.2737459392561694</v>
      </c>
      <c r="K55" s="16">
        <f t="shared" si="164"/>
        <v>0.38453278036478</v>
      </c>
      <c r="L55" s="16">
        <f t="shared" si="164"/>
        <v>0.72086108579973718</v>
      </c>
      <c r="M55" s="16">
        <f t="shared" si="164"/>
        <v>0.7511148017174889</v>
      </c>
      <c r="N55" s="16">
        <f t="shared" si="164"/>
        <v>1.2378818205640583</v>
      </c>
      <c r="O55" s="16">
        <f t="shared" si="164"/>
        <v>0.70456918036082516</v>
      </c>
      <c r="P55" s="16">
        <f t="shared" si="164"/>
        <v>0.8805270463282272</v>
      </c>
      <c r="Q55" s="16">
        <f t="shared" si="164"/>
        <v>1.249052973555695</v>
      </c>
      <c r="R55" s="16">
        <f t="shared" si="164"/>
        <v>1.3085788086604018</v>
      </c>
      <c r="S55" s="16">
        <f t="shared" si="164"/>
        <v>0.96175260631562542</v>
      </c>
      <c r="T55" s="16">
        <f t="shared" si="164"/>
        <v>1.4444633245752796</v>
      </c>
      <c r="U55" s="16">
        <f t="shared" si="164"/>
        <v>1.2181772709043903</v>
      </c>
      <c r="V55" s="16">
        <f t="shared" si="164"/>
        <v>1.4605687085358392</v>
      </c>
      <c r="W55" s="16">
        <f t="shared" si="164"/>
        <v>0.78189011730922908</v>
      </c>
      <c r="X55" s="16">
        <f t="shared" si="164"/>
        <v>0.99541778067804088</v>
      </c>
      <c r="Y55" s="16">
        <f t="shared" si="164"/>
        <v>1.0783500808800262</v>
      </c>
      <c r="Z55" s="16">
        <f t="shared" si="164"/>
        <v>1.7071580116448251</v>
      </c>
      <c r="AA55" s="16">
        <f t="shared" si="164"/>
        <v>1.6482521026109169</v>
      </c>
      <c r="AB55" s="16">
        <f t="shared" si="164"/>
        <v>1.8056205657912103</v>
      </c>
      <c r="AC55" s="16">
        <f t="shared" si="164"/>
        <v>2.0603015449509132</v>
      </c>
      <c r="AD55" s="16">
        <f t="shared" si="164"/>
        <v>2.4628664776796771</v>
      </c>
      <c r="AE55" s="16">
        <f t="shared" si="164"/>
        <v>2.0185241310625583</v>
      </c>
      <c r="AF55" s="16">
        <f t="shared" si="164"/>
        <v>1.7713617316093284</v>
      </c>
      <c r="AG55" s="16">
        <f t="shared" si="164"/>
        <v>1.7429955663216798</v>
      </c>
      <c r="AH55" s="16">
        <f t="shared" si="164"/>
        <v>1.219256410680047</v>
      </c>
      <c r="AI55" s="16">
        <f t="shared" ref="AI55:BN55" si="165">-(AI15-$CS$15)/$CU$15</f>
        <v>1.0302301184492288</v>
      </c>
      <c r="AJ55" s="16">
        <f t="shared" si="165"/>
        <v>0.74545068244338875</v>
      </c>
      <c r="AK55" s="16">
        <f t="shared" si="165"/>
        <v>0.69120173167404486</v>
      </c>
      <c r="AL55" s="16">
        <f t="shared" si="165"/>
        <v>0.42843152918263655</v>
      </c>
      <c r="AM55" s="16">
        <f t="shared" si="165"/>
        <v>-0.38003144800002703</v>
      </c>
      <c r="AN55" s="16">
        <f t="shared" si="165"/>
        <v>-1.1284726598192609</v>
      </c>
      <c r="AO55" s="16">
        <f t="shared" si="165"/>
        <v>-1.0191859908604011</v>
      </c>
      <c r="AP55" s="16">
        <f t="shared" si="165"/>
        <v>-1.3064331533265063</v>
      </c>
      <c r="AQ55" s="16">
        <f t="shared" si="165"/>
        <v>-0.95268090859507071</v>
      </c>
      <c r="AR55" s="16">
        <f t="shared" si="165"/>
        <v>-1.1257645299363974</v>
      </c>
      <c r="AS55" s="16">
        <f t="shared" si="165"/>
        <v>-0.63523946848963675</v>
      </c>
      <c r="AT55" s="16">
        <f t="shared" si="165"/>
        <v>-0.29310962271976021</v>
      </c>
      <c r="AU55" s="16">
        <f t="shared" si="165"/>
        <v>-0.50882578730802863</v>
      </c>
      <c r="AV55" s="16">
        <f t="shared" si="165"/>
        <v>-0.5726110957383802</v>
      </c>
      <c r="AW55" s="16">
        <f t="shared" si="165"/>
        <v>0.10478787946455299</v>
      </c>
      <c r="AX55" s="16">
        <f t="shared" si="165"/>
        <v>-8.7036617050895784E-2</v>
      </c>
      <c r="AY55" s="16">
        <f t="shared" si="165"/>
        <v>6.9948539792821271E-2</v>
      </c>
      <c r="AZ55" s="16">
        <f t="shared" si="165"/>
        <v>2.8636242165852012E-2</v>
      </c>
      <c r="BA55" s="16">
        <f t="shared" si="165"/>
        <v>-0.52452678997419389</v>
      </c>
      <c r="BB55" s="16">
        <f t="shared" si="165"/>
        <v>-0.72878981031460166</v>
      </c>
      <c r="BC55" s="16">
        <f t="shared" si="165"/>
        <v>-5.8895913553598474E-2</v>
      </c>
      <c r="BD55" s="16">
        <f t="shared" si="165"/>
        <v>-0.43462682072456971</v>
      </c>
      <c r="BE55" s="16">
        <f t="shared" si="165"/>
        <v>-0.22568060214307961</v>
      </c>
      <c r="BF55" s="16">
        <f t="shared" si="165"/>
        <v>-0.83761943957334439</v>
      </c>
      <c r="BG55" s="16">
        <f t="shared" si="165"/>
        <v>-0.37788466838280443</v>
      </c>
      <c r="BH55" s="16">
        <f t="shared" si="165"/>
        <v>-0.54756248670580554</v>
      </c>
      <c r="BI55" s="16">
        <f t="shared" si="165"/>
        <v>-0.47772378294531398</v>
      </c>
      <c r="BJ55" s="16">
        <f t="shared" si="165"/>
        <v>-0.75410655911365088</v>
      </c>
      <c r="BK55" s="16">
        <f t="shared" si="165"/>
        <v>-0.5806283051589447</v>
      </c>
      <c r="BL55" s="16">
        <f t="shared" si="165"/>
        <v>-0.75327194754583304</v>
      </c>
      <c r="BM55" s="16">
        <f t="shared" si="165"/>
        <v>-0.69895436804482913</v>
      </c>
      <c r="BN55" s="16">
        <f t="shared" si="165"/>
        <v>-1.2866514634878485</v>
      </c>
      <c r="BO55" s="16">
        <f t="shared" ref="BO55:CG55" si="166">-(BO15-$CS$15)/$CU$15</f>
        <v>-1.0593145397006731</v>
      </c>
      <c r="BP55" s="16">
        <f t="shared" si="166"/>
        <v>-1.0337648394788286</v>
      </c>
      <c r="BQ55" s="16">
        <f t="shared" si="166"/>
        <v>-1.1539121568131747</v>
      </c>
      <c r="BR55" s="16">
        <f t="shared" si="166"/>
        <v>-1.0734653661718987</v>
      </c>
      <c r="BS55" s="16">
        <f t="shared" si="166"/>
        <v>-0.83200245212076152</v>
      </c>
      <c r="BT55" s="16">
        <f t="shared" si="166"/>
        <v>-0.67892471265032006</v>
      </c>
      <c r="BU55" s="16">
        <f t="shared" si="166"/>
        <v>-0.38631138872026305</v>
      </c>
      <c r="BV55" s="16">
        <f t="shared" si="166"/>
        <v>-1.1890653837058709</v>
      </c>
      <c r="BW55" s="16">
        <f t="shared" si="166"/>
        <v>-1.0011966455016046</v>
      </c>
      <c r="BX55" s="16">
        <f t="shared" si="166"/>
        <v>-0.82494213292669327</v>
      </c>
      <c r="BY55" s="16">
        <f t="shared" si="166"/>
        <v>0.14057647717174335</v>
      </c>
      <c r="BZ55" s="16">
        <f t="shared" si="166"/>
        <v>-0.79964121523050213</v>
      </c>
      <c r="CA55" s="16">
        <f t="shared" si="166"/>
        <v>-0.84924456106769808</v>
      </c>
      <c r="CB55" s="16">
        <f t="shared" si="166"/>
        <v>-0.40096714811146367</v>
      </c>
      <c r="CC55" s="16">
        <f t="shared" si="166"/>
        <v>-0.71078564164354718</v>
      </c>
      <c r="CD55" s="16">
        <f t="shared" si="166"/>
        <v>-0.96866703374400409</v>
      </c>
      <c r="CE55" s="16">
        <f t="shared" si="166"/>
        <v>-1.2688639815251108</v>
      </c>
      <c r="CF55" s="16">
        <f t="shared" si="166"/>
        <v>-1.4626873715374469</v>
      </c>
      <c r="CG55" s="16">
        <f t="shared" si="166"/>
        <v>-1.1192343144917172</v>
      </c>
      <c r="CH55" s="16">
        <f t="shared" ref="CH55:CM55" si="167">-(CH15-$CS$15)/$CU$15</f>
        <v>-1.4930999678684074</v>
      </c>
      <c r="CI55" s="16">
        <f t="shared" si="167"/>
        <v>-1.4523078230978408</v>
      </c>
      <c r="CJ55" s="16">
        <f t="shared" si="167"/>
        <v>-0.14244815689360052</v>
      </c>
      <c r="CK55" s="16">
        <f t="shared" si="167"/>
        <v>-0.21070069906019187</v>
      </c>
      <c r="CL55" s="16">
        <f t="shared" si="167"/>
        <v>-1.5113484228585281</v>
      </c>
      <c r="CM55" s="16">
        <f t="shared" si="167"/>
        <v>-0.72529984167995531</v>
      </c>
      <c r="CN55" s="16">
        <f t="shared" ref="CN55:CO55" si="168">-(CN15-$CS$15)/$CU$15</f>
        <v>0.1044937709523369</v>
      </c>
      <c r="CO55" s="16">
        <f t="shared" si="168"/>
        <v>0.13046211001059707</v>
      </c>
      <c r="CP55" s="16">
        <f t="shared" ref="CP55:CQ55" si="169">-(CP15-$CS$15)/$CU$15</f>
        <v>-4.4099712323737369E-2</v>
      </c>
      <c r="CQ55" s="16">
        <f t="shared" si="169"/>
        <v>-1.0571366679985177</v>
      </c>
      <c r="CR55" s="16">
        <f t="shared" ref="CR55" si="170">-(CR15-$CS$15)/$CU$15</f>
        <v>1.1174699078433744E-2</v>
      </c>
      <c r="CS55" s="41"/>
      <c r="CT55" s="39"/>
      <c r="CU55" s="39"/>
    </row>
    <row r="56" spans="1:99" x14ac:dyDescent="0.7">
      <c r="A56" s="56" t="s">
        <v>128</v>
      </c>
      <c r="B56" s="54" t="s">
        <v>131</v>
      </c>
      <c r="C56" s="16">
        <f t="shared" ref="C56:AH56" si="171">-(C16-$CS$16)/$CU$16</f>
        <v>-0.38039856122512522</v>
      </c>
      <c r="D56" s="16">
        <f t="shared" si="171"/>
        <v>-0.17694870209797664</v>
      </c>
      <c r="E56" s="16">
        <f t="shared" si="171"/>
        <v>-6.0778191542457352E-2</v>
      </c>
      <c r="F56" s="16">
        <f t="shared" si="171"/>
        <v>0.51096942735376927</v>
      </c>
      <c r="G56" s="16">
        <f t="shared" si="171"/>
        <v>-0.34338313266628784</v>
      </c>
      <c r="H56" s="16">
        <f t="shared" si="171"/>
        <v>-5.7033797662919022E-2</v>
      </c>
      <c r="I56" s="16">
        <f t="shared" si="171"/>
        <v>0.38640599217214416</v>
      </c>
      <c r="J56" s="16">
        <f t="shared" si="171"/>
        <v>1.3457618969684366</v>
      </c>
      <c r="K56" s="16">
        <f t="shared" si="171"/>
        <v>-0.28869748956059516</v>
      </c>
      <c r="L56" s="16">
        <f t="shared" si="171"/>
        <v>0.34314966703545402</v>
      </c>
      <c r="M56" s="16">
        <f t="shared" si="171"/>
        <v>0.31999302454624956</v>
      </c>
      <c r="N56" s="16">
        <f t="shared" si="171"/>
        <v>0.45343555042510619</v>
      </c>
      <c r="O56" s="16">
        <f t="shared" si="171"/>
        <v>-2.0923922917111004E-3</v>
      </c>
      <c r="P56" s="16">
        <f t="shared" si="171"/>
        <v>0.45659189824060925</v>
      </c>
      <c r="Q56" s="16">
        <f t="shared" si="171"/>
        <v>0.5034379024608</v>
      </c>
      <c r="R56" s="16">
        <f t="shared" si="171"/>
        <v>0.59949859160988883</v>
      </c>
      <c r="S56" s="16">
        <f t="shared" si="171"/>
        <v>0.54237852697274946</v>
      </c>
      <c r="T56" s="16">
        <f t="shared" si="171"/>
        <v>1.7218136808109472</v>
      </c>
      <c r="U56" s="16">
        <f t="shared" si="171"/>
        <v>1.0614626761134105</v>
      </c>
      <c r="V56" s="16">
        <f t="shared" si="171"/>
        <v>0.69748341490747701</v>
      </c>
      <c r="W56" s="16">
        <f t="shared" si="171"/>
        <v>0.66052168493009988</v>
      </c>
      <c r="X56" s="16">
        <f t="shared" si="171"/>
        <v>0.7777656986363648</v>
      </c>
      <c r="Y56" s="16">
        <f t="shared" si="171"/>
        <v>0.9829885735673306</v>
      </c>
      <c r="Z56" s="16">
        <f t="shared" si="171"/>
        <v>1.2720337905916346</v>
      </c>
      <c r="AA56" s="16">
        <f t="shared" si="171"/>
        <v>1.32422521205753</v>
      </c>
      <c r="AB56" s="16">
        <f t="shared" si="171"/>
        <v>1.7672561483183076</v>
      </c>
      <c r="AC56" s="16">
        <f t="shared" si="171"/>
        <v>2.458707682406621</v>
      </c>
      <c r="AD56" s="16">
        <f t="shared" si="171"/>
        <v>2.8312220082862405</v>
      </c>
      <c r="AE56" s="16">
        <f t="shared" si="171"/>
        <v>2.3209682235345142</v>
      </c>
      <c r="AF56" s="16">
        <f t="shared" si="171"/>
        <v>2.216179004128092</v>
      </c>
      <c r="AG56" s="16">
        <f t="shared" si="171"/>
        <v>2.3977847512907018</v>
      </c>
      <c r="AH56" s="16">
        <f t="shared" si="171"/>
        <v>1.7071276331300307</v>
      </c>
      <c r="AI56" s="16">
        <f t="shared" ref="AI56:BN56" si="172">-(AI16-$CS$16)/$CU$16</f>
        <v>1.4465740932481761</v>
      </c>
      <c r="AJ56" s="16">
        <f t="shared" si="172"/>
        <v>1.2877933619526822</v>
      </c>
      <c r="AK56" s="16">
        <f t="shared" si="172"/>
        <v>0.96158537003601008</v>
      </c>
      <c r="AL56" s="16">
        <f t="shared" si="172"/>
        <v>0.37592462222609269</v>
      </c>
      <c r="AM56" s="16">
        <f t="shared" si="172"/>
        <v>-0.69298550168476936</v>
      </c>
      <c r="AN56" s="16">
        <f t="shared" si="172"/>
        <v>-2.346918726449144</v>
      </c>
      <c r="AO56" s="16">
        <f t="shared" si="172"/>
        <v>-1.7192791134498047</v>
      </c>
      <c r="AP56" s="16">
        <f t="shared" si="172"/>
        <v>-1.9355995967913631</v>
      </c>
      <c r="AQ56" s="16">
        <f t="shared" si="172"/>
        <v>-1.5364351439472963</v>
      </c>
      <c r="AR56" s="16">
        <f t="shared" si="172"/>
        <v>-1.2253222557511012</v>
      </c>
      <c r="AS56" s="16">
        <f t="shared" si="172"/>
        <v>-0.38936989352870871</v>
      </c>
      <c r="AT56" s="16">
        <f t="shared" si="172"/>
        <v>-0.45112990816498089</v>
      </c>
      <c r="AU56" s="16">
        <f t="shared" si="172"/>
        <v>-0.50311403078525474</v>
      </c>
      <c r="AV56" s="16">
        <f t="shared" si="172"/>
        <v>-0.30957868601777561</v>
      </c>
      <c r="AW56" s="16">
        <f t="shared" si="172"/>
        <v>0.33593679294093926</v>
      </c>
      <c r="AX56" s="16">
        <f t="shared" si="172"/>
        <v>-0.31401250020589472</v>
      </c>
      <c r="AY56" s="16">
        <f t="shared" si="172"/>
        <v>8.441692818739277E-2</v>
      </c>
      <c r="AZ56" s="16">
        <f t="shared" si="172"/>
        <v>-1.7627193069361006E-2</v>
      </c>
      <c r="BA56" s="16">
        <f t="shared" si="172"/>
        <v>-0.13648813455431244</v>
      </c>
      <c r="BB56" s="16">
        <f t="shared" si="172"/>
        <v>-0.44651426542233963</v>
      </c>
      <c r="BC56" s="16">
        <f t="shared" si="172"/>
        <v>-0.18280058572469052</v>
      </c>
      <c r="BD56" s="16">
        <f t="shared" si="172"/>
        <v>-0.38821459931605018</v>
      </c>
      <c r="BE56" s="16">
        <f t="shared" si="172"/>
        <v>-1.1452720856506173E-2</v>
      </c>
      <c r="BF56" s="16">
        <f t="shared" si="172"/>
        <v>-0.47229273479094241</v>
      </c>
      <c r="BG56" s="16">
        <f t="shared" si="172"/>
        <v>-0.19601658165617747</v>
      </c>
      <c r="BH56" s="16">
        <f t="shared" si="172"/>
        <v>-0.30395738884672641</v>
      </c>
      <c r="BI56" s="16">
        <f t="shared" si="172"/>
        <v>-0.26632395233440892</v>
      </c>
      <c r="BJ56" s="16">
        <f t="shared" si="172"/>
        <v>-0.87630546519185304</v>
      </c>
      <c r="BK56" s="16">
        <f t="shared" si="172"/>
        <v>-0.31343102621216234</v>
      </c>
      <c r="BL56" s="16">
        <f t="shared" si="172"/>
        <v>-0.37434052993178518</v>
      </c>
      <c r="BM56" s="16">
        <f t="shared" si="172"/>
        <v>-0.41178781429824551</v>
      </c>
      <c r="BN56" s="16">
        <f t="shared" si="172"/>
        <v>-1.0983704414059652</v>
      </c>
      <c r="BO56" s="16">
        <f t="shared" ref="BO56:CG56" si="173">-(BO16-$CS$16)/$CU$16</f>
        <v>-0.98368071052834849</v>
      </c>
      <c r="BP56" s="16">
        <f t="shared" si="173"/>
        <v>-0.56114147927361491</v>
      </c>
      <c r="BQ56" s="16">
        <f t="shared" si="173"/>
        <v>-0.85195269279456154</v>
      </c>
      <c r="BR56" s="16">
        <f t="shared" si="173"/>
        <v>-1.0297007291027989</v>
      </c>
      <c r="BS56" s="16">
        <f t="shared" si="173"/>
        <v>-0.79865451116025865</v>
      </c>
      <c r="BT56" s="16">
        <f t="shared" si="173"/>
        <v>-0.44782478667634062</v>
      </c>
      <c r="BU56" s="16">
        <f t="shared" si="173"/>
        <v>-0.28126204580411779</v>
      </c>
      <c r="BV56" s="16">
        <f t="shared" si="173"/>
        <v>-1.6765182538512617</v>
      </c>
      <c r="BW56" s="16">
        <f t="shared" si="173"/>
        <v>-0.67221584785818866</v>
      </c>
      <c r="BX56" s="16">
        <f t="shared" si="173"/>
        <v>-0.88248405732498469</v>
      </c>
      <c r="BY56" s="16">
        <f t="shared" si="173"/>
        <v>9.3072753123679991E-2</v>
      </c>
      <c r="BZ56" s="16">
        <f t="shared" si="173"/>
        <v>-1.0333586580373437</v>
      </c>
      <c r="CA56" s="16">
        <f t="shared" si="173"/>
        <v>-0.65825806183068669</v>
      </c>
      <c r="CB56" s="16">
        <f t="shared" si="173"/>
        <v>-0.4020654376090298</v>
      </c>
      <c r="CC56" s="16">
        <f t="shared" si="173"/>
        <v>-0.23099376678155706</v>
      </c>
      <c r="CD56" s="16">
        <f t="shared" si="173"/>
        <v>-0.96056767091027551</v>
      </c>
      <c r="CE56" s="16">
        <f t="shared" si="173"/>
        <v>-0.71791071422640118</v>
      </c>
      <c r="CF56" s="16">
        <f t="shared" si="173"/>
        <v>-1.1377864194149041</v>
      </c>
      <c r="CG56" s="16">
        <f t="shared" si="173"/>
        <v>-0.59372638257600774</v>
      </c>
      <c r="CH56" s="16">
        <f t="shared" ref="CH56:CM56" si="174">-(CH16-$CS$16)/$CU$16</f>
        <v>-1.6559851010176503</v>
      </c>
      <c r="CI56" s="16">
        <f t="shared" si="174"/>
        <v>-0.26474460571737468</v>
      </c>
      <c r="CJ56" s="16">
        <f t="shared" si="174"/>
        <v>0.55623513518501788</v>
      </c>
      <c r="CK56" s="16">
        <f t="shared" si="174"/>
        <v>0.24776030089405796</v>
      </c>
      <c r="CL56" s="16">
        <f t="shared" si="174"/>
        <v>-0.94795401558213177</v>
      </c>
      <c r="CM56" s="16">
        <f t="shared" si="174"/>
        <v>0.11978235511490717</v>
      </c>
      <c r="CN56" s="16">
        <f t="shared" ref="CN56:CO56" si="175">-(CN16-$CS$16)/$CU$16</f>
        <v>0.2119100647121365</v>
      </c>
      <c r="CO56" s="16">
        <f t="shared" si="175"/>
        <v>0.16492319815150497</v>
      </c>
      <c r="CP56" s="16">
        <f t="shared" ref="CP56:CQ56" si="176">-(CP16-$CS$16)/$CU$16</f>
        <v>-0.48131769062137686</v>
      </c>
      <c r="CQ56" s="16">
        <f t="shared" si="176"/>
        <v>4.5599668082957109E-2</v>
      </c>
      <c r="CR56" s="16">
        <f t="shared" ref="CR56" si="177">-(CR16-$CS$16)/$CU$16</f>
        <v>-9.1572608216162768E-2</v>
      </c>
      <c r="CS56" s="16"/>
      <c r="CT56" s="39"/>
      <c r="CU56" s="39"/>
    </row>
    <row r="57" spans="1:99" x14ac:dyDescent="0.7">
      <c r="A57" s="56" t="s">
        <v>118</v>
      </c>
      <c r="B57" s="54" t="s">
        <v>10</v>
      </c>
      <c r="C57" s="16">
        <f t="shared" ref="C57:AH57" si="178">(C17-$CS$17)/$CU$17</f>
        <v>0.32778235324214983</v>
      </c>
      <c r="D57" s="16">
        <f t="shared" si="178"/>
        <v>0.1703664410924797</v>
      </c>
      <c r="E57" s="16">
        <f t="shared" si="178"/>
        <v>-0.36484766021639858</v>
      </c>
      <c r="F57" s="16">
        <f t="shared" si="178"/>
        <v>-0.40682523678964405</v>
      </c>
      <c r="G57" s="16">
        <f t="shared" si="178"/>
        <v>-0.71116266694567276</v>
      </c>
      <c r="H57" s="16">
        <f t="shared" si="178"/>
        <v>-0.50127478407944603</v>
      </c>
      <c r="I57" s="16">
        <f t="shared" si="178"/>
        <v>-0.23891493049666246</v>
      </c>
      <c r="J57" s="16">
        <f t="shared" si="178"/>
        <v>-0.22842053635335116</v>
      </c>
      <c r="K57" s="16">
        <f t="shared" si="178"/>
        <v>-0.35435326607308731</v>
      </c>
      <c r="L57" s="16">
        <f t="shared" si="178"/>
        <v>-0.39633084264633256</v>
      </c>
      <c r="M57" s="16">
        <f t="shared" si="178"/>
        <v>-0.48028599579282327</v>
      </c>
      <c r="N57" s="16">
        <f t="shared" si="178"/>
        <v>-0.3333644777864645</v>
      </c>
      <c r="O57" s="16">
        <f t="shared" si="178"/>
        <v>-0.14446538320686053</v>
      </c>
      <c r="P57" s="16">
        <f t="shared" si="178"/>
        <v>6.5422499659366376E-2</v>
      </c>
      <c r="Q57" s="16">
        <f t="shared" si="178"/>
        <v>9.6905682089300435E-2</v>
      </c>
      <c r="R57" s="16">
        <f t="shared" si="178"/>
        <v>0.39074871810201789</v>
      </c>
      <c r="S57" s="16">
        <f t="shared" si="178"/>
        <v>0.44322068881857485</v>
      </c>
      <c r="T57" s="16">
        <f t="shared" si="178"/>
        <v>0.64261417754149019</v>
      </c>
      <c r="U57" s="16">
        <f t="shared" si="178"/>
        <v>0.77904130140453764</v>
      </c>
      <c r="V57" s="16">
        <f t="shared" si="178"/>
        <v>0.72656933068798091</v>
      </c>
      <c r="W57" s="16">
        <f t="shared" si="178"/>
        <v>0.71607493654466958</v>
      </c>
      <c r="X57" s="16">
        <f t="shared" si="178"/>
        <v>0.64261417754149019</v>
      </c>
      <c r="Y57" s="16">
        <f t="shared" si="178"/>
        <v>0.66360296582811273</v>
      </c>
      <c r="Z57" s="16">
        <f t="shared" si="178"/>
        <v>0.64261417754149019</v>
      </c>
      <c r="AA57" s="16">
        <f t="shared" si="178"/>
        <v>0.54816463025168793</v>
      </c>
      <c r="AB57" s="16">
        <f t="shared" si="178"/>
        <v>0.41173750638864065</v>
      </c>
      <c r="AC57" s="16">
        <f t="shared" si="178"/>
        <v>0.36975992981539529</v>
      </c>
      <c r="AD57" s="16">
        <f t="shared" si="178"/>
        <v>0.56915341853831081</v>
      </c>
      <c r="AE57" s="16">
        <f t="shared" si="178"/>
        <v>1.1673338847070571</v>
      </c>
      <c r="AF57" s="16">
        <f t="shared" si="178"/>
        <v>1.4821657090063973</v>
      </c>
      <c r="AG57" s="16">
        <f t="shared" si="178"/>
        <v>1.9019414747388508</v>
      </c>
      <c r="AH57" s="16">
        <f t="shared" si="178"/>
        <v>2.1643013283216339</v>
      </c>
      <c r="AI57" s="16">
        <f t="shared" ref="AI57:BN57" si="179">(AI17-$CS$17)/$CU$17</f>
        <v>2.2482564814681254</v>
      </c>
      <c r="AJ57" s="16">
        <f t="shared" si="179"/>
        <v>2.2797396638980594</v>
      </c>
      <c r="AK57" s="16">
        <f t="shared" si="179"/>
        <v>1.9858966278853418</v>
      </c>
      <c r="AL57" s="16">
        <f t="shared" si="179"/>
        <v>1.4611769207197747</v>
      </c>
      <c r="AM57" s="16">
        <f t="shared" si="179"/>
        <v>1.2198058554236137</v>
      </c>
      <c r="AN57" s="16">
        <f t="shared" si="179"/>
        <v>0.36975992981539529</v>
      </c>
      <c r="AO57" s="16">
        <f t="shared" si="179"/>
        <v>-0.52226357236606868</v>
      </c>
      <c r="AP57" s="16">
        <f t="shared" si="179"/>
        <v>-1.3198375272577305</v>
      </c>
      <c r="AQ57" s="16">
        <f t="shared" si="179"/>
        <v>-2.3482881533022422</v>
      </c>
      <c r="AR57" s="16">
        <f t="shared" si="179"/>
        <v>-2.3797713357321757</v>
      </c>
      <c r="AS57" s="16">
        <f t="shared" si="179"/>
        <v>-2.033456329002902</v>
      </c>
      <c r="AT57" s="16">
        <f t="shared" si="179"/>
        <v>-1.6976357164169387</v>
      </c>
      <c r="AU57" s="16">
        <f t="shared" si="179"/>
        <v>-1.2358823741112399</v>
      </c>
      <c r="AV57" s="16">
        <f t="shared" si="179"/>
        <v>-0.86857857909534297</v>
      </c>
      <c r="AW57" s="16">
        <f t="shared" si="179"/>
        <v>-0.74264584937560674</v>
      </c>
      <c r="AX57" s="16">
        <f t="shared" si="179"/>
        <v>-0.7216570610889842</v>
      </c>
      <c r="AY57" s="16">
        <f t="shared" si="179"/>
        <v>-0.7636346376622295</v>
      </c>
      <c r="AZ57" s="16">
        <f t="shared" si="179"/>
        <v>-0.59572433136924807</v>
      </c>
      <c r="BA57" s="16">
        <f t="shared" si="179"/>
        <v>-0.69017387865905011</v>
      </c>
      <c r="BB57" s="16">
        <f t="shared" si="179"/>
        <v>-0.95253373224183369</v>
      </c>
      <c r="BC57" s="16">
        <f t="shared" si="179"/>
        <v>-0.96302812638514501</v>
      </c>
      <c r="BD57" s="16">
        <f t="shared" si="179"/>
        <v>-1.0364888853883245</v>
      </c>
      <c r="BE57" s="16">
        <f t="shared" si="179"/>
        <v>-0.8790729732386543</v>
      </c>
      <c r="BF57" s="16">
        <f t="shared" si="179"/>
        <v>-0.62720751379918205</v>
      </c>
      <c r="BG57" s="16">
        <f t="shared" si="179"/>
        <v>-0.42781402507626665</v>
      </c>
      <c r="BH57" s="16">
        <f t="shared" si="179"/>
        <v>-0.30188129535653052</v>
      </c>
      <c r="BI57" s="16">
        <f t="shared" si="179"/>
        <v>-0.27039811292659655</v>
      </c>
      <c r="BJ57" s="16">
        <f t="shared" si="179"/>
        <v>-0.30188129535653052</v>
      </c>
      <c r="BK57" s="16">
        <f t="shared" si="179"/>
        <v>-0.42781402507626665</v>
      </c>
      <c r="BL57" s="16">
        <f t="shared" si="179"/>
        <v>-0.23891493049666246</v>
      </c>
      <c r="BM57" s="16">
        <f t="shared" si="179"/>
        <v>-0.42781402507626665</v>
      </c>
      <c r="BN57" s="16">
        <f t="shared" si="179"/>
        <v>-0.45929720750620062</v>
      </c>
      <c r="BO57" s="16">
        <f t="shared" ref="BO57:CG57" si="180">(BO17-$CS$17)/$CU$17</f>
        <v>-0.5642411489393141</v>
      </c>
      <c r="BP57" s="16">
        <f t="shared" si="180"/>
        <v>-0.61671311965587072</v>
      </c>
      <c r="BQ57" s="16">
        <f t="shared" si="180"/>
        <v>-0.39633084264633256</v>
      </c>
      <c r="BR57" s="16">
        <f t="shared" si="180"/>
        <v>-0.3333644777864645</v>
      </c>
      <c r="BS57" s="16">
        <f t="shared" si="180"/>
        <v>-0.36484766021639858</v>
      </c>
      <c r="BT57" s="16">
        <f t="shared" si="180"/>
        <v>-0.21792614221003981</v>
      </c>
      <c r="BU57" s="16">
        <f t="shared" si="180"/>
        <v>-0.35435326607308726</v>
      </c>
      <c r="BV57" s="16">
        <f t="shared" si="180"/>
        <v>-0.35435326607308731</v>
      </c>
      <c r="BW57" s="16">
        <f t="shared" si="180"/>
        <v>-0.27039811292659655</v>
      </c>
      <c r="BX57" s="16">
        <f t="shared" si="180"/>
        <v>-0.28089250706990782</v>
      </c>
      <c r="BY57" s="16">
        <f t="shared" si="180"/>
        <v>-0.22842053635335111</v>
      </c>
      <c r="BZ57" s="16">
        <f t="shared" si="180"/>
        <v>-0.20743174806672848</v>
      </c>
      <c r="CA57" s="16">
        <f t="shared" si="180"/>
        <v>-0.17594856563679445</v>
      </c>
      <c r="CB57" s="16">
        <f t="shared" si="180"/>
        <v>-9.1993412490303739E-2</v>
      </c>
      <c r="CC57" s="16">
        <f t="shared" si="180"/>
        <v>-0.10248780663361504</v>
      </c>
      <c r="CD57" s="16">
        <f t="shared" si="180"/>
        <v>-0.22842053635335111</v>
      </c>
      <c r="CE57" s="16">
        <f t="shared" si="180"/>
        <v>-0.23891493049666246</v>
      </c>
      <c r="CF57" s="16">
        <f t="shared" si="180"/>
        <v>-0.74264584937560674</v>
      </c>
      <c r="CG57" s="16">
        <f t="shared" si="180"/>
        <v>-0.63770190794249348</v>
      </c>
      <c r="CH57" s="16">
        <f t="shared" ref="CH57:CM57" si="181">(CH17-$CS$17)/$CU$17</f>
        <v>-0.62720751379918216</v>
      </c>
      <c r="CI57" s="16">
        <f t="shared" si="181"/>
        <v>-0.61671311965587072</v>
      </c>
      <c r="CJ57" s="16">
        <f t="shared" si="181"/>
        <v>-0.34385887192977593</v>
      </c>
      <c r="CK57" s="16">
        <f t="shared" si="181"/>
        <v>-0.21792614221003981</v>
      </c>
      <c r="CL57" s="16">
        <f t="shared" si="181"/>
        <v>0.15987204694916868</v>
      </c>
      <c r="CM57" s="16">
        <f t="shared" si="181"/>
        <v>0.63211978339817887</v>
      </c>
      <c r="CN57" s="16">
        <f t="shared" ref="CN57:CO57" si="182">(CN17-$CS$17)/$CU$17</f>
        <v>1.3142554027134161</v>
      </c>
      <c r="CO57" s="16">
        <f t="shared" si="182"/>
        <v>1.8074919274490484</v>
      </c>
      <c r="CP57" s="16">
        <f t="shared" ref="CP57:CQ57" si="183">(CP17-$CS$17)/$CU$17</f>
        <v>2.3741892111878613</v>
      </c>
      <c r="CQ57" s="16">
        <f t="shared" si="183"/>
        <v>2.5840770940540883</v>
      </c>
      <c r="CR57" s="16">
        <f t="shared" ref="CR57" si="184">(CR17-$CS$17)/$CU$17</f>
        <v>2.2482564814681254</v>
      </c>
      <c r="CS57" s="16"/>
      <c r="CT57" s="39"/>
      <c r="CU57" s="39"/>
    </row>
    <row r="58" spans="1:99" x14ac:dyDescent="0.7">
      <c r="A58" s="54" t="s">
        <v>129</v>
      </c>
      <c r="B58" s="54" t="s">
        <v>148</v>
      </c>
      <c r="AE58" s="16">
        <f t="shared" ref="AE58:BJ58" si="185">(AE18-$CS$18)/$CU$18</f>
        <v>2.91410800395842</v>
      </c>
      <c r="AF58" s="16">
        <f t="shared" si="185"/>
        <v>2.2678910788654516</v>
      </c>
      <c r="AG58" s="16">
        <f t="shared" si="185"/>
        <v>2.0590128808556032</v>
      </c>
      <c r="AH58" s="16">
        <f t="shared" si="185"/>
        <v>1.1843354266893631</v>
      </c>
      <c r="AI58" s="16">
        <f t="shared" si="185"/>
        <v>0.76657903066966615</v>
      </c>
      <c r="AJ58" s="16">
        <f t="shared" si="185"/>
        <v>0.41409707152804703</v>
      </c>
      <c r="AK58" s="16">
        <f t="shared" si="185"/>
        <v>-0.57154692533092499</v>
      </c>
      <c r="AL58" s="16">
        <f t="shared" si="185"/>
        <v>-1.4853890416240119</v>
      </c>
      <c r="AM58" s="16">
        <f t="shared" si="185"/>
        <v>-2.7386582296831019</v>
      </c>
      <c r="AN58" s="16">
        <f t="shared" si="185"/>
        <v>-3.084612745136913</v>
      </c>
      <c r="AO58" s="16">
        <f t="shared" si="185"/>
        <v>-2.875734547127065</v>
      </c>
      <c r="AP58" s="16">
        <f t="shared" si="185"/>
        <v>-2.2360450657219046</v>
      </c>
      <c r="AQ58" s="16">
        <f t="shared" si="185"/>
        <v>-1.6746849085704367</v>
      </c>
      <c r="AR58" s="16">
        <f t="shared" si="185"/>
        <v>-1.0741600892921226</v>
      </c>
      <c r="AS58" s="16">
        <f t="shared" si="185"/>
        <v>-0.82611722915542785</v>
      </c>
      <c r="AT58" s="16">
        <f t="shared" si="185"/>
        <v>-0.48016271370161639</v>
      </c>
      <c r="AU58" s="16">
        <f t="shared" si="185"/>
        <v>0.38145985308900826</v>
      </c>
      <c r="AV58" s="16">
        <f t="shared" si="185"/>
        <v>0.47937150840612469</v>
      </c>
      <c r="AW58" s="16">
        <f t="shared" si="185"/>
        <v>0.52506361422077896</v>
      </c>
      <c r="AX58" s="16">
        <f t="shared" si="185"/>
        <v>5.5087668698620099E-2</v>
      </c>
      <c r="AY58" s="16">
        <f t="shared" si="185"/>
        <v>-0.15379052931122827</v>
      </c>
      <c r="AZ58" s="16">
        <f t="shared" si="185"/>
        <v>-0.19295519143807485</v>
      </c>
      <c r="BA58" s="16">
        <f t="shared" si="185"/>
        <v>-0.23864729725272918</v>
      </c>
      <c r="BB58" s="16">
        <f t="shared" si="185"/>
        <v>7.4669999762043374E-2</v>
      </c>
      <c r="BC58" s="16">
        <f t="shared" si="185"/>
        <v>-1.0186768179457521E-2</v>
      </c>
      <c r="BD58" s="16">
        <f t="shared" si="185"/>
        <v>0.19216398614258312</v>
      </c>
      <c r="BE58" s="16">
        <f t="shared" si="185"/>
        <v>0.10077977451327444</v>
      </c>
      <c r="BF58" s="16">
        <f t="shared" si="185"/>
        <v>0.21174631720600634</v>
      </c>
      <c r="BG58" s="16">
        <f t="shared" si="185"/>
        <v>0.36840496571339265</v>
      </c>
      <c r="BH58" s="16">
        <f t="shared" si="185"/>
        <v>0.17910909876696759</v>
      </c>
      <c r="BI58" s="16">
        <f t="shared" si="185"/>
        <v>0.37493240940120037</v>
      </c>
      <c r="BJ58" s="16">
        <f t="shared" si="185"/>
        <v>-0.61723903114557932</v>
      </c>
      <c r="BK58" s="16">
        <f t="shared" ref="BK58:CD58" si="186">(BK18-$CS$18)/$CU$18</f>
        <v>-0.74778790490173463</v>
      </c>
      <c r="BL58" s="16">
        <f t="shared" si="186"/>
        <v>-0.6237664748333871</v>
      </c>
      <c r="BM58" s="16">
        <f t="shared" si="186"/>
        <v>-0.83917211653104329</v>
      </c>
      <c r="BN58" s="16">
        <f t="shared" si="186"/>
        <v>0.10730721820108217</v>
      </c>
      <c r="BO58" s="16">
        <f t="shared" si="186"/>
        <v>0.13994443664012099</v>
      </c>
      <c r="BP58" s="16">
        <f t="shared" si="186"/>
        <v>0.29660308514750727</v>
      </c>
      <c r="BQ58" s="16">
        <f t="shared" si="186"/>
        <v>0.30313052883531505</v>
      </c>
      <c r="BR58" s="16">
        <f t="shared" si="186"/>
        <v>0.18563654245477534</v>
      </c>
      <c r="BS58" s="16">
        <f t="shared" si="186"/>
        <v>0.28354819777189183</v>
      </c>
      <c r="BT58" s="16">
        <f t="shared" si="186"/>
        <v>0.27049331039627622</v>
      </c>
      <c r="BU58" s="16">
        <f t="shared" si="186"/>
        <v>0.250910979332853</v>
      </c>
      <c r="BV58" s="16">
        <f t="shared" si="186"/>
        <v>0.19216398614258312</v>
      </c>
      <c r="BW58" s="16">
        <f t="shared" si="186"/>
        <v>0.42062451521585481</v>
      </c>
      <c r="BX58" s="16">
        <f t="shared" si="186"/>
        <v>0.24438353564504514</v>
      </c>
      <c r="BY58" s="16">
        <f t="shared" si="186"/>
        <v>0.14647188032792879</v>
      </c>
      <c r="BZ58" s="16">
        <f t="shared" si="186"/>
        <v>0.40104218415243148</v>
      </c>
      <c r="CA58" s="16">
        <f t="shared" si="186"/>
        <v>9.4252330825466704E-2</v>
      </c>
      <c r="CB58" s="16">
        <f t="shared" si="186"/>
        <v>0.19216398614258312</v>
      </c>
      <c r="CC58" s="16">
        <f t="shared" si="186"/>
        <v>0.50548128315735563</v>
      </c>
      <c r="CD58" s="16">
        <f t="shared" si="186"/>
        <v>0.250910979332853</v>
      </c>
      <c r="CE58" s="16">
        <f t="shared" ref="CE58:CI58" si="187">(CE18-$CS$18)/$CU$18</f>
        <v>0.250910979332853</v>
      </c>
      <c r="CF58" s="16">
        <f t="shared" si="187"/>
        <v>-0.22559240987711365</v>
      </c>
      <c r="CG58" s="16">
        <f t="shared" si="187"/>
        <v>-0.2125375225014981</v>
      </c>
      <c r="CH58" s="16">
        <f t="shared" si="187"/>
        <v>-0.1799003040624593</v>
      </c>
      <c r="CI58" s="16">
        <f t="shared" si="187"/>
        <v>-0.134208198247805</v>
      </c>
      <c r="CJ58" s="16">
        <f t="shared" ref="CJ58:CO58" si="188">(CJ18-$CS$18)/$CU$18</f>
        <v>0.46631662103050908</v>
      </c>
      <c r="CK58" s="16">
        <f t="shared" si="188"/>
        <v>0.48589895209393241</v>
      </c>
      <c r="CL58" s="16">
        <f t="shared" si="188"/>
        <v>0.72741436854281971</v>
      </c>
      <c r="CM58" s="16">
        <f t="shared" si="188"/>
        <v>0.81227113648432037</v>
      </c>
      <c r="CN58" s="16">
        <f t="shared" si="188"/>
        <v>0.74046925591843515</v>
      </c>
      <c r="CO58" s="16">
        <f t="shared" si="188"/>
        <v>0.56422827634762551</v>
      </c>
      <c r="CP58" s="16">
        <f t="shared" ref="CP58:CQ58" si="189">(CP18-$CS$18)/$CU$18</f>
        <v>0.23785609195723742</v>
      </c>
      <c r="CQ58" s="16">
        <f t="shared" si="189"/>
        <v>6.1615112386427896E-2</v>
      </c>
      <c r="CR58" s="16">
        <f t="shared" ref="CR58" si="190">(CR18-$CS$18)/$CU$18</f>
        <v>4.2032781323004559E-2</v>
      </c>
      <c r="CT58" s="39"/>
      <c r="CU58" s="39"/>
    </row>
    <row r="59" spans="1:99" x14ac:dyDescent="0.7">
      <c r="A59" s="57" t="s">
        <v>192</v>
      </c>
      <c r="B59" s="57" t="s">
        <v>93</v>
      </c>
      <c r="C59" s="51">
        <f t="shared" ref="C59:AH59" si="191">AVERAGEIF(C45:C58,"&lt;&gt;0")</f>
        <v>-1.000465390295596</v>
      </c>
      <c r="D59" s="51">
        <f t="shared" si="191"/>
        <v>-0.78683576762060115</v>
      </c>
      <c r="E59" s="51">
        <f t="shared" si="191"/>
        <v>-0.82569612327635944</v>
      </c>
      <c r="F59" s="51">
        <f t="shared" si="191"/>
        <v>-0.74134163474624859</v>
      </c>
      <c r="G59" s="51">
        <f t="shared" si="191"/>
        <v>-0.82305741035817126</v>
      </c>
      <c r="H59" s="51">
        <f t="shared" si="191"/>
        <v>-0.69937330893033567</v>
      </c>
      <c r="I59" s="51">
        <f t="shared" si="191"/>
        <v>-0.38968855830921606</v>
      </c>
      <c r="J59" s="51">
        <f t="shared" si="191"/>
        <v>-0.26399200671933537</v>
      </c>
      <c r="K59" s="51">
        <f t="shared" si="191"/>
        <v>-0.42113464340713208</v>
      </c>
      <c r="L59" s="51">
        <f t="shared" si="191"/>
        <v>-0.26371747667236678</v>
      </c>
      <c r="M59" s="51">
        <f t="shared" si="191"/>
        <v>-7.183943789990177E-2</v>
      </c>
      <c r="N59" s="51">
        <f t="shared" si="191"/>
        <v>-5.6022162274730058E-2</v>
      </c>
      <c r="O59" s="51">
        <f t="shared" si="191"/>
        <v>-0.16026982241688309</v>
      </c>
      <c r="P59" s="51">
        <f t="shared" si="191"/>
        <v>-0.10273287520857632</v>
      </c>
      <c r="Q59" s="51">
        <f t="shared" si="191"/>
        <v>0.15535532942602998</v>
      </c>
      <c r="R59" s="51">
        <f t="shared" si="191"/>
        <v>0.18138456245938442</v>
      </c>
      <c r="S59" s="51">
        <f t="shared" si="191"/>
        <v>8.3368620418011699E-2</v>
      </c>
      <c r="T59" s="51">
        <f t="shared" si="191"/>
        <v>0.28622843099161693</v>
      </c>
      <c r="U59" s="51">
        <f t="shared" si="191"/>
        <v>0.25949241790977184</v>
      </c>
      <c r="V59" s="51">
        <f t="shared" si="191"/>
        <v>0.31459102450141496</v>
      </c>
      <c r="W59" s="51">
        <f t="shared" si="191"/>
        <v>0.25591854046245965</v>
      </c>
      <c r="X59" s="51">
        <f t="shared" si="191"/>
        <v>0.36528389655012783</v>
      </c>
      <c r="Y59" s="51">
        <f t="shared" si="191"/>
        <v>0.52668889928056928</v>
      </c>
      <c r="Z59" s="51">
        <f t="shared" si="191"/>
        <v>0.7095372213705009</v>
      </c>
      <c r="AA59" s="51">
        <f t="shared" si="191"/>
        <v>0.77030204850169948</v>
      </c>
      <c r="AB59" s="51">
        <f t="shared" si="191"/>
        <v>0.88588328748275336</v>
      </c>
      <c r="AC59" s="51">
        <f t="shared" si="191"/>
        <v>1.2006806402851251</v>
      </c>
      <c r="AD59" s="51">
        <f t="shared" si="191"/>
        <v>1.3157286090652225</v>
      </c>
      <c r="AE59" s="51">
        <f t="shared" si="191"/>
        <v>1.4709751809682423</v>
      </c>
      <c r="AF59" s="51">
        <f t="shared" si="191"/>
        <v>1.442698970737341</v>
      </c>
      <c r="AG59" s="51">
        <f t="shared" si="191"/>
        <v>1.5258453346842027</v>
      </c>
      <c r="AH59" s="51">
        <f t="shared" si="191"/>
        <v>1.2215873216402373</v>
      </c>
      <c r="AI59" s="51">
        <f t="shared" ref="AI59:BN59" si="192">AVERAGEIF(AI45:AI58,"&lt;&gt;0")</f>
        <v>0.94377742638538353</v>
      </c>
      <c r="AJ59" s="51">
        <f t="shared" si="192"/>
        <v>0.62338673060471794</v>
      </c>
      <c r="AK59" s="51">
        <f t="shared" si="192"/>
        <v>0.23384359488889425</v>
      </c>
      <c r="AL59" s="51">
        <f t="shared" si="192"/>
        <v>-0.44017380518743987</v>
      </c>
      <c r="AM59" s="51">
        <f t="shared" si="192"/>
        <v>-1.2043270988410868</v>
      </c>
      <c r="AN59" s="51">
        <f t="shared" si="192"/>
        <v>-1.6133650517817928</v>
      </c>
      <c r="AO59" s="51">
        <f t="shared" si="192"/>
        <v>-1.7340930069633791</v>
      </c>
      <c r="AP59" s="51">
        <f t="shared" si="192"/>
        <v>-1.7821253750960975</v>
      </c>
      <c r="AQ59" s="51">
        <f t="shared" si="192"/>
        <v>-1.6642348645650393</v>
      </c>
      <c r="AR59" s="51">
        <f t="shared" si="192"/>
        <v>-1.326685108370059</v>
      </c>
      <c r="AS59" s="51">
        <f t="shared" si="192"/>
        <v>-0.95904889847525343</v>
      </c>
      <c r="AT59" s="51">
        <f t="shared" si="192"/>
        <v>-0.88727891270762449</v>
      </c>
      <c r="AU59" s="51">
        <f t="shared" si="192"/>
        <v>-0.83840281008581663</v>
      </c>
      <c r="AV59" s="51">
        <f t="shared" si="192"/>
        <v>-0.62168274825560998</v>
      </c>
      <c r="AW59" s="51">
        <f t="shared" si="192"/>
        <v>-0.34146065494363004</v>
      </c>
      <c r="AX59" s="51">
        <f t="shared" si="192"/>
        <v>-0.46489185951019241</v>
      </c>
      <c r="AY59" s="51">
        <f t="shared" si="192"/>
        <v>-0.43342291546530093</v>
      </c>
      <c r="AZ59" s="51">
        <f t="shared" si="192"/>
        <v>-0.35868337589907301</v>
      </c>
      <c r="BA59" s="51">
        <f t="shared" si="192"/>
        <v>-0.25162980723081158</v>
      </c>
      <c r="BB59" s="51">
        <f t="shared" si="192"/>
        <v>-0.36001228445470657</v>
      </c>
      <c r="BC59" s="51">
        <f t="shared" si="192"/>
        <v>-0.23226466170829072</v>
      </c>
      <c r="BD59" s="51">
        <f t="shared" si="192"/>
        <v>-0.20991574258128337</v>
      </c>
      <c r="BE59" s="51">
        <f t="shared" si="192"/>
        <v>-9.5219607631926176E-2</v>
      </c>
      <c r="BF59" s="51">
        <f t="shared" si="192"/>
        <v>-0.19580633618775206</v>
      </c>
      <c r="BG59" s="51">
        <f t="shared" si="192"/>
        <v>-6.1243833052818546E-2</v>
      </c>
      <c r="BH59" s="51">
        <f t="shared" si="192"/>
        <v>-6.4541090918999136E-2</v>
      </c>
      <c r="BI59" s="51">
        <f t="shared" si="192"/>
        <v>-2.9585071831462136E-2</v>
      </c>
      <c r="BJ59" s="51">
        <f t="shared" si="192"/>
        <v>-0.25870463673398186</v>
      </c>
      <c r="BK59" s="51">
        <f t="shared" si="192"/>
        <v>-0.2160939619141439</v>
      </c>
      <c r="BL59" s="51">
        <f t="shared" si="192"/>
        <v>-0.17148796059592053</v>
      </c>
      <c r="BM59" s="51">
        <f t="shared" si="192"/>
        <v>-0.16991998976346703</v>
      </c>
      <c r="BN59" s="51">
        <f t="shared" si="192"/>
        <v>-0.27574997850064559</v>
      </c>
      <c r="BO59" s="51">
        <f t="shared" ref="BO59:CI59" si="193">AVERAGEIF(BO45:BO58,"&lt;&gt;0")</f>
        <v>-0.258625920807947</v>
      </c>
      <c r="BP59" s="51">
        <f t="shared" si="193"/>
        <v>-0.17034904431221728</v>
      </c>
      <c r="BQ59" s="51">
        <f t="shared" si="193"/>
        <v>-0.12977428504181546</v>
      </c>
      <c r="BR59" s="51">
        <f t="shared" si="193"/>
        <v>-0.13249302272731275</v>
      </c>
      <c r="BS59" s="51">
        <f t="shared" si="193"/>
        <v>-4.125070691469733E-2</v>
      </c>
      <c r="BT59" s="51">
        <f t="shared" si="193"/>
        <v>0.14543322471742237</v>
      </c>
      <c r="BU59" s="51">
        <f t="shared" si="193"/>
        <v>0.23646942710937197</v>
      </c>
      <c r="BV59" s="51">
        <f t="shared" si="193"/>
        <v>0.14165038775073407</v>
      </c>
      <c r="BW59" s="51">
        <f t="shared" si="193"/>
        <v>0.30366274581045077</v>
      </c>
      <c r="BX59" s="51">
        <f t="shared" si="193"/>
        <v>0.39119203962468851</v>
      </c>
      <c r="BY59" s="51">
        <f t="shared" si="193"/>
        <v>0.54676087304882059</v>
      </c>
      <c r="BZ59" s="51">
        <f t="shared" si="193"/>
        <v>0.40199955938950366</v>
      </c>
      <c r="CA59" s="51">
        <f t="shared" si="193"/>
        <v>0.49657218744178261</v>
      </c>
      <c r="CB59" s="51">
        <f t="shared" si="193"/>
        <v>0.55187554537302508</v>
      </c>
      <c r="CC59" s="51">
        <f t="shared" si="193"/>
        <v>0.52412395581292348</v>
      </c>
      <c r="CD59" s="51">
        <f t="shared" si="193"/>
        <v>0.34178773700830634</v>
      </c>
      <c r="CE59" s="51">
        <f t="shared" si="193"/>
        <v>9.9861267540913096E-2</v>
      </c>
      <c r="CF59" s="51">
        <f t="shared" si="193"/>
        <v>-0.21327601169939028</v>
      </c>
      <c r="CG59" s="51">
        <f t="shared" si="193"/>
        <v>-3.2538196411822103E-2</v>
      </c>
      <c r="CH59" s="51">
        <f t="shared" si="193"/>
        <v>-8.3964081211584038E-2</v>
      </c>
      <c r="CI59" s="51">
        <f t="shared" si="193"/>
        <v>-1.3255216931464003E-2</v>
      </c>
      <c r="CJ59" s="51">
        <f t="shared" ref="CJ59:CO59" si="194">AVERAGEIF(CJ45:CJ58,"&lt;&gt;0")</f>
        <v>0.45240006051120213</v>
      </c>
      <c r="CK59" s="51">
        <f t="shared" si="194"/>
        <v>0.52015068198751213</v>
      </c>
      <c r="CL59" s="51">
        <f t="shared" si="194"/>
        <v>0.39960528067117146</v>
      </c>
      <c r="CM59" s="51">
        <f t="shared" si="194"/>
        <v>0.53451718848421936</v>
      </c>
      <c r="CN59" s="51">
        <f t="shared" si="194"/>
        <v>0.66163076686451627</v>
      </c>
      <c r="CO59" s="72">
        <f t="shared" si="194"/>
        <v>0.63401034113472898</v>
      </c>
      <c r="CP59" s="72">
        <f t="shared" ref="CP59:CQ59" si="195">AVERAGEIF(CP45:CP58,"&lt;&gt;0")</f>
        <v>0.46169592343312249</v>
      </c>
      <c r="CQ59" s="72">
        <f t="shared" si="195"/>
        <v>0.40470460498903565</v>
      </c>
      <c r="CR59" s="72">
        <f t="shared" ref="CR59" si="196">AVERAGEIF(CR45:CR58,"&lt;&gt;0")</f>
        <v>0.45574968825168732</v>
      </c>
      <c r="CS59" s="16"/>
      <c r="CT59" s="25"/>
      <c r="CU59" s="48"/>
    </row>
    <row r="60" spans="1:99" x14ac:dyDescent="0.7">
      <c r="AP60" s="8" t="s">
        <v>1</v>
      </c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</row>
    <row r="61" spans="1:99" x14ac:dyDescent="0.7">
      <c r="CR61" s="73">
        <f>CR59-CQ59</f>
        <v>5.1045083262651669E-2</v>
      </c>
    </row>
    <row r="62" spans="1:99" x14ac:dyDescent="0.7"/>
    <row r="63" spans="1:99" x14ac:dyDescent="0.7"/>
    <row r="64" spans="1:99" x14ac:dyDescent="0.7"/>
    <row r="67" spans="42:46" ht="14.25" hidden="1" customHeight="1" x14ac:dyDescent="0.7">
      <c r="AT67" s="21"/>
    </row>
    <row r="73" spans="42:46" ht="14.25" hidden="1" customHeight="1" x14ac:dyDescent="0.7">
      <c r="AP73" s="22"/>
    </row>
    <row r="75" spans="42:46" ht="14.25" hidden="1" customHeight="1" x14ac:dyDescent="0.7">
      <c r="AP75" s="22"/>
    </row>
    <row r="77" spans="42:46" ht="14.25" hidden="1" customHeight="1" x14ac:dyDescent="0.7">
      <c r="AP77" s="23"/>
    </row>
    <row r="78" spans="42:46" x14ac:dyDescent="0.7"/>
    <row r="80" spans="42:46" ht="14.25" hidden="1" customHeight="1" x14ac:dyDescent="0.7">
      <c r="AP80" s="8" t="s">
        <v>1</v>
      </c>
    </row>
    <row r="89" spans="2:55" ht="14.25" hidden="1" customHeight="1" x14ac:dyDescent="0.7"/>
    <row r="90" spans="2:55" ht="14.25" hidden="1" customHeight="1" x14ac:dyDescent="0.7"/>
    <row r="91" spans="2:55" ht="14.25" hidden="1" customHeight="1" x14ac:dyDescent="0.7"/>
    <row r="92" spans="2:55" ht="14.25" hidden="1" customHeight="1" x14ac:dyDescent="0.7">
      <c r="AE92" s="24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2:55" ht="14.25" hidden="1" customHeight="1" x14ac:dyDescent="0.7"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2:55" ht="14.25" hidden="1" customHeight="1" x14ac:dyDescent="0.7"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S94" s="17"/>
      <c r="AT94" s="16"/>
      <c r="AU94" s="16"/>
      <c r="AV94" s="16"/>
      <c r="AW94" s="16"/>
      <c r="AX94" s="16"/>
      <c r="AY94" s="16"/>
      <c r="AZ94" s="16"/>
      <c r="BA94" s="16"/>
      <c r="BB94" s="16"/>
      <c r="BC94" s="16"/>
    </row>
    <row r="95" spans="2:55" ht="14.25" hidden="1" customHeight="1" x14ac:dyDescent="0.7">
      <c r="AF95" s="17"/>
      <c r="AG95" s="17"/>
      <c r="AH95" s="17"/>
      <c r="AI95" s="17"/>
      <c r="AJ95" s="16"/>
      <c r="AK95" s="17"/>
      <c r="AL95" s="17"/>
      <c r="AM95" s="17"/>
      <c r="AN95" s="17"/>
      <c r="AO95" s="17"/>
      <c r="AP95" s="17"/>
    </row>
    <row r="96" spans="2:55" ht="14.25" hidden="1" customHeight="1" x14ac:dyDescent="0.7"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8"/>
    </row>
    <row r="97" spans="31:32" ht="14.25" hidden="1" customHeight="1" x14ac:dyDescent="0.7">
      <c r="AE97" s="29"/>
    </row>
    <row r="106" spans="31:32" hidden="1" x14ac:dyDescent="0.7">
      <c r="AE106" s="17"/>
      <c r="AF106" s="17"/>
    </row>
    <row r="107" spans="31:32" hidden="1" x14ac:dyDescent="0.7">
      <c r="AE107" s="16"/>
    </row>
    <row r="108" spans="31:32" hidden="1" x14ac:dyDescent="0.7">
      <c r="AE108" s="16"/>
      <c r="AF108" s="16"/>
    </row>
    <row r="109" spans="31:32" hidden="1" x14ac:dyDescent="0.7">
      <c r="AE109" s="16"/>
      <c r="AF109" s="16"/>
    </row>
    <row r="110" spans="31:32" hidden="1" x14ac:dyDescent="0.7">
      <c r="AE110" s="16"/>
      <c r="AF110" s="16"/>
    </row>
    <row r="111" spans="31:32" hidden="1" x14ac:dyDescent="0.7">
      <c r="AE111" s="16"/>
      <c r="AF111" s="16"/>
    </row>
    <row r="112" spans="31:32" hidden="1" x14ac:dyDescent="0.7">
      <c r="AE112" s="16"/>
      <c r="AF112" s="16"/>
    </row>
    <row r="113" spans="31:32" hidden="1" x14ac:dyDescent="0.7">
      <c r="AE113" s="16"/>
      <c r="AF113" s="16"/>
    </row>
    <row r="114" spans="31:32" hidden="1" x14ac:dyDescent="0.7">
      <c r="AE114" s="16"/>
      <c r="AF114" s="16"/>
    </row>
    <row r="115" spans="31:32" hidden="1" x14ac:dyDescent="0.7">
      <c r="AE115" s="16"/>
      <c r="AF115" s="16"/>
    </row>
    <row r="116" spans="31:32" hidden="1" x14ac:dyDescent="0.7">
      <c r="AE116" s="16"/>
      <c r="AF116" s="16"/>
    </row>
    <row r="117" spans="31:32" x14ac:dyDescent="0.7"/>
    <row r="118" spans="31:32" x14ac:dyDescent="0.7"/>
    <row r="119" spans="31:32" x14ac:dyDescent="0.7"/>
  </sheetData>
  <mergeCells count="20">
    <mergeCell ref="W43:Z43"/>
    <mergeCell ref="AA43:AD43"/>
    <mergeCell ref="C43:F43"/>
    <mergeCell ref="G43:J43"/>
    <mergeCell ref="K43:N43"/>
    <mergeCell ref="O43:R43"/>
    <mergeCell ref="S43:V43"/>
    <mergeCell ref="AY43:BB43"/>
    <mergeCell ref="AE43:AH43"/>
    <mergeCell ref="AI43:AL43"/>
    <mergeCell ref="AM43:AP43"/>
    <mergeCell ref="AQ43:AT43"/>
    <mergeCell ref="AU43:AX43"/>
    <mergeCell ref="BC43:BF43"/>
    <mergeCell ref="BG43:BJ43"/>
    <mergeCell ref="BK43:BN43"/>
    <mergeCell ref="BO43:BR43"/>
    <mergeCell ref="CA43:CE43"/>
    <mergeCell ref="BW43:BZ43"/>
    <mergeCell ref="BS43:BV43"/>
  </mergeCells>
  <phoneticPr fontId="20" type="noConversion"/>
  <conditionalFormatting sqref="C53:C57 BV53:BV57 BR53:BR57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I59 BK59:CR59"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49:BQ49 BS49:CR49"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53:BQ53 BS53:BU53 BW53:CR53"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Q54 BS54:BU54 BW54:CR54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Q55 BS55:BU55 BW55:CR55"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56:BQ56 BS56:BU56 BW56:CR56"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57:BQ57 BS57:BU57 BW57:CR57"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45:BZ45 CC45:CD45 CF45:CG45">
    <cfRule type="colorScale" priority="963">
      <colorScale>
        <cfvo type="min"/>
        <cfvo type="num" val="0"/>
        <cfvo type="max"/>
        <color rgb="FF0070C0"/>
        <color theme="0"/>
        <color rgb="FFFF6600"/>
      </colorScale>
    </cfRule>
    <cfRule type="colorScale" priority="9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64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46:BZ46 CC46:CD46 CF46:CG46"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47:BZ47 CC47:CD47 CF47:CG47"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G50 BV50"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0:BU50 BW50:CR50"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S51:S52 CH51:CH52"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1:CG51 CI51:CR51"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T52:CG52 CI52:CR52"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W48"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48:CR48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AF58:CR58"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BJ59 C59"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BR49 C49"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A45:CB47 C45:C47 CE45:CE47">
    <cfRule type="colorScale" priority="10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6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H45:CH47">
    <cfRule type="colorScale" priority="50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R45">
    <cfRule type="colorScale" priority="10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6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R47">
    <cfRule type="colorScale" priority="10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R46"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I47:CR47"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S45">
    <cfRule type="colorScale" priority="44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4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4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1">
      <colorScale>
        <cfvo type="min"/>
        <cfvo type="num" val="0"/>
        <cfvo type="max"/>
        <color rgb="FF0070C0"/>
        <color theme="0"/>
        <color rgb="FFFF6600"/>
      </colorScale>
    </cfRule>
    <cfRule type="colorScale" priority="44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3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S46">
    <cfRule type="colorScale" priority="43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2">
      <colorScale>
        <cfvo type="min"/>
        <cfvo type="num" val="0"/>
        <cfvo type="max"/>
        <color rgb="FF0070C0"/>
        <color theme="0"/>
        <color rgb="FFFF6600"/>
      </colorScale>
    </cfRule>
    <cfRule type="colorScale" priority="43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S47">
    <cfRule type="colorScale" priority="42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23">
      <colorScale>
        <cfvo type="min"/>
        <cfvo type="num" val="0"/>
        <cfvo type="max"/>
        <color rgb="FF0070C0"/>
        <color theme="0"/>
        <color rgb="FFFF6600"/>
      </colorScale>
    </cfRule>
    <cfRule type="colorScale" priority="42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2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2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5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S49">
    <cfRule type="colorScale" priority="41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2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4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CS53">
    <cfRule type="colorScale" priority="41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5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CS54">
    <cfRule type="colorScale" priority="35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1">
      <colorScale>
        <cfvo type="min"/>
        <cfvo type="num" val="0"/>
        <cfvo type="max"/>
        <color rgb="FF0070C0"/>
        <color theme="0"/>
        <color rgb="FFFF6600"/>
      </colorScale>
    </cfRule>
    <cfRule type="colorScale" priority="35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S55">
    <cfRule type="colorScale" priority="387">
      <colorScale>
        <cfvo type="min"/>
        <cfvo type="num" val="0"/>
        <cfvo type="max"/>
        <color rgb="FF0070C0"/>
        <color theme="0"/>
        <color rgb="FFFF6600"/>
      </colorScale>
    </cfRule>
    <cfRule type="colorScale" priority="38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S56">
    <cfRule type="colorScale" priority="3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7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4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S57">
    <cfRule type="colorScale" priority="36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0">
      <colorScale>
        <cfvo type="min"/>
        <cfvo type="num" val="0"/>
        <cfvo type="max"/>
        <color rgb="FF0070C0"/>
        <color theme="0"/>
        <color rgb="FFFF6600"/>
      </colorScale>
    </cfRule>
    <cfRule type="colorScale" priority="3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4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S59">
    <cfRule type="colorScale" priority="45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T45:CU45">
    <cfRule type="colorScale" priority="7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02">
      <colorScale>
        <cfvo type="min"/>
        <cfvo type="num" val="0"/>
        <cfvo type="max"/>
        <color rgb="FF0070C0"/>
        <color theme="0"/>
        <color rgb="FFFF6600"/>
      </colorScale>
    </cfRule>
    <cfRule type="colorScale" priority="7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1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0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5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T46:CU46">
    <cfRule type="colorScale" priority="78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8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8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8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8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87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T47:CU47">
    <cfRule type="colorScale" priority="693">
      <colorScale>
        <cfvo type="min"/>
        <cfvo type="num" val="0"/>
        <cfvo type="max"/>
        <color rgb="FF0070C0"/>
        <color theme="0"/>
        <color rgb="FFFF6600"/>
      </colorScale>
    </cfRule>
    <cfRule type="colorScale" priority="69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9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0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9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9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96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T48:CU48">
    <cfRule type="colorScale" priority="68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8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9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9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9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8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84">
      <colorScale>
        <cfvo type="min"/>
        <cfvo type="num" val="0"/>
        <cfvo type="max"/>
        <color rgb="FF0070C0"/>
        <color theme="0"/>
        <color rgb="FFFF6600"/>
      </colorScale>
    </cfRule>
    <cfRule type="colorScale" priority="685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T49:CU49">
    <cfRule type="colorScale" priority="67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7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7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75">
      <colorScale>
        <cfvo type="min"/>
        <cfvo type="num" val="0"/>
        <cfvo type="max"/>
        <color rgb="FF0070C0"/>
        <color theme="0"/>
        <color rgb="FFFF6600"/>
      </colorScale>
    </cfRule>
    <cfRule type="colorScale" priority="6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8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8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8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T50:CU50">
    <cfRule type="colorScale" priority="75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5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4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5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4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T51:CU51">
    <cfRule type="colorScale" priority="74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3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4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4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T52:CU52">
    <cfRule type="colorScale" priority="73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3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3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3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3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T53:CU54">
    <cfRule type="colorScale" priority="7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2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2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2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2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2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2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5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T55:CU55">
    <cfRule type="colorScale" priority="66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7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7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7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7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69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T56:CU56">
    <cfRule type="colorScale" priority="6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6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6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6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6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6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5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7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T57:CU57">
    <cfRule type="colorScale" priority="8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0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0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0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0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01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T58:CU58">
    <cfRule type="colorScale" priority="17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5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90">
      <colorScale>
        <cfvo type="min"/>
        <cfvo type="num" val="0"/>
        <cfvo type="max"/>
        <color rgb="FF0070C0"/>
        <color theme="0"/>
        <color rgb="FFFF6600"/>
      </colorScale>
    </cfRule>
    <cfRule type="colorScale" priority="17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T59:CU59">
    <cfRule type="colorScale" priority="71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1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1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1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1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1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13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FD19"/>
  <sheetViews>
    <sheetView showGridLines="0" tabSelected="1" zoomScale="60" zoomScaleNormal="60" workbookViewId="0">
      <pane xSplit="2" topLeftCell="C1" activePane="topRight" state="frozen"/>
      <selection pane="topRight"/>
    </sheetView>
  </sheetViews>
  <sheetFormatPr defaultColWidth="9.1328125" defaultRowHeight="13.5" zeroHeight="1" x14ac:dyDescent="0.7"/>
  <cols>
    <col min="1" max="1" width="14.54296875" style="31" customWidth="1"/>
    <col min="2" max="2" width="22.26953125" style="31" customWidth="1"/>
    <col min="3" max="88" width="2.26953125" style="31" customWidth="1"/>
    <col min="89" max="96" width="2.86328125" style="31" customWidth="1"/>
    <col min="97" max="16379" width="9.1328125" style="31"/>
    <col min="16380" max="16380" width="2.1328125" style="31" customWidth="1"/>
    <col min="16381" max="16381" width="4.26953125" style="31" customWidth="1"/>
    <col min="16382" max="16382" width="1.26953125" style="31" customWidth="1"/>
    <col min="16383" max="16383" width="3.40625" style="31" customWidth="1"/>
    <col min="16384" max="16384" width="6.26953125" style="31" customWidth="1"/>
  </cols>
  <sheetData>
    <row r="1" spans="1:160" x14ac:dyDescent="0.7">
      <c r="B1" s="34"/>
      <c r="W1" s="34" t="s">
        <v>202</v>
      </c>
      <c r="AR1" s="34" t="s">
        <v>201</v>
      </c>
    </row>
    <row r="2" spans="1:160" x14ac:dyDescent="0.7">
      <c r="C2" s="76">
        <v>2000</v>
      </c>
      <c r="D2" s="76"/>
      <c r="E2" s="76"/>
      <c r="F2" s="76"/>
      <c r="G2" s="76">
        <v>2001</v>
      </c>
      <c r="H2" s="76"/>
      <c r="I2" s="76"/>
      <c r="J2" s="76"/>
      <c r="K2" s="76">
        <v>2002</v>
      </c>
      <c r="L2" s="76"/>
      <c r="M2" s="76"/>
      <c r="N2" s="76"/>
      <c r="O2" s="76">
        <v>2003</v>
      </c>
      <c r="P2" s="76"/>
      <c r="Q2" s="76"/>
      <c r="R2" s="76"/>
      <c r="S2" s="76">
        <v>2004</v>
      </c>
      <c r="T2" s="76"/>
      <c r="U2" s="76"/>
      <c r="V2" s="76"/>
      <c r="W2" s="76">
        <v>2005</v>
      </c>
      <c r="X2" s="76"/>
      <c r="Y2" s="76"/>
      <c r="Z2" s="76"/>
      <c r="AA2" s="76">
        <v>2006</v>
      </c>
      <c r="AB2" s="76"/>
      <c r="AC2" s="76"/>
      <c r="AD2" s="76"/>
      <c r="AE2" s="76">
        <v>2007</v>
      </c>
      <c r="AF2" s="76"/>
      <c r="AG2" s="76"/>
      <c r="AH2" s="76"/>
      <c r="AI2" s="76">
        <v>2008</v>
      </c>
      <c r="AJ2" s="76"/>
      <c r="AK2" s="76"/>
      <c r="AL2" s="76"/>
      <c r="AM2" s="76">
        <v>2009</v>
      </c>
      <c r="AN2" s="76"/>
      <c r="AO2" s="76"/>
      <c r="AP2" s="76"/>
      <c r="AQ2" s="76">
        <v>2010</v>
      </c>
      <c r="AR2" s="76"/>
      <c r="AS2" s="76"/>
      <c r="AT2" s="76"/>
      <c r="AU2" s="76">
        <v>2011</v>
      </c>
      <c r="AV2" s="76"/>
      <c r="AW2" s="76"/>
      <c r="AX2" s="76"/>
      <c r="AY2" s="76">
        <v>2012</v>
      </c>
      <c r="AZ2" s="76"/>
      <c r="BA2" s="76"/>
      <c r="BB2" s="76"/>
      <c r="BC2" s="76">
        <v>2013</v>
      </c>
      <c r="BD2" s="76"/>
      <c r="BE2" s="76"/>
      <c r="BF2" s="76"/>
      <c r="BG2" s="76">
        <v>2014</v>
      </c>
      <c r="BH2" s="76"/>
      <c r="BI2" s="76"/>
      <c r="BJ2" s="76"/>
      <c r="BK2" s="76">
        <v>2015</v>
      </c>
      <c r="BL2" s="76"/>
      <c r="BM2" s="76"/>
      <c r="BN2" s="76"/>
      <c r="BO2" s="76">
        <v>2016</v>
      </c>
      <c r="BP2" s="76"/>
      <c r="BQ2" s="76"/>
      <c r="BR2" s="76"/>
      <c r="BS2" s="76">
        <v>2017</v>
      </c>
      <c r="BT2" s="76"/>
      <c r="BU2" s="76"/>
      <c r="BV2" s="76"/>
      <c r="BW2" s="76">
        <v>2018</v>
      </c>
      <c r="BX2" s="76"/>
      <c r="BY2" s="76"/>
      <c r="BZ2" s="76"/>
      <c r="CA2" s="76">
        <v>2019</v>
      </c>
      <c r="CB2" s="76"/>
      <c r="CC2" s="76"/>
      <c r="CD2" s="76"/>
      <c r="CE2" s="75">
        <v>2020</v>
      </c>
      <c r="CF2" s="75"/>
      <c r="CG2" s="75"/>
      <c r="CH2" s="75"/>
      <c r="CI2" s="75">
        <v>2021</v>
      </c>
      <c r="CJ2" s="75"/>
      <c r="CK2" s="75"/>
      <c r="CL2" s="75"/>
      <c r="CM2" s="75">
        <v>2022</v>
      </c>
      <c r="CN2" s="75"/>
      <c r="CO2" s="75"/>
      <c r="CP2" s="75"/>
      <c r="CQ2" s="75">
        <v>2023</v>
      </c>
      <c r="CR2" s="75"/>
      <c r="CS2" s="75"/>
      <c r="CT2" s="75"/>
    </row>
    <row r="3" spans="1:160" x14ac:dyDescent="0.7">
      <c r="C3" s="32" t="s">
        <v>3</v>
      </c>
      <c r="D3" s="32" t="s">
        <v>4</v>
      </c>
      <c r="E3" s="32" t="s">
        <v>2</v>
      </c>
      <c r="F3" s="32" t="s">
        <v>5</v>
      </c>
      <c r="G3" s="32" t="s">
        <v>3</v>
      </c>
      <c r="H3" s="32" t="s">
        <v>4</v>
      </c>
      <c r="I3" s="32" t="s">
        <v>2</v>
      </c>
      <c r="J3" s="32" t="s">
        <v>5</v>
      </c>
      <c r="K3" s="32" t="s">
        <v>3</v>
      </c>
      <c r="L3" s="32" t="s">
        <v>4</v>
      </c>
      <c r="M3" s="32" t="s">
        <v>2</v>
      </c>
      <c r="N3" s="32" t="s">
        <v>5</v>
      </c>
      <c r="O3" s="32" t="s">
        <v>3</v>
      </c>
      <c r="P3" s="32" t="s">
        <v>4</v>
      </c>
      <c r="Q3" s="32" t="s">
        <v>2</v>
      </c>
      <c r="R3" s="32" t="s">
        <v>5</v>
      </c>
      <c r="S3" s="32" t="s">
        <v>3</v>
      </c>
      <c r="T3" s="32" t="s">
        <v>4</v>
      </c>
      <c r="U3" s="32" t="s">
        <v>2</v>
      </c>
      <c r="V3" s="32" t="s">
        <v>5</v>
      </c>
      <c r="W3" s="32" t="s">
        <v>3</v>
      </c>
      <c r="X3" s="32" t="s">
        <v>4</v>
      </c>
      <c r="Y3" s="32" t="s">
        <v>2</v>
      </c>
      <c r="Z3" s="32" t="s">
        <v>5</v>
      </c>
      <c r="AA3" s="32" t="s">
        <v>3</v>
      </c>
      <c r="AB3" s="32" t="s">
        <v>4</v>
      </c>
      <c r="AC3" s="32" t="s">
        <v>2</v>
      </c>
      <c r="AD3" s="32" t="s">
        <v>5</v>
      </c>
      <c r="AE3" s="32" t="s">
        <v>3</v>
      </c>
      <c r="AF3" s="32" t="s">
        <v>4</v>
      </c>
      <c r="AG3" s="32" t="s">
        <v>2</v>
      </c>
      <c r="AH3" s="32" t="s">
        <v>5</v>
      </c>
      <c r="AI3" s="32" t="s">
        <v>3</v>
      </c>
      <c r="AJ3" s="32" t="s">
        <v>4</v>
      </c>
      <c r="AK3" s="32" t="s">
        <v>2</v>
      </c>
      <c r="AL3" s="32" t="s">
        <v>5</v>
      </c>
      <c r="AM3" s="32" t="s">
        <v>3</v>
      </c>
      <c r="AN3" s="32" t="s">
        <v>4</v>
      </c>
      <c r="AO3" s="32" t="s">
        <v>2</v>
      </c>
      <c r="AP3" s="32" t="s">
        <v>5</v>
      </c>
      <c r="AQ3" s="32" t="s">
        <v>3</v>
      </c>
      <c r="AR3" s="32" t="s">
        <v>4</v>
      </c>
      <c r="AS3" s="32" t="s">
        <v>2</v>
      </c>
      <c r="AT3" s="32" t="s">
        <v>5</v>
      </c>
      <c r="AU3" s="32" t="s">
        <v>3</v>
      </c>
      <c r="AV3" s="32" t="s">
        <v>4</v>
      </c>
      <c r="AW3" s="32" t="s">
        <v>2</v>
      </c>
      <c r="AX3" s="32" t="s">
        <v>5</v>
      </c>
      <c r="AY3" s="32" t="s">
        <v>3</v>
      </c>
      <c r="AZ3" s="32" t="s">
        <v>4</v>
      </c>
      <c r="BA3" s="32" t="s">
        <v>2</v>
      </c>
      <c r="BB3" s="32" t="s">
        <v>5</v>
      </c>
      <c r="BC3" s="32" t="s">
        <v>3</v>
      </c>
      <c r="BD3" s="32" t="s">
        <v>4</v>
      </c>
      <c r="BE3" s="32" t="s">
        <v>2</v>
      </c>
      <c r="BF3" s="32" t="s">
        <v>5</v>
      </c>
      <c r="BG3" s="32" t="s">
        <v>3</v>
      </c>
      <c r="BH3" s="32" t="s">
        <v>4</v>
      </c>
      <c r="BI3" s="32" t="s">
        <v>2</v>
      </c>
      <c r="BJ3" s="32" t="s">
        <v>5</v>
      </c>
      <c r="BK3" s="32" t="s">
        <v>3</v>
      </c>
      <c r="BL3" s="32" t="s">
        <v>4</v>
      </c>
      <c r="BM3" s="32" t="s">
        <v>2</v>
      </c>
      <c r="BN3" s="32" t="s">
        <v>5</v>
      </c>
      <c r="BO3" s="32" t="s">
        <v>3</v>
      </c>
      <c r="BP3" s="32" t="s">
        <v>4</v>
      </c>
      <c r="BQ3" s="32" t="s">
        <v>2</v>
      </c>
      <c r="BR3" s="32" t="s">
        <v>5</v>
      </c>
      <c r="BS3" s="32" t="s">
        <v>3</v>
      </c>
      <c r="BT3" s="32" t="s">
        <v>4</v>
      </c>
      <c r="BU3" s="32" t="s">
        <v>2</v>
      </c>
      <c r="BV3" s="32" t="s">
        <v>5</v>
      </c>
      <c r="BW3" s="32" t="s">
        <v>3</v>
      </c>
      <c r="BX3" s="32" t="s">
        <v>4</v>
      </c>
      <c r="BY3" s="32" t="s">
        <v>2</v>
      </c>
      <c r="BZ3" s="32" t="s">
        <v>5</v>
      </c>
      <c r="CA3" s="32" t="s">
        <v>3</v>
      </c>
      <c r="CB3" s="31" t="s">
        <v>4</v>
      </c>
      <c r="CC3" s="32" t="s">
        <v>2</v>
      </c>
      <c r="CD3" s="32" t="s">
        <v>5</v>
      </c>
      <c r="CE3" s="32" t="s">
        <v>3</v>
      </c>
      <c r="CF3" s="31" t="s">
        <v>4</v>
      </c>
      <c r="CG3" s="32" t="s">
        <v>2</v>
      </c>
      <c r="CH3" s="32" t="s">
        <v>5</v>
      </c>
      <c r="CI3" s="32" t="s">
        <v>3</v>
      </c>
      <c r="CJ3" s="31" t="s">
        <v>4</v>
      </c>
      <c r="CK3" s="31" t="s">
        <v>2</v>
      </c>
      <c r="CL3" s="32" t="s">
        <v>5</v>
      </c>
      <c r="CM3" s="32" t="s">
        <v>3</v>
      </c>
      <c r="CN3" s="31" t="s">
        <v>4</v>
      </c>
      <c r="CO3" s="32" t="s">
        <v>2</v>
      </c>
      <c r="CP3" s="32" t="s">
        <v>5</v>
      </c>
      <c r="CQ3" s="31" t="s">
        <v>3</v>
      </c>
      <c r="CR3" s="31" t="s">
        <v>4</v>
      </c>
    </row>
    <row r="4" spans="1:160" ht="14" x14ac:dyDescent="0.7">
      <c r="A4" s="54" t="s">
        <v>119</v>
      </c>
      <c r="B4" s="54" t="s">
        <v>11</v>
      </c>
      <c r="C4" s="68">
        <v>-0.27358916721461612</v>
      </c>
      <c r="D4" s="68">
        <v>-0.39910103504367406</v>
      </c>
      <c r="E4" s="68">
        <v>-0.43675459539239153</v>
      </c>
      <c r="F4" s="68">
        <v>-0.39910103504367406</v>
      </c>
      <c r="G4" s="68">
        <v>-0.52461290287273199</v>
      </c>
      <c r="H4" s="68">
        <v>-0.56226646322144946</v>
      </c>
      <c r="I4" s="68">
        <v>-0.12297492581974666</v>
      </c>
      <c r="J4" s="68">
        <v>-0.17317967295136977</v>
      </c>
      <c r="K4" s="68">
        <v>-8.5321365471029184E-2</v>
      </c>
      <c r="L4" s="68">
        <v>6.5292875923840268E-2</v>
      </c>
      <c r="M4" s="68">
        <v>-0.26103798043171039</v>
      </c>
      <c r="N4" s="68">
        <v>7.7844062706746014E-2</v>
      </c>
      <c r="O4" s="68">
        <v>0.10294643627255774</v>
      </c>
      <c r="P4" s="68">
        <v>0.36652135871357938</v>
      </c>
      <c r="Q4" s="68">
        <v>0.3916237322793909</v>
      </c>
      <c r="R4" s="68">
        <v>0.27866305123323892</v>
      </c>
      <c r="S4" s="68">
        <v>0.11549762305546349</v>
      </c>
      <c r="T4" s="68">
        <v>-8.5321365471029184E-2</v>
      </c>
      <c r="U4" s="68">
        <v>-0.12297492581974666</v>
      </c>
      <c r="V4" s="68">
        <v>0.34141898514776792</v>
      </c>
      <c r="W4" s="68">
        <v>0.84346645646399965</v>
      </c>
      <c r="X4" s="68">
        <v>0.80581289611528217</v>
      </c>
      <c r="Y4" s="68">
        <v>1.0568366317733981</v>
      </c>
      <c r="Z4" s="68">
        <v>0.9815295110759632</v>
      </c>
      <c r="AA4" s="68">
        <v>1.2702068070827965</v>
      </c>
      <c r="AB4" s="68">
        <v>1.5588841030896299</v>
      </c>
      <c r="AC4" s="68">
        <v>1.684395970918688</v>
      </c>
      <c r="AD4" s="68">
        <v>2.3621600571956005</v>
      </c>
      <c r="AE4" s="68">
        <v>2.8140027813802093</v>
      </c>
      <c r="AF4" s="68">
        <v>2.9269634624263614</v>
      </c>
      <c r="AG4" s="68">
        <v>2.9897193963408903</v>
      </c>
      <c r="AH4" s="68">
        <v>2.6006326060708109</v>
      </c>
      <c r="AI4" s="68">
        <v>2.3872624307614125</v>
      </c>
      <c r="AJ4" s="68">
        <v>1.8475613990964632</v>
      </c>
      <c r="AK4" s="68">
        <v>1.433372235260572</v>
      </c>
      <c r="AL4" s="68">
        <v>0.37907254549648517</v>
      </c>
      <c r="AM4" s="68">
        <v>-0.67522714426760155</v>
      </c>
      <c r="AN4" s="68">
        <v>-1.2274793627154565</v>
      </c>
      <c r="AO4" s="68">
        <v>-1.9428970093410869</v>
      </c>
      <c r="AP4" s="68">
        <v>-2.6583146559667172</v>
      </c>
      <c r="AQ4" s="68">
        <v>-2.1688183714333911</v>
      </c>
      <c r="AR4" s="68">
        <v>-1.9303458225581813</v>
      </c>
      <c r="AS4" s="68">
        <v>-1.3655424173274204</v>
      </c>
      <c r="AT4" s="68">
        <v>-0.71288070461631892</v>
      </c>
      <c r="AU4" s="68">
        <v>-0.59992002357016683</v>
      </c>
      <c r="AV4" s="68">
        <v>-0.58736883678726104</v>
      </c>
      <c r="AW4" s="68">
        <v>-0.59992002357016683</v>
      </c>
      <c r="AX4" s="68">
        <v>-0.57481765000435525</v>
      </c>
      <c r="AY4" s="68">
        <v>-0.68777833105050745</v>
      </c>
      <c r="AZ4" s="68">
        <v>-0.66267595748469588</v>
      </c>
      <c r="BA4" s="68">
        <v>-0.70032951783341324</v>
      </c>
      <c r="BB4" s="68">
        <v>-0.63757358391888419</v>
      </c>
      <c r="BC4" s="68">
        <v>-0.66267595748469588</v>
      </c>
      <c r="BD4" s="68">
        <v>-0.56226646322144946</v>
      </c>
      <c r="BE4" s="68">
        <v>-0.49951052930692053</v>
      </c>
      <c r="BF4" s="68">
        <v>-0.53716408965563789</v>
      </c>
      <c r="BG4" s="68">
        <v>-0.21083323330008713</v>
      </c>
      <c r="BH4" s="68">
        <v>-0.32379391434623933</v>
      </c>
      <c r="BI4" s="68">
        <v>-0.26103798043171039</v>
      </c>
      <c r="BJ4" s="68">
        <v>-0.3112427275633336</v>
      </c>
      <c r="BK4" s="68">
        <v>-0.36144747469495669</v>
      </c>
      <c r="BL4" s="68">
        <v>-0.33634510112914512</v>
      </c>
      <c r="BM4" s="68">
        <v>-0.223384420082993</v>
      </c>
      <c r="BN4" s="68">
        <v>-0.21083323330008713</v>
      </c>
      <c r="BO4" s="68">
        <v>-0.47440815574110889</v>
      </c>
      <c r="BP4" s="68">
        <v>-0.48695934252401468</v>
      </c>
      <c r="BQ4" s="68">
        <v>-0.66267595748469588</v>
      </c>
      <c r="BR4" s="68">
        <v>-0.39910103504367406</v>
      </c>
      <c r="BS4" s="68">
        <v>-0.26103798043171039</v>
      </c>
      <c r="BT4" s="68">
        <v>-6.0218991905217685E-2</v>
      </c>
      <c r="BU4" s="68">
        <v>-9.7872552253934944E-2</v>
      </c>
      <c r="BV4" s="68">
        <v>-0.1982820465171814</v>
      </c>
      <c r="BW4" s="68">
        <v>-4.7667805122311939E-2</v>
      </c>
      <c r="BX4" s="68">
        <v>-7.2770178688123438E-2</v>
      </c>
      <c r="BY4" s="68">
        <v>-0.12297492581974666</v>
      </c>
      <c r="BZ4" s="68">
        <v>-8.5321365471029184E-2</v>
      </c>
      <c r="CA4" s="68">
        <v>-0.21083323330008713</v>
      </c>
      <c r="CB4" s="68">
        <v>-0.2484867936488046</v>
      </c>
      <c r="CC4" s="68">
        <v>-0.18573085973427564</v>
      </c>
      <c r="CD4" s="68">
        <v>-0.27358916721461612</v>
      </c>
      <c r="CE4" s="68">
        <v>-0.28614035399752197</v>
      </c>
      <c r="CF4" s="68">
        <v>-0.58736883678726104</v>
      </c>
      <c r="CG4" s="68">
        <v>-0.26103798043171039</v>
      </c>
      <c r="CH4" s="68">
        <v>-0.29869154078042776</v>
      </c>
      <c r="CI4" s="68">
        <v>0.12804880983836925</v>
      </c>
      <c r="CJ4" s="68">
        <v>0.36652135871357938</v>
      </c>
      <c r="CK4" s="68">
        <v>0.41672610584520264</v>
      </c>
      <c r="CL4" s="68">
        <v>0.42927729262810838</v>
      </c>
      <c r="CM4" s="68">
        <v>-0.223384420082993</v>
      </c>
      <c r="CN4" s="68">
        <v>-9.7872552253934944E-2</v>
      </c>
      <c r="CO4" s="68">
        <v>-0.33634510112914512</v>
      </c>
      <c r="CP4" s="68">
        <v>-0.1355261126026524</v>
      </c>
      <c r="CQ4" s="68">
        <v>0.40417491906229686</v>
      </c>
      <c r="CR4" s="68">
        <v>0.36652135871357938</v>
      </c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</row>
    <row r="5" spans="1:160" ht="14" x14ac:dyDescent="0.7">
      <c r="A5" s="55" t="s">
        <v>120</v>
      </c>
      <c r="B5" s="55" t="s">
        <v>12</v>
      </c>
      <c r="C5" s="68">
        <v>-0.85362516553601075</v>
      </c>
      <c r="D5" s="68">
        <v>-0.93155404112071638</v>
      </c>
      <c r="E5" s="68">
        <v>-0.90557774925914802</v>
      </c>
      <c r="F5" s="68">
        <v>-0.87960145739757911</v>
      </c>
      <c r="G5" s="68">
        <v>-0.77569628995130557</v>
      </c>
      <c r="H5" s="68">
        <v>-0.8276488736744424</v>
      </c>
      <c r="I5" s="68">
        <v>-0.77569628995130557</v>
      </c>
      <c r="J5" s="68">
        <v>-0.69776741436659995</v>
      </c>
      <c r="K5" s="68">
        <v>-0.48995707947405193</v>
      </c>
      <c r="L5" s="68">
        <v>-0.74971999808973677</v>
      </c>
      <c r="M5" s="68">
        <v>-0.12628899341209354</v>
      </c>
      <c r="N5" s="68">
        <v>-0.33409932830464112</v>
      </c>
      <c r="O5" s="68">
        <v>-0.2042178689967987</v>
      </c>
      <c r="P5" s="68">
        <v>-0.28214674458150435</v>
      </c>
      <c r="Q5" s="68">
        <v>-0.28214674458150435</v>
      </c>
      <c r="R5" s="68">
        <v>-7.4336409688956301E-2</v>
      </c>
      <c r="S5" s="68">
        <v>-0.33409932830464112</v>
      </c>
      <c r="T5" s="68">
        <v>-0.2042178689967987</v>
      </c>
      <c r="U5" s="68">
        <v>-0.12628899341209354</v>
      </c>
      <c r="V5" s="68">
        <v>-0.25617045271993594</v>
      </c>
      <c r="W5" s="68">
        <v>-0.17824157713523031</v>
      </c>
      <c r="X5" s="68">
        <v>8.1521341480454507E-2</v>
      </c>
      <c r="Y5" s="68">
        <v>0.36726055195770768</v>
      </c>
      <c r="Z5" s="68">
        <v>0.57507088685025576</v>
      </c>
      <c r="AA5" s="68">
        <v>0.62702347057339247</v>
      </c>
      <c r="AB5" s="68">
        <v>0.91276268105064595</v>
      </c>
      <c r="AC5" s="68">
        <v>1.1465493078047622</v>
      </c>
      <c r="AD5" s="68">
        <v>1.1465493078047622</v>
      </c>
      <c r="AE5" s="68">
        <v>1.1465493078047622</v>
      </c>
      <c r="AF5" s="68">
        <v>1.1985018915278991</v>
      </c>
      <c r="AG5" s="68">
        <v>1.2244781833894678</v>
      </c>
      <c r="AH5" s="68">
        <v>1.4322885182820155</v>
      </c>
      <c r="AI5" s="68">
        <v>1.1725255996663309</v>
      </c>
      <c r="AJ5" s="68">
        <v>1.0426441403584883</v>
      </c>
      <c r="AK5" s="68">
        <v>0.75690492988123492</v>
      </c>
      <c r="AL5" s="68">
        <v>0.13347392520359128</v>
      </c>
      <c r="AM5" s="68">
        <v>-0.90557774925914802</v>
      </c>
      <c r="AN5" s="68">
        <v>-1.6848665051062024</v>
      </c>
      <c r="AO5" s="68">
        <v>-2.204392342337572</v>
      </c>
      <c r="AP5" s="68">
        <v>-2.4901315528148249</v>
      </c>
      <c r="AQ5" s="68">
        <v>-2.5680604283995305</v>
      </c>
      <c r="AR5" s="68">
        <v>-2.4122026772301202</v>
      </c>
      <c r="AS5" s="68">
        <v>-2.204392342337572</v>
      </c>
      <c r="AT5" s="68">
        <v>-1.996582007445024</v>
      </c>
      <c r="AU5" s="68">
        <v>-1.7108427969677704</v>
      </c>
      <c r="AV5" s="68">
        <v>-1.5030324620752233</v>
      </c>
      <c r="AW5" s="68">
        <v>-1.3211984190442436</v>
      </c>
      <c r="AX5" s="68">
        <v>-1.2172932515979695</v>
      </c>
      <c r="AY5" s="68">
        <v>-1.3471747109058121</v>
      </c>
      <c r="AZ5" s="68">
        <v>-1.3211984190442436</v>
      </c>
      <c r="BA5" s="68">
        <v>-0.87960145739757911</v>
      </c>
      <c r="BB5" s="68">
        <v>-0.90557774925914802</v>
      </c>
      <c r="BC5" s="68">
        <v>-0.41202820388934674</v>
      </c>
      <c r="BD5" s="68">
        <v>-0.23019416085836708</v>
      </c>
      <c r="BE5" s="68">
        <v>-0.36007562016620948</v>
      </c>
      <c r="BF5" s="68">
        <v>-0.2042178689967987</v>
      </c>
      <c r="BG5" s="68">
        <v>-0.10031270155052469</v>
      </c>
      <c r="BH5" s="68">
        <v>2.9568757757317723E-2</v>
      </c>
      <c r="BI5" s="68">
        <v>3.5924658957488739E-3</v>
      </c>
      <c r="BJ5" s="68">
        <v>8.1521341480454507E-2</v>
      </c>
      <c r="BK5" s="68">
        <v>0.23737909264986529</v>
      </c>
      <c r="BL5" s="68">
        <v>0.28933167637300256</v>
      </c>
      <c r="BM5" s="68">
        <v>0.2633553845114337</v>
      </c>
      <c r="BN5" s="68">
        <v>0.23737909264986529</v>
      </c>
      <c r="BO5" s="68">
        <v>0.18542650892672852</v>
      </c>
      <c r="BP5" s="68">
        <v>0.2633553845114337</v>
      </c>
      <c r="BQ5" s="68">
        <v>0.31530796823457091</v>
      </c>
      <c r="BR5" s="68">
        <v>0.36726055195770768</v>
      </c>
      <c r="BS5" s="68">
        <v>0.44518942754241336</v>
      </c>
      <c r="BT5" s="68">
        <v>0.52311830312711849</v>
      </c>
      <c r="BU5" s="68">
        <v>0.52311830312711849</v>
      </c>
      <c r="BV5" s="68">
        <v>0.67897605429652974</v>
      </c>
      <c r="BW5" s="68">
        <v>0.7049523461580981</v>
      </c>
      <c r="BX5" s="68">
        <v>0.88678638918907737</v>
      </c>
      <c r="BY5" s="68">
        <v>0.964715264773783</v>
      </c>
      <c r="BZ5" s="68">
        <v>0.964715264773783</v>
      </c>
      <c r="CA5" s="68">
        <v>1.0166678484969198</v>
      </c>
      <c r="CB5" s="68">
        <v>1.2244781833894678</v>
      </c>
      <c r="CC5" s="68">
        <v>1.2244781833894678</v>
      </c>
      <c r="CD5" s="68">
        <v>1.1985018915278991</v>
      </c>
      <c r="CE5" s="68">
        <v>0.80885751360437197</v>
      </c>
      <c r="CF5" s="68">
        <v>0.65299976243496094</v>
      </c>
      <c r="CG5" s="68">
        <v>0.62702347057339247</v>
      </c>
      <c r="CH5" s="68">
        <v>0.7049523461580981</v>
      </c>
      <c r="CI5" s="68">
        <v>0.7049523461580981</v>
      </c>
      <c r="CJ5" s="68">
        <v>0.83483380546594055</v>
      </c>
      <c r="CK5" s="68">
        <v>0.91276268105064595</v>
      </c>
      <c r="CL5" s="68">
        <v>0.91276268105064595</v>
      </c>
      <c r="CM5" s="68">
        <v>0.964715264773783</v>
      </c>
      <c r="CN5" s="68">
        <v>1.1465493078047622</v>
      </c>
      <c r="CO5" s="68">
        <v>0.964715264773783</v>
      </c>
      <c r="CP5" s="68">
        <v>1.0426441403584883</v>
      </c>
      <c r="CQ5" s="68">
        <v>1.1725255996663309</v>
      </c>
      <c r="CR5" s="68">
        <v>1.2244781833894678</v>
      </c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</row>
    <row r="6" spans="1:160" ht="14" x14ac:dyDescent="0.7">
      <c r="A6" s="55" t="s">
        <v>121</v>
      </c>
      <c r="B6" s="55" t="s">
        <v>13</v>
      </c>
      <c r="C6" s="68">
        <v>-1.5789579387992629</v>
      </c>
      <c r="D6" s="68">
        <v>-1.5789579387992629</v>
      </c>
      <c r="E6" s="68">
        <v>-1.5789579387992629</v>
      </c>
      <c r="F6" s="68">
        <v>-1.5789579387992629</v>
      </c>
      <c r="G6" s="68">
        <v>-1.4256293786266068</v>
      </c>
      <c r="H6" s="68">
        <v>-1.4256293786266068</v>
      </c>
      <c r="I6" s="68">
        <v>-1.3818212185772776</v>
      </c>
      <c r="J6" s="68">
        <v>-1.3818212185772776</v>
      </c>
      <c r="K6" s="68">
        <v>-1.4475334586512723</v>
      </c>
      <c r="L6" s="68">
        <v>-1.0970681782566307</v>
      </c>
      <c r="M6" s="68">
        <v>-0.76850697788665456</v>
      </c>
      <c r="N6" s="68">
        <v>-0.85612329798531461</v>
      </c>
      <c r="O6" s="68">
        <v>-1.031355938182636</v>
      </c>
      <c r="P6" s="68">
        <v>-0.98754777813330541</v>
      </c>
      <c r="Q6" s="68">
        <v>-0.63708249773866388</v>
      </c>
      <c r="R6" s="68">
        <v>-0.94373961808397611</v>
      </c>
      <c r="S6" s="68">
        <v>-0.92183553805931073</v>
      </c>
      <c r="T6" s="68">
        <v>-0.85612329798531461</v>
      </c>
      <c r="U6" s="68">
        <v>-0.70279473781266</v>
      </c>
      <c r="V6" s="68">
        <v>-0.76850697788665456</v>
      </c>
      <c r="W6" s="68">
        <v>-0.94373961808397611</v>
      </c>
      <c r="X6" s="68">
        <v>-0.61517841771400006</v>
      </c>
      <c r="Y6" s="68">
        <v>-0.48375393756600926</v>
      </c>
      <c r="Z6" s="68">
        <v>-0.35232945741801847</v>
      </c>
      <c r="AA6" s="68">
        <v>-0.19900089724536232</v>
      </c>
      <c r="AB6" s="68">
        <v>0.12956030312461381</v>
      </c>
      <c r="AC6" s="68">
        <v>0.65525822371657527</v>
      </c>
      <c r="AD6" s="68">
        <v>0.32669702334659917</v>
      </c>
      <c r="AE6" s="68">
        <v>0.173368463173943</v>
      </c>
      <c r="AF6" s="68">
        <v>0.56764190361791533</v>
      </c>
      <c r="AG6" s="68">
        <v>0.96191534406188606</v>
      </c>
      <c r="AH6" s="68">
        <v>0.96191534406188606</v>
      </c>
      <c r="AI6" s="68">
        <v>0.80858678388922989</v>
      </c>
      <c r="AJ6" s="68">
        <v>0.98381942408655143</v>
      </c>
      <c r="AK6" s="68">
        <v>0.83049086391389526</v>
      </c>
      <c r="AL6" s="68">
        <v>0.32669702334659917</v>
      </c>
      <c r="AM6" s="68">
        <v>-0.1770968172206985</v>
      </c>
      <c r="AN6" s="68">
        <v>-0.74660289786198919</v>
      </c>
      <c r="AO6" s="68">
        <v>-1.3380130585279468</v>
      </c>
      <c r="AP6" s="68">
        <v>-1.5570538587745977</v>
      </c>
      <c r="AQ6" s="68">
        <v>-1.7103824189472538</v>
      </c>
      <c r="AR6" s="68">
        <v>-1.5570538587745977</v>
      </c>
      <c r="AS6" s="68">
        <v>-1.2065885783799561</v>
      </c>
      <c r="AT6" s="68">
        <v>-1.2942048984786161</v>
      </c>
      <c r="AU6" s="68">
        <v>-1.3599171385526123</v>
      </c>
      <c r="AV6" s="68">
        <v>-1.0532600182073015</v>
      </c>
      <c r="AW6" s="68">
        <v>-0.81231513793598542</v>
      </c>
      <c r="AX6" s="68">
        <v>-0.79041105791131994</v>
      </c>
      <c r="AY6" s="68">
        <v>-0.92183553805931073</v>
      </c>
      <c r="AZ6" s="68">
        <v>-0.65898657776332925</v>
      </c>
      <c r="BA6" s="68">
        <v>-0.26471313731935847</v>
      </c>
      <c r="BB6" s="68">
        <v>-0.30852129736868772</v>
      </c>
      <c r="BC6" s="68">
        <v>-0.2866172173440239</v>
      </c>
      <c r="BD6" s="68">
        <v>-0.15519273719603313</v>
      </c>
      <c r="BE6" s="68">
        <v>8.5752143075283019E-2</v>
      </c>
      <c r="BF6" s="68">
        <v>-1.8641770233769697E-3</v>
      </c>
      <c r="BG6" s="68">
        <v>-1.8641770233769697E-3</v>
      </c>
      <c r="BH6" s="68">
        <v>0.15146438314927763</v>
      </c>
      <c r="BI6" s="68">
        <v>0.15146438314927763</v>
      </c>
      <c r="BJ6" s="68">
        <v>0.15146438314927763</v>
      </c>
      <c r="BK6" s="68">
        <v>0.23908070324793917</v>
      </c>
      <c r="BL6" s="68">
        <v>0.5019296635439191</v>
      </c>
      <c r="BM6" s="68">
        <v>0.61145006366724453</v>
      </c>
      <c r="BN6" s="68">
        <v>0.61145006366724453</v>
      </c>
      <c r="BO6" s="68">
        <v>0.52383374356858448</v>
      </c>
      <c r="BP6" s="68">
        <v>0.69906638376590446</v>
      </c>
      <c r="BQ6" s="68">
        <v>0.69906638376590446</v>
      </c>
      <c r="BR6" s="68">
        <v>0.67716230374124065</v>
      </c>
      <c r="BS6" s="68">
        <v>0.65525822371657527</v>
      </c>
      <c r="BT6" s="68">
        <v>0.87429902396322601</v>
      </c>
      <c r="BU6" s="68">
        <v>1.0933398242098769</v>
      </c>
      <c r="BV6" s="68">
        <v>1.1152439042345421</v>
      </c>
      <c r="BW6" s="68">
        <v>1.0714357441852114</v>
      </c>
      <c r="BX6" s="68">
        <v>1.2685724644071983</v>
      </c>
      <c r="BY6" s="68">
        <v>1.4657091846291821</v>
      </c>
      <c r="BZ6" s="68">
        <v>1.334284704481193</v>
      </c>
      <c r="CA6" s="68">
        <v>1.2685724644071983</v>
      </c>
      <c r="CB6" s="68">
        <v>1.334284704481193</v>
      </c>
      <c r="CC6" s="68">
        <v>1.5314214247031768</v>
      </c>
      <c r="CD6" s="68">
        <v>1.4876132646538491</v>
      </c>
      <c r="CE6" s="68">
        <v>1.334284704481193</v>
      </c>
      <c r="CF6" s="68">
        <v>1.2028602243332007</v>
      </c>
      <c r="CG6" s="68">
        <v>1.2466683843825315</v>
      </c>
      <c r="CH6" s="68">
        <v>1.137147984259206</v>
      </c>
      <c r="CI6" s="68">
        <v>0.65525822371657527</v>
      </c>
      <c r="CJ6" s="68">
        <v>0.80858678388922989</v>
      </c>
      <c r="CK6" s="68">
        <v>1.0714357441852114</v>
      </c>
      <c r="CL6" s="68">
        <v>0.89620310398789138</v>
      </c>
      <c r="CM6" s="68">
        <v>1.0057235041112169</v>
      </c>
      <c r="CN6" s="68">
        <v>1.1809561443085368</v>
      </c>
      <c r="CO6" s="68">
        <v>1.3123806244565259</v>
      </c>
      <c r="CP6" s="68">
        <v>1.1809561443085368</v>
      </c>
      <c r="CQ6" s="68">
        <v>1.1152439042345421</v>
      </c>
      <c r="CR6" s="68">
        <v>1.2685724644071983</v>
      </c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</row>
    <row r="7" spans="1:160" ht="14" x14ac:dyDescent="0.7">
      <c r="A7" s="55" t="s">
        <v>122</v>
      </c>
      <c r="B7" s="55" t="s">
        <v>14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8">
        <v>-0.8644468401952391</v>
      </c>
      <c r="X7" s="68">
        <v>-0.71279817552284097</v>
      </c>
      <c r="Y7" s="68">
        <v>-0.60022462690099931</v>
      </c>
      <c r="Z7" s="68">
        <v>-0.53633991335802589</v>
      </c>
      <c r="AA7" s="68">
        <v>7.8162804532274685E-2</v>
      </c>
      <c r="AB7" s="68">
        <v>0.25058950710457201</v>
      </c>
      <c r="AC7" s="68">
        <v>0.64273620746908633</v>
      </c>
      <c r="AD7" s="68">
        <v>0.59203159259395932</v>
      </c>
      <c r="AE7" s="68">
        <v>0.80647955091903767</v>
      </c>
      <c r="AF7" s="68">
        <v>0.74771181685887522</v>
      </c>
      <c r="AG7" s="68">
        <v>0.64614752712429357</v>
      </c>
      <c r="AH7" s="68">
        <v>2.9473969453406558E-2</v>
      </c>
      <c r="AI7" s="68">
        <v>0.66987170472641722</v>
      </c>
      <c r="AJ7" s="68">
        <v>0.26252912589779759</v>
      </c>
      <c r="AK7" s="68">
        <v>-0.45679414139796426</v>
      </c>
      <c r="AL7" s="68">
        <v>-0.80552404615074902</v>
      </c>
      <c r="AM7" s="68">
        <v>-1.1519280511386196</v>
      </c>
      <c r="AN7" s="68">
        <v>-1.372268288868147</v>
      </c>
      <c r="AO7" s="68">
        <v>-1.5515176307508591</v>
      </c>
      <c r="AP7" s="68">
        <v>-1.6839388573666341</v>
      </c>
      <c r="AQ7" s="68">
        <v>-1.6571134800779583</v>
      </c>
      <c r="AR7" s="68">
        <v>-1.5905927468014156</v>
      </c>
      <c r="AS7" s="68">
        <v>-1.4508837009222431</v>
      </c>
      <c r="AT7" s="68">
        <v>-1.4594120000602613</v>
      </c>
      <c r="AU7" s="68">
        <v>-0.93143275342476473</v>
      </c>
      <c r="AV7" s="68">
        <v>-0.94011611254711058</v>
      </c>
      <c r="AW7" s="68">
        <v>-1.0305160834101046</v>
      </c>
      <c r="AX7" s="68">
        <v>-1.1353366328155658</v>
      </c>
      <c r="AY7" s="68">
        <v>-0.74210451256075838</v>
      </c>
      <c r="AZ7" s="68">
        <v>-0.79994188671495525</v>
      </c>
      <c r="BA7" s="68">
        <v>-0.87762693886308563</v>
      </c>
      <c r="BB7" s="68">
        <v>-0.84025748264013267</v>
      </c>
      <c r="BC7" s="68">
        <v>-0.26017808127056052</v>
      </c>
      <c r="BD7" s="68">
        <v>-0.41446276567652796</v>
      </c>
      <c r="BE7" s="68">
        <v>-0.53230835376550811</v>
      </c>
      <c r="BF7" s="68">
        <v>-0.72070623472354878</v>
      </c>
      <c r="BG7" s="68">
        <v>-0.34871733232162322</v>
      </c>
      <c r="BH7" s="68">
        <v>-0.52936221406328365</v>
      </c>
      <c r="BI7" s="68">
        <v>-0.81203656549250847</v>
      </c>
      <c r="BJ7" s="68">
        <v>-0.98601386790808176</v>
      </c>
      <c r="BK7" s="68">
        <v>-0.47074953998744878</v>
      </c>
      <c r="BL7" s="68">
        <v>-0.37399210976702291</v>
      </c>
      <c r="BM7" s="68">
        <v>-0.60332582658755141</v>
      </c>
      <c r="BN7" s="68">
        <v>-0.68612785821849276</v>
      </c>
      <c r="BO7" s="68">
        <v>-0.43648128345104792</v>
      </c>
      <c r="BP7" s="68">
        <v>-0.2149005658468997</v>
      </c>
      <c r="BQ7" s="68">
        <v>-0.3736819897983677</v>
      </c>
      <c r="BR7" s="68">
        <v>-0.3397238532306221</v>
      </c>
      <c r="BS7" s="68">
        <v>-6.9919480500588563E-2</v>
      </c>
      <c r="BT7" s="68">
        <v>1.117689130274911E-2</v>
      </c>
      <c r="BU7" s="68">
        <v>0.15538267672742223</v>
      </c>
      <c r="BV7" s="68">
        <v>0.14545883773045545</v>
      </c>
      <c r="BW7" s="68">
        <v>0.85951006555907872</v>
      </c>
      <c r="BX7" s="68">
        <v>1.240647507036333</v>
      </c>
      <c r="BY7" s="68">
        <v>0.94200197722136492</v>
      </c>
      <c r="BZ7" s="68">
        <v>0.72941473870821771</v>
      </c>
      <c r="CA7" s="68">
        <v>1.8743776629832567</v>
      </c>
      <c r="CB7" s="68">
        <v>2.144337095697618</v>
      </c>
      <c r="CC7" s="68">
        <v>1.9444647758993343</v>
      </c>
      <c r="CD7" s="68">
        <v>1.7732785532016579</v>
      </c>
      <c r="CE7" s="68">
        <v>0.3440906776541181</v>
      </c>
      <c r="CF7" s="68">
        <v>0.68475746322186737</v>
      </c>
      <c r="CG7" s="68">
        <v>0.6593276257921401</v>
      </c>
      <c r="CH7" s="68">
        <v>9.4599162871000869E-2</v>
      </c>
      <c r="CI7" s="68">
        <v>0.77593273400649942</v>
      </c>
      <c r="CJ7" s="68">
        <v>1.4019098907370429</v>
      </c>
      <c r="CK7" s="68">
        <v>1.0765940436177264</v>
      </c>
      <c r="CL7" s="68">
        <v>1.586586332071221</v>
      </c>
      <c r="CM7" s="68">
        <v>1.8339070070737518</v>
      </c>
      <c r="CN7" s="68">
        <v>1.5185149989514022</v>
      </c>
      <c r="CO7" s="68">
        <v>1.4612978647345156</v>
      </c>
      <c r="CP7" s="68">
        <v>0.9100596204498782</v>
      </c>
      <c r="CQ7" s="68">
        <v>1.1331909378973024</v>
      </c>
      <c r="CR7" s="68">
        <v>1.3372498772724313</v>
      </c>
    </row>
    <row r="8" spans="1:160" ht="14" x14ac:dyDescent="0.7">
      <c r="A8" s="55" t="s">
        <v>123</v>
      </c>
      <c r="B8" s="55" t="s">
        <v>15</v>
      </c>
      <c r="C8" s="68">
        <v>-2.1052691541747595</v>
      </c>
      <c r="D8" s="68">
        <v>-1.9679610532259799</v>
      </c>
      <c r="E8" s="68">
        <v>-1.9679610532259799</v>
      </c>
      <c r="F8" s="68">
        <v>-3.3238785500951695</v>
      </c>
      <c r="G8" s="68">
        <v>-0.69786111944977702</v>
      </c>
      <c r="H8" s="68">
        <v>-0.35459086707783027</v>
      </c>
      <c r="I8" s="68">
        <v>-0.69786111944977702</v>
      </c>
      <c r="J8" s="68">
        <v>-0.38891789231502544</v>
      </c>
      <c r="K8" s="68">
        <v>-0.18295574089185684</v>
      </c>
      <c r="L8" s="68">
        <v>-1.1320614705883435E-2</v>
      </c>
      <c r="M8" s="68">
        <v>0.33194963766606339</v>
      </c>
      <c r="N8" s="68">
        <v>-0.35459086707783027</v>
      </c>
      <c r="O8" s="68">
        <v>-0.37175437969642661</v>
      </c>
      <c r="P8" s="68">
        <v>-0.56055301850099881</v>
      </c>
      <c r="Q8" s="68">
        <v>0.40060368814045372</v>
      </c>
      <c r="R8" s="68">
        <v>0.10882397362429844</v>
      </c>
      <c r="S8" s="68">
        <v>0.48642125123344043</v>
      </c>
      <c r="T8" s="68">
        <v>0.43493071337764644</v>
      </c>
      <c r="U8" s="68">
        <v>0.10882397362429844</v>
      </c>
      <c r="V8" s="68">
        <v>-0.18295574089185684</v>
      </c>
      <c r="W8" s="68">
        <v>0.43493071337764644</v>
      </c>
      <c r="X8" s="68">
        <v>1.0184901424099571</v>
      </c>
      <c r="Y8" s="68">
        <v>0.22896856195448032</v>
      </c>
      <c r="Z8" s="68">
        <v>0.4692577386148416</v>
      </c>
      <c r="AA8" s="68">
        <v>0.4692577386148416</v>
      </c>
      <c r="AB8" s="68">
        <v>0.24613207457307668</v>
      </c>
      <c r="AC8" s="68">
        <v>0.6237293521822187</v>
      </c>
      <c r="AD8" s="68">
        <v>5.7333435768506906E-2</v>
      </c>
      <c r="AE8" s="68">
        <v>0.58940232694502348</v>
      </c>
      <c r="AF8" s="68">
        <v>0.1259874862428948</v>
      </c>
      <c r="AG8" s="68">
        <v>0.4692577386148416</v>
      </c>
      <c r="AH8" s="68">
        <v>-0.16579222827326048</v>
      </c>
      <c r="AI8" s="68">
        <v>-0.6292070689753867</v>
      </c>
      <c r="AJ8" s="68">
        <v>-0.66353409421258192</v>
      </c>
      <c r="AK8" s="68">
        <v>-1.1441124475333082</v>
      </c>
      <c r="AL8" s="68">
        <v>-2.4485394065467063</v>
      </c>
      <c r="AM8" s="68">
        <v>-3.0320988355790157</v>
      </c>
      <c r="AN8" s="68">
        <v>-2.8089731715372497</v>
      </c>
      <c r="AO8" s="68">
        <v>-2.7403191210628601</v>
      </c>
      <c r="AP8" s="68">
        <v>-2.0881056415561621</v>
      </c>
      <c r="AQ8" s="68">
        <v>-1.5903637756168392</v>
      </c>
      <c r="AR8" s="68">
        <v>-0.74935165730556863</v>
      </c>
      <c r="AS8" s="68">
        <v>-0.5777165311195952</v>
      </c>
      <c r="AT8" s="68">
        <v>-0.85233273301715407</v>
      </c>
      <c r="AU8" s="68">
        <v>-0.85233273301715407</v>
      </c>
      <c r="AV8" s="68">
        <v>-0.1143016904174665</v>
      </c>
      <c r="AW8" s="68">
        <v>-0.1143016904174665</v>
      </c>
      <c r="AX8" s="68">
        <v>-0.32026384184063506</v>
      </c>
      <c r="AY8" s="68">
        <v>4.0169923149908096E-2</v>
      </c>
      <c r="AZ8" s="68">
        <v>0.45209422599624527</v>
      </c>
      <c r="BA8" s="68">
        <v>0.36627666290325855</v>
      </c>
      <c r="BB8" s="68">
        <v>0.1431509988614936</v>
      </c>
      <c r="BC8" s="68">
        <v>0.17747802409868635</v>
      </c>
      <c r="BD8" s="68">
        <v>0.58940232694502348</v>
      </c>
      <c r="BE8" s="68">
        <v>0.45209422599624527</v>
      </c>
      <c r="BF8" s="68">
        <v>0.17747802409868635</v>
      </c>
      <c r="BG8" s="68">
        <v>0.19464153671728515</v>
      </c>
      <c r="BH8" s="68">
        <v>0.50358476385203677</v>
      </c>
      <c r="BI8" s="68">
        <v>0.69238340265660658</v>
      </c>
      <c r="BJ8" s="68">
        <v>-1.1320614705883435E-2</v>
      </c>
      <c r="BK8" s="68">
        <v>0.21180504933588151</v>
      </c>
      <c r="BL8" s="68">
        <v>0.43493071337764644</v>
      </c>
      <c r="BM8" s="68">
        <v>0.33194963766606339</v>
      </c>
      <c r="BN8" s="68">
        <v>0.17747802409868635</v>
      </c>
      <c r="BO8" s="68">
        <v>0.40060368814045372</v>
      </c>
      <c r="BP8" s="68">
        <v>0.45209422599624527</v>
      </c>
      <c r="BQ8" s="68">
        <v>0.69238340265660658</v>
      </c>
      <c r="BR8" s="68">
        <v>0.55507530170782837</v>
      </c>
      <c r="BS8" s="68">
        <v>0.7095469152752053</v>
      </c>
      <c r="BT8" s="68">
        <v>0.84685501622398363</v>
      </c>
      <c r="BU8" s="68">
        <v>0.82969150360538724</v>
      </c>
      <c r="BV8" s="68">
        <v>0.82969150360538724</v>
      </c>
      <c r="BW8" s="68">
        <v>1.0184901424099571</v>
      </c>
      <c r="BX8" s="68">
        <v>1.3617603947819039</v>
      </c>
      <c r="BY8" s="68">
        <v>1.0528171676471523</v>
      </c>
      <c r="BZ8" s="68">
        <v>1.0528171676471523</v>
      </c>
      <c r="CA8" s="68">
        <v>1.1557982433587353</v>
      </c>
      <c r="CB8" s="68">
        <v>1.1043077055029438</v>
      </c>
      <c r="CC8" s="68">
        <v>0.93267257931697034</v>
      </c>
      <c r="CD8" s="68">
        <v>0.69238340265660658</v>
      </c>
      <c r="CE8" s="68">
        <v>-0.25160979136624717</v>
      </c>
      <c r="CF8" s="68">
        <v>0.314786125047467</v>
      </c>
      <c r="CG8" s="68">
        <v>0.19464153671728515</v>
      </c>
      <c r="CH8" s="68">
        <v>0.52074827647063315</v>
      </c>
      <c r="CI8" s="68">
        <v>0.7095469152752053</v>
      </c>
      <c r="CJ8" s="68">
        <v>0.79536447836819202</v>
      </c>
      <c r="CK8" s="68">
        <v>0.93267257931697034</v>
      </c>
      <c r="CL8" s="68">
        <v>1.1386347307401388</v>
      </c>
      <c r="CM8" s="68">
        <v>0.93267257931697034</v>
      </c>
      <c r="CN8" s="68">
        <v>0.94983609193556662</v>
      </c>
      <c r="CO8" s="68">
        <v>0.96699960455416545</v>
      </c>
      <c r="CP8" s="68">
        <v>0.55507530170782837</v>
      </c>
      <c r="CQ8" s="68">
        <v>0.43493071337764644</v>
      </c>
      <c r="CR8" s="68">
        <v>0.64089286480081498</v>
      </c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</row>
    <row r="9" spans="1:160" ht="14" x14ac:dyDescent="0.7">
      <c r="A9" s="55" t="s">
        <v>138</v>
      </c>
      <c r="B9" s="55" t="s">
        <v>16</v>
      </c>
      <c r="C9" s="69"/>
      <c r="D9" s="69"/>
      <c r="E9" s="69"/>
      <c r="F9" s="69"/>
      <c r="G9" s="68">
        <v>-1.8647987529989876</v>
      </c>
      <c r="H9" s="68">
        <v>-1.639931044990222</v>
      </c>
      <c r="I9" s="68">
        <v>-0.74046021295515985</v>
      </c>
      <c r="J9" s="68">
        <v>-0.85289406695954262</v>
      </c>
      <c r="K9" s="68">
        <v>-0.72172123728776261</v>
      </c>
      <c r="L9" s="68">
        <v>-0.23450786993543746</v>
      </c>
      <c r="M9" s="68">
        <v>0.59000705943003617</v>
      </c>
      <c r="N9" s="68">
        <v>0.36513935142127052</v>
      </c>
      <c r="O9" s="68">
        <v>-0.12207401593105469</v>
      </c>
      <c r="P9" s="68">
        <v>-0.51559250494639441</v>
      </c>
      <c r="Q9" s="68">
        <v>0.32766140008647637</v>
      </c>
      <c r="R9" s="68">
        <v>0.49631218109305053</v>
      </c>
      <c r="S9" s="68">
        <v>-0.21576889426804019</v>
      </c>
      <c r="T9" s="68">
        <v>4.6576765075519465E-2</v>
      </c>
      <c r="U9" s="68">
        <v>0.70244091343441895</v>
      </c>
      <c r="V9" s="68">
        <v>0.81487476743880172</v>
      </c>
      <c r="W9" s="68">
        <v>0.36513935142127052</v>
      </c>
      <c r="X9" s="68">
        <v>0.70244091343441895</v>
      </c>
      <c r="Y9" s="68">
        <v>1.3208271104585243</v>
      </c>
      <c r="Z9" s="68">
        <v>1.5456948184672896</v>
      </c>
      <c r="AA9" s="68">
        <v>1.2458712077889356</v>
      </c>
      <c r="AB9" s="68">
        <v>1.3770440374607156</v>
      </c>
      <c r="AC9" s="68">
        <v>1.7330845751412609</v>
      </c>
      <c r="AD9" s="68">
        <v>1.7330845751412609</v>
      </c>
      <c r="AE9" s="68">
        <v>1.4519999401303041</v>
      </c>
      <c r="AF9" s="68">
        <v>1.5269558427998926</v>
      </c>
      <c r="AG9" s="68">
        <v>1.6019117454694809</v>
      </c>
      <c r="AH9" s="68">
        <v>1.2083932564541415</v>
      </c>
      <c r="AI9" s="68">
        <v>-9.640161926671921E-3</v>
      </c>
      <c r="AJ9" s="68">
        <v>-0.83415509129214538</v>
      </c>
      <c r="AK9" s="68">
        <v>-0.81541611562474858</v>
      </c>
      <c r="AL9" s="68">
        <v>-1.5087582153184425</v>
      </c>
      <c r="AM9" s="68">
        <v>-2.1271444123425476</v>
      </c>
      <c r="AN9" s="68">
        <v>-2.2395782663469301</v>
      </c>
      <c r="AO9" s="68">
        <v>-2.1271444123425476</v>
      </c>
      <c r="AP9" s="68">
        <v>-2.2395782663469301</v>
      </c>
      <c r="AQ9" s="68">
        <v>-2.1084054366751501</v>
      </c>
      <c r="AR9" s="68">
        <v>-2.0334495340055616</v>
      </c>
      <c r="AS9" s="68">
        <v>-1.3963243613140597</v>
      </c>
      <c r="AT9" s="68">
        <v>-1.452541288316251</v>
      </c>
      <c r="AU9" s="68">
        <v>-1.4150633369814565</v>
      </c>
      <c r="AV9" s="68">
        <v>-1.0590227993009109</v>
      </c>
      <c r="AW9" s="68">
        <v>-0.29072479693762882</v>
      </c>
      <c r="AX9" s="68">
        <v>-0.32820274827242296</v>
      </c>
      <c r="AY9" s="68">
        <v>-0.5718094319485858</v>
      </c>
      <c r="AZ9" s="68">
        <v>-0.12207401593105469</v>
      </c>
      <c r="BA9" s="68">
        <v>0.19648857041469636</v>
      </c>
      <c r="BB9" s="68">
        <v>-2.8379137594069181E-2</v>
      </c>
      <c r="BC9" s="68">
        <v>-0.45937557794420297</v>
      </c>
      <c r="BD9" s="68">
        <v>-6.58570889288633E-2</v>
      </c>
      <c r="BE9" s="68">
        <v>6.5315740742916725E-2</v>
      </c>
      <c r="BF9" s="68">
        <v>-6.58570889288633E-2</v>
      </c>
      <c r="BG9" s="68">
        <v>-0.25324684560283472</v>
      </c>
      <c r="BH9" s="68">
        <v>-4.7118113261466039E-2</v>
      </c>
      <c r="BI9" s="68">
        <v>0.34640037575387361</v>
      </c>
      <c r="BJ9" s="68">
        <v>6.5315740742916725E-2</v>
      </c>
      <c r="BK9" s="68">
        <v>-0.32820274827242296</v>
      </c>
      <c r="BL9" s="68">
        <v>-0.42189762660940888</v>
      </c>
      <c r="BM9" s="68">
        <v>-2.8379137594069181E-2</v>
      </c>
      <c r="BN9" s="68">
        <v>-0.68424328595296846</v>
      </c>
      <c r="BO9" s="68">
        <v>-0.96158012583044616</v>
      </c>
      <c r="BP9" s="68">
        <v>-1.0046797698654595</v>
      </c>
      <c r="BQ9" s="68">
        <v>-0.72359513485450222</v>
      </c>
      <c r="BR9" s="68">
        <v>-0.63552194921773597</v>
      </c>
      <c r="BS9" s="68">
        <v>-0.50434911954595629</v>
      </c>
      <c r="BT9" s="68">
        <v>-2.1445716597130958E-3</v>
      </c>
      <c r="BU9" s="68">
        <v>0.51130336162696821</v>
      </c>
      <c r="BV9" s="68">
        <v>0.59562875213025523</v>
      </c>
      <c r="BW9" s="68">
        <v>0.61061993266417292</v>
      </c>
      <c r="BX9" s="68">
        <v>0.84860492364011642</v>
      </c>
      <c r="BY9" s="68">
        <v>1.1503024318852102</v>
      </c>
      <c r="BZ9" s="68">
        <v>1.0828421194825806</v>
      </c>
      <c r="CA9" s="68">
        <v>1.2215105394213193</v>
      </c>
      <c r="CB9" s="68">
        <v>1.1146983781171558</v>
      </c>
      <c r="CC9" s="68">
        <v>1.067850938948663</v>
      </c>
      <c r="CD9" s="68">
        <v>0.68182804020028209</v>
      </c>
      <c r="CE9" s="68">
        <v>0.50005997622652998</v>
      </c>
      <c r="CF9" s="68">
        <v>0.34077868305365444</v>
      </c>
      <c r="CG9" s="68">
        <v>0.3314091952199556</v>
      </c>
      <c r="CH9" s="68">
        <v>0.45508643462477721</v>
      </c>
      <c r="CI9" s="68">
        <v>0.25083159985014813</v>
      </c>
      <c r="CJ9" s="68">
        <v>0.34077868305365444</v>
      </c>
      <c r="CK9" s="68">
        <v>0.70993650370137784</v>
      </c>
      <c r="CL9" s="68">
        <v>0.6893236304672411</v>
      </c>
      <c r="CM9" s="68">
        <v>0.5937548545635154</v>
      </c>
      <c r="CN9" s="68">
        <v>0.77552291853726785</v>
      </c>
      <c r="CO9" s="68">
        <v>0.8392354358064178</v>
      </c>
      <c r="CP9" s="68">
        <v>0.59562875213025546</v>
      </c>
      <c r="CQ9" s="68">
        <v>0.24146211201644968</v>
      </c>
      <c r="CR9" s="68">
        <v>0.42323017599020146</v>
      </c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</row>
    <row r="10" spans="1:160" ht="14" x14ac:dyDescent="0.7">
      <c r="A10" s="55" t="s">
        <v>139</v>
      </c>
      <c r="B10" s="55" t="s">
        <v>17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8">
        <v>8.2383882367440986E-2</v>
      </c>
      <c r="T10" s="68">
        <v>0.49624881310984931</v>
      </c>
      <c r="U10" s="68">
        <v>0.66179478540681269</v>
      </c>
      <c r="V10" s="68">
        <v>0.66179478540681269</v>
      </c>
      <c r="W10" s="68">
        <v>0.91011374385225763</v>
      </c>
      <c r="X10" s="68">
        <v>0.33070284081288598</v>
      </c>
      <c r="Y10" s="68">
        <v>1.1584327022977026</v>
      </c>
      <c r="Z10" s="68">
        <v>1.4895246468916292</v>
      </c>
      <c r="AA10" s="68">
        <v>0.82734075770377602</v>
      </c>
      <c r="AB10" s="68">
        <v>1.1584327022977026</v>
      </c>
      <c r="AC10" s="68">
        <v>1.2412056884461844</v>
      </c>
      <c r="AD10" s="68">
        <v>1.4895246468916292</v>
      </c>
      <c r="AE10" s="68">
        <v>1.4067516607431476</v>
      </c>
      <c r="AF10" s="68">
        <v>1.2412056884461844</v>
      </c>
      <c r="AG10" s="68">
        <v>1.323978674594666</v>
      </c>
      <c r="AH10" s="68">
        <v>0.91011374385225763</v>
      </c>
      <c r="AI10" s="68">
        <v>8.2383882367440986E-2</v>
      </c>
      <c r="AJ10" s="68">
        <v>-0.414254034523449</v>
      </c>
      <c r="AK10" s="68">
        <v>-0.74534597911737566</v>
      </c>
      <c r="AL10" s="68">
        <v>-1.7386218128991557</v>
      </c>
      <c r="AM10" s="68">
        <v>-2.6491246605324541</v>
      </c>
      <c r="AN10" s="68">
        <v>-2.8974436189778991</v>
      </c>
      <c r="AO10" s="68">
        <v>-2.4835786882354904</v>
      </c>
      <c r="AP10" s="68">
        <v>-2.4008057020870091</v>
      </c>
      <c r="AQ10" s="68">
        <v>-2.4008057020870091</v>
      </c>
      <c r="AR10" s="68">
        <v>-1.2419838960082656</v>
      </c>
      <c r="AS10" s="68">
        <v>-0.66257299296889405</v>
      </c>
      <c r="AT10" s="68">
        <v>-1.159210909859784</v>
      </c>
      <c r="AU10" s="68">
        <v>-1.4903028544537107</v>
      </c>
      <c r="AV10" s="68">
        <v>-0.9936649375628207</v>
      </c>
      <c r="AW10" s="68">
        <v>-0.66257299296889405</v>
      </c>
      <c r="AX10" s="68">
        <v>-0.49702702067193066</v>
      </c>
      <c r="AY10" s="68">
        <v>-0.82811896526585738</v>
      </c>
      <c r="AZ10" s="68">
        <v>-0.74534597911737566</v>
      </c>
      <c r="BA10" s="68">
        <v>-0.24870806222648567</v>
      </c>
      <c r="BB10" s="68">
        <v>-0.33148104837496734</v>
      </c>
      <c r="BC10" s="68">
        <v>-0.49702702067193066</v>
      </c>
      <c r="BD10" s="68">
        <v>-0.82811896526585738</v>
      </c>
      <c r="BE10" s="68">
        <v>-0.16593507607800401</v>
      </c>
      <c r="BF10" s="68">
        <v>-8.3162089929522343E-2</v>
      </c>
      <c r="BG10" s="68">
        <v>-3.8910378104067839E-4</v>
      </c>
      <c r="BH10" s="68">
        <v>-0.16593507607800401</v>
      </c>
      <c r="BI10" s="68">
        <v>8.2383882367440986E-2</v>
      </c>
      <c r="BJ10" s="68">
        <v>-0.16593507607800401</v>
      </c>
      <c r="BK10" s="68">
        <v>-0.24870806222648567</v>
      </c>
      <c r="BL10" s="68">
        <v>-0.33148104837496734</v>
      </c>
      <c r="BM10" s="68">
        <v>-0.33148104837496734</v>
      </c>
      <c r="BN10" s="68">
        <v>-0.24870806222648567</v>
      </c>
      <c r="BO10" s="68">
        <v>-0.49702702067193066</v>
      </c>
      <c r="BP10" s="68">
        <v>-0.414254034523449</v>
      </c>
      <c r="BQ10" s="68">
        <v>-0.16593507607800401</v>
      </c>
      <c r="BR10" s="68">
        <v>-0.16593507607800401</v>
      </c>
      <c r="BS10" s="68">
        <v>-3.8910378104067839E-4</v>
      </c>
      <c r="BT10" s="68">
        <v>0.16515686851592265</v>
      </c>
      <c r="BU10" s="68">
        <v>0.33070284081288598</v>
      </c>
      <c r="BV10" s="68">
        <v>0.66179478540681269</v>
      </c>
      <c r="BW10" s="68">
        <v>0.57902179925833097</v>
      </c>
      <c r="BX10" s="68">
        <v>0.7445677715552943</v>
      </c>
      <c r="BY10" s="68">
        <v>0.99288673000073935</v>
      </c>
      <c r="BZ10" s="68">
        <v>0.91011374385225763</v>
      </c>
      <c r="CA10" s="68">
        <v>0.91011374385225763</v>
      </c>
      <c r="CB10" s="68">
        <v>0.8521726535483205</v>
      </c>
      <c r="CC10" s="68">
        <v>0.47969421588015276</v>
      </c>
      <c r="CD10" s="68">
        <v>0.23965255604955604</v>
      </c>
      <c r="CE10" s="68">
        <v>0.38036663250197511</v>
      </c>
      <c r="CF10" s="68">
        <v>-1.6943701010737246E-2</v>
      </c>
      <c r="CG10" s="68">
        <v>0.22309795881986005</v>
      </c>
      <c r="CH10" s="68">
        <v>0.4548623200356085</v>
      </c>
      <c r="CI10" s="68">
        <v>0.27276175050894857</v>
      </c>
      <c r="CJ10" s="68">
        <v>0.66179478540681269</v>
      </c>
      <c r="CK10" s="68">
        <v>1.1087689106086136</v>
      </c>
      <c r="CL10" s="68">
        <v>0.9597775355413467</v>
      </c>
      <c r="CM10" s="68">
        <v>1.0784188156875039</v>
      </c>
      <c r="CN10" s="68">
        <v>1.2246510912164881</v>
      </c>
      <c r="CO10" s="68">
        <v>0.88252274846943046</v>
      </c>
      <c r="CP10" s="68">
        <v>0.19274786389875007</v>
      </c>
      <c r="CQ10" s="68">
        <v>-0.33975834698981561</v>
      </c>
      <c r="CR10" s="68">
        <v>-0.60187280312667457</v>
      </c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</row>
    <row r="11" spans="1:160" ht="14" x14ac:dyDescent="0.7">
      <c r="A11" s="55" t="s">
        <v>140</v>
      </c>
      <c r="B11" s="55" t="s">
        <v>18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8">
        <v>0.12183871761789401</v>
      </c>
      <c r="T11" s="68">
        <v>-5.4999558952251268E-2</v>
      </c>
      <c r="U11" s="68">
        <v>-0.27113523031576126</v>
      </c>
      <c r="V11" s="68">
        <v>0.42639352726647661</v>
      </c>
      <c r="W11" s="68">
        <v>0.49516396815486624</v>
      </c>
      <c r="X11" s="68">
        <v>0.3969204811714524</v>
      </c>
      <c r="Y11" s="68">
        <v>0.5246370142498904</v>
      </c>
      <c r="Z11" s="68">
        <v>0.50498831685320777</v>
      </c>
      <c r="AA11" s="68">
        <v>1.0748005413570076</v>
      </c>
      <c r="AB11" s="68">
        <v>0.60323180383662156</v>
      </c>
      <c r="AC11" s="68">
        <v>1.1337466335470561</v>
      </c>
      <c r="AD11" s="68">
        <v>1.3204092588155421</v>
      </c>
      <c r="AE11" s="68">
        <v>1.0551518439603249</v>
      </c>
      <c r="AF11" s="68">
        <v>1.6053153710674424</v>
      </c>
      <c r="AG11" s="68">
        <v>1.6053153710674424</v>
      </c>
      <c r="AH11" s="68">
        <v>1.7035588580508563</v>
      </c>
      <c r="AI11" s="68">
        <v>1.3105849101172009</v>
      </c>
      <c r="AJ11" s="68">
        <v>0.71129963951837649</v>
      </c>
      <c r="AK11" s="68">
        <v>-0.5560413425676618</v>
      </c>
      <c r="AL11" s="68">
        <v>-1.1356779157698031</v>
      </c>
      <c r="AM11" s="68">
        <v>-1.8430310220503823</v>
      </c>
      <c r="AN11" s="68">
        <v>-2.0395179960172101</v>
      </c>
      <c r="AO11" s="68">
        <v>-2.5503841283309621</v>
      </c>
      <c r="AP11" s="68">
        <v>-2.2065319238890138</v>
      </c>
      <c r="AQ11" s="68">
        <v>-2.4128432465541829</v>
      </c>
      <c r="AR11" s="68">
        <v>-1.7251388376702861</v>
      </c>
      <c r="AS11" s="68">
        <v>-1.4795301202117515</v>
      </c>
      <c r="AT11" s="68">
        <v>-1.4402327254183862</v>
      </c>
      <c r="AU11" s="68">
        <v>-2.1574101803973069</v>
      </c>
      <c r="AV11" s="68">
        <v>-1.9609232064304791</v>
      </c>
      <c r="AW11" s="68">
        <v>-1.1749753105631686</v>
      </c>
      <c r="AX11" s="68">
        <v>-1.4697057715134101</v>
      </c>
      <c r="AY11" s="68">
        <v>-0.97848833659634094</v>
      </c>
      <c r="AZ11" s="68">
        <v>-1.0767318235797547</v>
      </c>
      <c r="BA11" s="68">
        <v>-0.29078392771244427</v>
      </c>
      <c r="BB11" s="68">
        <v>-0.88024484961292715</v>
      </c>
      <c r="BC11" s="68">
        <v>-0.38902741469585811</v>
      </c>
      <c r="BD11" s="68">
        <v>-0.19254044072903045</v>
      </c>
      <c r="BE11" s="68">
        <v>0.10219002022121097</v>
      </c>
      <c r="BF11" s="68">
        <v>-0.19254044072903045</v>
      </c>
      <c r="BG11" s="68">
        <v>-9.4296953745616655E-2</v>
      </c>
      <c r="BH11" s="68">
        <v>0.10219002022121097</v>
      </c>
      <c r="BI11" s="68">
        <v>-0.19254044072903045</v>
      </c>
      <c r="BJ11" s="68">
        <v>-9.4296953745616655E-2</v>
      </c>
      <c r="BK11" s="68">
        <v>-0.19254044072903045</v>
      </c>
      <c r="BL11" s="68">
        <v>-0.19254044072903045</v>
      </c>
      <c r="BM11" s="68">
        <v>-9.4296953745616655E-2</v>
      </c>
      <c r="BN11" s="68">
        <v>-0.38902741469585811</v>
      </c>
      <c r="BO11" s="68">
        <v>3.9465332377971616E-3</v>
      </c>
      <c r="BP11" s="68">
        <v>3.9465332377971616E-3</v>
      </c>
      <c r="BQ11" s="68">
        <v>0.29867699418803861</v>
      </c>
      <c r="BR11" s="68">
        <v>0.10219002022121097</v>
      </c>
      <c r="BS11" s="68">
        <v>-0.14341869723732356</v>
      </c>
      <c r="BT11" s="68">
        <v>0.30850134288638015</v>
      </c>
      <c r="BU11" s="68">
        <v>0.34779873767974551</v>
      </c>
      <c r="BV11" s="68">
        <v>0.58358310643993849</v>
      </c>
      <c r="BW11" s="68">
        <v>0.45586657336150083</v>
      </c>
      <c r="BX11" s="68">
        <v>0.67200224472501113</v>
      </c>
      <c r="BY11" s="68">
        <v>0.75059703431174229</v>
      </c>
      <c r="BZ11" s="68">
        <v>0.84884052129515608</v>
      </c>
      <c r="CA11" s="68">
        <v>1.0355031465636422</v>
      </c>
      <c r="CB11" s="68">
        <v>0.85866486999349723</v>
      </c>
      <c r="CC11" s="68">
        <v>0.82919182389847301</v>
      </c>
      <c r="CD11" s="68">
        <v>0.82919182389847301</v>
      </c>
      <c r="CE11" s="68">
        <v>0.60323180383662156</v>
      </c>
      <c r="CF11" s="68">
        <v>0.46569092205984203</v>
      </c>
      <c r="CG11" s="68">
        <v>-4.5175210253909748E-2</v>
      </c>
      <c r="CH11" s="68">
        <v>0.51481266555154892</v>
      </c>
      <c r="CI11" s="68">
        <v>-7.4648256348934308E-2</v>
      </c>
      <c r="CJ11" s="68">
        <v>0.56065962614380893</v>
      </c>
      <c r="CK11" s="68">
        <v>0.63270484993164577</v>
      </c>
      <c r="CL11" s="68">
        <v>0.61305615253496271</v>
      </c>
      <c r="CM11" s="68">
        <v>0.71784920531727081</v>
      </c>
      <c r="CN11" s="68">
        <v>0.95363357407746419</v>
      </c>
      <c r="CO11" s="68">
        <v>0.79316921200455459</v>
      </c>
      <c r="CP11" s="68">
        <v>0.85539008709405029</v>
      </c>
      <c r="CQ11" s="68">
        <v>0.38382134957366359</v>
      </c>
      <c r="CR11" s="68">
        <v>0.17096046110960023</v>
      </c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</row>
    <row r="12" spans="1:160" ht="14" x14ac:dyDescent="0.7">
      <c r="A12" s="55" t="s">
        <v>124</v>
      </c>
      <c r="B12" s="55" t="s">
        <v>19</v>
      </c>
      <c r="C12" s="68">
        <v>-2.2210425550542725</v>
      </c>
      <c r="D12" s="68">
        <v>-0.78180007860606437</v>
      </c>
      <c r="E12" s="68">
        <v>-0.9574822588297891</v>
      </c>
      <c r="F12" s="68">
        <v>0.12701735370512576</v>
      </c>
      <c r="G12" s="68">
        <v>-0.4574637458853415</v>
      </c>
      <c r="H12" s="68">
        <v>-0.27840306219577743</v>
      </c>
      <c r="I12" s="68">
        <v>0.42432565869912181</v>
      </c>
      <c r="J12" s="68">
        <v>7.6339801717512867E-2</v>
      </c>
      <c r="K12" s="68">
        <v>0.56622280426443994</v>
      </c>
      <c r="L12" s="68">
        <v>0.2925640235313286</v>
      </c>
      <c r="M12" s="68">
        <v>0.45473218989169073</v>
      </c>
      <c r="N12" s="68">
        <v>0.66419940477382367</v>
      </c>
      <c r="O12" s="68">
        <v>0.91083015778020682</v>
      </c>
      <c r="P12" s="68">
        <v>0.95137219937029482</v>
      </c>
      <c r="Q12" s="68">
        <v>0.85339559886091265</v>
      </c>
      <c r="R12" s="68">
        <v>0.94461519243861491</v>
      </c>
      <c r="S12" s="68">
        <v>0.95137219937029627</v>
      </c>
      <c r="T12" s="68">
        <v>1.0054282548237499</v>
      </c>
      <c r="U12" s="68">
        <v>0.8736666196559566</v>
      </c>
      <c r="V12" s="68">
        <v>0.82974607460002503</v>
      </c>
      <c r="W12" s="68">
        <v>0.97164322016534033</v>
      </c>
      <c r="X12" s="68">
        <v>1.039213289482158</v>
      </c>
      <c r="Y12" s="68">
        <v>1.093269344935613</v>
      </c>
      <c r="Z12" s="68">
        <v>1.2588160147618144</v>
      </c>
      <c r="AA12" s="68">
        <v>1.2554375112959737</v>
      </c>
      <c r="AB12" s="68">
        <v>1.2588160147618144</v>
      </c>
      <c r="AC12" s="68">
        <v>1.5527458162899697</v>
      </c>
      <c r="AD12" s="68">
        <v>1.5899093544142187</v>
      </c>
      <c r="AE12" s="68">
        <v>1.8264045970230782</v>
      </c>
      <c r="AF12" s="68">
        <v>1.3534141118053602</v>
      </c>
      <c r="AG12" s="68">
        <v>1.0966478484014537</v>
      </c>
      <c r="AH12" s="68">
        <v>0.63379287358125624</v>
      </c>
      <c r="AI12" s="68">
        <v>0.29594252699717072</v>
      </c>
      <c r="AJ12" s="68">
        <v>-0.73112252661845145</v>
      </c>
      <c r="AK12" s="68">
        <v>-1.0216738246807662</v>
      </c>
      <c r="AL12" s="68">
        <v>-2.0656313956255929</v>
      </c>
      <c r="AM12" s="68">
        <v>-3.5724439413906159</v>
      </c>
      <c r="AN12" s="68">
        <v>-3.1670235254897126</v>
      </c>
      <c r="AO12" s="68">
        <v>-2.9372852898125346</v>
      </c>
      <c r="AP12" s="68">
        <v>-2.4642948045948136</v>
      </c>
      <c r="AQ12" s="68">
        <v>-1.7277810490415062</v>
      </c>
      <c r="AR12" s="68">
        <v>-0.79531409246942986</v>
      </c>
      <c r="AS12" s="68">
        <v>-0.41692170429525344</v>
      </c>
      <c r="AT12" s="68">
        <v>-0.23448251713984444</v>
      </c>
      <c r="AU12" s="68">
        <v>-0.37975816617100322</v>
      </c>
      <c r="AV12" s="68">
        <v>-0.19056197208391432</v>
      </c>
      <c r="AW12" s="68">
        <v>4.5933270524945419E-2</v>
      </c>
      <c r="AX12" s="68">
        <v>2.5662249729899968E-2</v>
      </c>
      <c r="AY12" s="68">
        <v>3.2419256661582747E-2</v>
      </c>
      <c r="AZ12" s="68">
        <v>8.309680864919565E-2</v>
      </c>
      <c r="BA12" s="68">
        <v>0.1675593952952181</v>
      </c>
      <c r="BB12" s="68">
        <v>0.26891449927044392</v>
      </c>
      <c r="BC12" s="68">
        <v>0.26215749233875968</v>
      </c>
      <c r="BD12" s="68">
        <v>0.16080238836353389</v>
      </c>
      <c r="BE12" s="68">
        <v>0.14390987103433056</v>
      </c>
      <c r="BF12" s="68">
        <v>0.25540048540707838</v>
      </c>
      <c r="BG12" s="68">
        <v>0.33986307205310079</v>
      </c>
      <c r="BH12" s="68">
        <v>0.13377436063680856</v>
      </c>
      <c r="BI12" s="68">
        <v>2.012725469013852E-3</v>
      </c>
      <c r="BJ12" s="68">
        <v>4.5933270524945419E-2</v>
      </c>
      <c r="BK12" s="68">
        <v>-0.18042646168639087</v>
      </c>
      <c r="BL12" s="68">
        <v>-0.10272088197205118</v>
      </c>
      <c r="BM12" s="68">
        <v>-4.5286323052758377E-2</v>
      </c>
      <c r="BN12" s="68">
        <v>-1.1501288394348819E-2</v>
      </c>
      <c r="BO12" s="68">
        <v>5.2690277456626751E-2</v>
      </c>
      <c r="BP12" s="68">
        <v>0.14728837450017121</v>
      </c>
      <c r="BQ12" s="68">
        <v>0.11012483637592099</v>
      </c>
      <c r="BR12" s="68">
        <v>0.14390987103433056</v>
      </c>
      <c r="BS12" s="68">
        <v>0.20810143688530755</v>
      </c>
      <c r="BT12" s="68">
        <v>0.36013409284814624</v>
      </c>
      <c r="BU12" s="68">
        <v>0.34999858245062282</v>
      </c>
      <c r="BV12" s="68">
        <v>0.57297981119612129</v>
      </c>
      <c r="BW12" s="68">
        <v>0.50540974187930365</v>
      </c>
      <c r="BX12" s="68">
        <v>0.26891449927044392</v>
      </c>
      <c r="BY12" s="68">
        <v>0.40067613443823574</v>
      </c>
      <c r="BZ12" s="68">
        <v>0.53919477653771175</v>
      </c>
      <c r="CA12" s="68">
        <v>0.37702661017734818</v>
      </c>
      <c r="CB12" s="68">
        <v>0.14728837450017121</v>
      </c>
      <c r="CC12" s="68">
        <v>0.14390987103433056</v>
      </c>
      <c r="CD12" s="68">
        <v>0.2148584438169889</v>
      </c>
      <c r="CE12" s="68">
        <v>0.1135033398417631</v>
      </c>
      <c r="CF12" s="68">
        <v>-2.2750986105077247</v>
      </c>
      <c r="CG12" s="68">
        <v>-0.67030946423331794</v>
      </c>
      <c r="CH12" s="68">
        <v>-0.57571136718977212</v>
      </c>
      <c r="CI12" s="68">
        <v>-0.93383273456890303</v>
      </c>
      <c r="CJ12" s="68">
        <v>0.24526497500955635</v>
      </c>
      <c r="CK12" s="68">
        <v>0.28242851313380657</v>
      </c>
      <c r="CL12" s="68">
        <v>9.998932597840042E-2</v>
      </c>
      <c r="CM12" s="68">
        <v>-9.9342378506211942E-2</v>
      </c>
      <c r="CN12" s="68">
        <v>-0.63990293304074763</v>
      </c>
      <c r="CO12" s="68">
        <v>-0.60611789838234098</v>
      </c>
      <c r="CP12" s="68">
        <v>-0.77166456820854379</v>
      </c>
      <c r="CQ12" s="68">
        <v>-0.46422075281702424</v>
      </c>
      <c r="CR12" s="68">
        <v>-0.62638891917738493</v>
      </c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</row>
    <row r="13" spans="1:160" ht="14" x14ac:dyDescent="0.7">
      <c r="A13" s="54" t="s">
        <v>154</v>
      </c>
      <c r="B13" s="54" t="s">
        <v>151</v>
      </c>
      <c r="C13" s="68">
        <v>-1.7866101796150176</v>
      </c>
      <c r="D13" s="68">
        <v>-1.775153351788564</v>
      </c>
      <c r="E13" s="68">
        <v>-1.7578929833090382</v>
      </c>
      <c r="F13" s="68">
        <v>-1.733157504214875</v>
      </c>
      <c r="G13" s="68">
        <v>-1.709905778232663</v>
      </c>
      <c r="H13" s="68">
        <v>-1.6880814603075167</v>
      </c>
      <c r="I13" s="68">
        <v>-1.6637967416524277</v>
      </c>
      <c r="J13" s="68">
        <v>-1.6127669036123056</v>
      </c>
      <c r="K13" s="68">
        <v>-1.5915623812908859</v>
      </c>
      <c r="L13" s="68">
        <v>-1.5700949153800066</v>
      </c>
      <c r="M13" s="68">
        <v>-1.5300711447272646</v>
      </c>
      <c r="N13" s="68">
        <v>-1.4805438414840546</v>
      </c>
      <c r="O13" s="68">
        <v>-1.4450840202769328</v>
      </c>
      <c r="P13" s="68">
        <v>-1.4019237082356373</v>
      </c>
      <c r="Q13" s="68">
        <v>-1.3498984408925612</v>
      </c>
      <c r="R13" s="68">
        <v>-1.2953188643947349</v>
      </c>
      <c r="S13" s="68">
        <v>-1.2327382901033523</v>
      </c>
      <c r="T13" s="68">
        <v>-1.1566724660096852</v>
      </c>
      <c r="U13" s="68">
        <v>-1.0683046382663015</v>
      </c>
      <c r="V13" s="68">
        <v>-0.97612412847575392</v>
      </c>
      <c r="W13" s="68">
        <v>-0.86557513079295778</v>
      </c>
      <c r="X13" s="68">
        <v>-0.71423231337400217</v>
      </c>
      <c r="Y13" s="68">
        <v>-0.54423928278837719</v>
      </c>
      <c r="Z13" s="68">
        <v>-0.33403466470039628</v>
      </c>
      <c r="AA13" s="68">
        <v>-0.15581525610167848</v>
      </c>
      <c r="AB13" s="68">
        <v>3.6415289478243275E-2</v>
      </c>
      <c r="AC13" s="68">
        <v>0.30662739101789505</v>
      </c>
      <c r="AD13" s="68">
        <v>0.62353076137158514</v>
      </c>
      <c r="AE13" s="68">
        <v>0.90260781821301717</v>
      </c>
      <c r="AF13" s="68">
        <v>1.1664904919206771</v>
      </c>
      <c r="AG13" s="68">
        <v>1.3407281833075786</v>
      </c>
      <c r="AH13" s="68">
        <v>1.5128247626088802</v>
      </c>
      <c r="AI13" s="68">
        <v>1.6329336379370287</v>
      </c>
      <c r="AJ13" s="68">
        <v>1.7955454663328236</v>
      </c>
      <c r="AK13" s="68">
        <v>1.9252893460461704</v>
      </c>
      <c r="AL13" s="68">
        <v>1.9209319951351256</v>
      </c>
      <c r="AM13" s="68">
        <v>1.8649625739501559</v>
      </c>
      <c r="AN13" s="68">
        <v>1.7868871095656187</v>
      </c>
      <c r="AO13" s="68">
        <v>1.7346928070578898</v>
      </c>
      <c r="AP13" s="68">
        <v>1.6369153551488453</v>
      </c>
      <c r="AQ13" s="68">
        <v>1.5573749193373194</v>
      </c>
      <c r="AR13" s="68">
        <v>1.2668598163543954</v>
      </c>
      <c r="AS13" s="68">
        <v>1.2179710903998731</v>
      </c>
      <c r="AT13" s="68">
        <v>1.1020129674481935</v>
      </c>
      <c r="AU13" s="68">
        <v>1.0257029814500285</v>
      </c>
      <c r="AV13" s="68">
        <v>0.97009041227932502</v>
      </c>
      <c r="AW13" s="68">
        <v>0.95699957786122958</v>
      </c>
      <c r="AX13" s="68">
        <v>0.86652820140216935</v>
      </c>
      <c r="AY13" s="68">
        <v>0.69985952905471216</v>
      </c>
      <c r="AZ13" s="68">
        <v>0.6078668361137779</v>
      </c>
      <c r="BA13" s="68">
        <v>0.59845721194811741</v>
      </c>
      <c r="BB13" s="68">
        <v>0.53296547648771797</v>
      </c>
      <c r="BC13" s="68">
        <v>0.49050008678999374</v>
      </c>
      <c r="BD13" s="68">
        <v>0.42677382971596611</v>
      </c>
      <c r="BE13" s="68">
        <v>0.39091959312465491</v>
      </c>
      <c r="BF13" s="68">
        <v>0.35671814480994707</v>
      </c>
      <c r="BG13" s="68">
        <v>0.25105238521711459</v>
      </c>
      <c r="BH13" s="68">
        <v>0.21634383140844848</v>
      </c>
      <c r="BI13" s="68">
        <v>0.21270018452593709</v>
      </c>
      <c r="BJ13" s="68">
        <v>0.15224194063519284</v>
      </c>
      <c r="BK13" s="68">
        <v>0.13815567691414338</v>
      </c>
      <c r="BL13" s="68">
        <v>0.12224758975183804</v>
      </c>
      <c r="BM13" s="68">
        <v>0.11824709085506012</v>
      </c>
      <c r="BN13" s="68">
        <v>8.0646157562338602E-2</v>
      </c>
      <c r="BO13" s="68">
        <v>4.9524905581300183E-2</v>
      </c>
      <c r="BP13" s="68">
        <v>8.5172543638035905E-2</v>
      </c>
      <c r="BQ13" s="68">
        <v>9.2553745827865685E-2</v>
      </c>
      <c r="BR13" s="68">
        <v>9.0675577331725751E-2</v>
      </c>
      <c r="BS13" s="68">
        <v>9.5464906996882579E-2</v>
      </c>
      <c r="BT13" s="68">
        <v>8.3369501881741845E-2</v>
      </c>
      <c r="BU13" s="68">
        <v>3.8124422809730676E-2</v>
      </c>
      <c r="BV13" s="68">
        <v>2.5803637475052672E-2</v>
      </c>
      <c r="BW13" s="68">
        <v>1.6825992063503947E-2</v>
      </c>
      <c r="BX13" s="68">
        <v>1.5377005049249913E-3</v>
      </c>
      <c r="BY13" s="68">
        <v>-9.377935067417642E-2</v>
      </c>
      <c r="BZ13" s="68">
        <v>-0.10951840267182923</v>
      </c>
      <c r="CA13" s="68">
        <v>-0.10752754406592084</v>
      </c>
      <c r="CB13" s="68">
        <v>-0.10262552429099556</v>
      </c>
      <c r="CC13" s="68">
        <v>-9.1431640054001506E-2</v>
      </c>
      <c r="CD13" s="68">
        <v>-0.15194622899963017</v>
      </c>
      <c r="CE13" s="68">
        <v>-0.17380811029469886</v>
      </c>
      <c r="CF13" s="68">
        <v>-0.19961414543166142</v>
      </c>
      <c r="CG13" s="68">
        <v>-0.19798013884001989</v>
      </c>
      <c r="CH13" s="68">
        <v>-0.22711053221515026</v>
      </c>
      <c r="CI13" s="68">
        <v>-0.20645067875761106</v>
      </c>
      <c r="CJ13" s="68">
        <v>-0.21835826702313813</v>
      </c>
      <c r="CK13" s="68">
        <v>-0.16695279528378848</v>
      </c>
      <c r="CL13" s="68">
        <v>-0.15912083265488483</v>
      </c>
      <c r="CM13" s="68">
        <v>-0.15994722679318632</v>
      </c>
      <c r="CN13" s="68">
        <v>-0.12018639972990389</v>
      </c>
      <c r="CO13" s="68">
        <v>-6.8818491360476824E-2</v>
      </c>
      <c r="CP13" s="68">
        <v>-4.8196201272860541E-2</v>
      </c>
      <c r="CQ13" s="68">
        <v>-4.966117269984955E-2</v>
      </c>
      <c r="CR13" s="68">
        <v>-3.3039381509011513E-2</v>
      </c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</row>
    <row r="14" spans="1:160" ht="14" x14ac:dyDescent="0.7">
      <c r="A14" s="54" t="s">
        <v>127</v>
      </c>
      <c r="B14" s="54" t="s">
        <v>130</v>
      </c>
      <c r="C14" s="68">
        <v>-0.13247814428345087</v>
      </c>
      <c r="D14" s="68">
        <v>0.35958785100434942</v>
      </c>
      <c r="E14" s="68">
        <v>0.59898732108723174</v>
      </c>
      <c r="F14" s="68">
        <v>1.0114602285650718</v>
      </c>
      <c r="G14" s="68">
        <v>0.27993966404766107</v>
      </c>
      <c r="H14" s="68">
        <v>0.34112664253285446</v>
      </c>
      <c r="I14" s="68">
        <v>0.91390820493892999</v>
      </c>
      <c r="J14" s="68">
        <v>1.2737459392561694</v>
      </c>
      <c r="K14" s="68">
        <v>0.38453278036478</v>
      </c>
      <c r="L14" s="68">
        <v>0.72086108579973718</v>
      </c>
      <c r="M14" s="68">
        <v>0.7511148017174889</v>
      </c>
      <c r="N14" s="68">
        <v>1.2378818205640583</v>
      </c>
      <c r="O14" s="68">
        <v>0.70456918036082516</v>
      </c>
      <c r="P14" s="68">
        <v>0.8805270463282272</v>
      </c>
      <c r="Q14" s="68">
        <v>1.249052973555695</v>
      </c>
      <c r="R14" s="68">
        <v>1.3085788086604018</v>
      </c>
      <c r="S14" s="68">
        <v>0.96175260631562542</v>
      </c>
      <c r="T14" s="68">
        <v>1.4444633245752796</v>
      </c>
      <c r="U14" s="68">
        <v>1.2181772709043903</v>
      </c>
      <c r="V14" s="68">
        <v>1.4605687085358392</v>
      </c>
      <c r="W14" s="68">
        <v>0.78189011730922908</v>
      </c>
      <c r="X14" s="68">
        <v>0.99541778067804088</v>
      </c>
      <c r="Y14" s="68">
        <v>1.0783500808800262</v>
      </c>
      <c r="Z14" s="68">
        <v>1.7071580116448251</v>
      </c>
      <c r="AA14" s="68">
        <v>1.6482521026109169</v>
      </c>
      <c r="AB14" s="68">
        <v>1.8056205657912103</v>
      </c>
      <c r="AC14" s="68">
        <v>2.0603015449509132</v>
      </c>
      <c r="AD14" s="68">
        <v>2.4628664776796771</v>
      </c>
      <c r="AE14" s="68">
        <v>2.0185241310625583</v>
      </c>
      <c r="AF14" s="68">
        <v>1.7713617316093284</v>
      </c>
      <c r="AG14" s="68">
        <v>1.7429955663216798</v>
      </c>
      <c r="AH14" s="68">
        <v>1.219256410680047</v>
      </c>
      <c r="AI14" s="68">
        <v>1.0302301184492288</v>
      </c>
      <c r="AJ14" s="68">
        <v>0.74545068244338875</v>
      </c>
      <c r="AK14" s="68">
        <v>0.69120173167404486</v>
      </c>
      <c r="AL14" s="68">
        <v>0.42843152918263655</v>
      </c>
      <c r="AM14" s="68">
        <v>-0.38003144800002703</v>
      </c>
      <c r="AN14" s="68">
        <v>-1.1284726598192609</v>
      </c>
      <c r="AO14" s="68">
        <v>-1.0191859908604011</v>
      </c>
      <c r="AP14" s="68">
        <v>-1.3064331533265063</v>
      </c>
      <c r="AQ14" s="68">
        <v>-0.95268090859507071</v>
      </c>
      <c r="AR14" s="68">
        <v>-1.1257645299363974</v>
      </c>
      <c r="AS14" s="68">
        <v>-0.63523946848963675</v>
      </c>
      <c r="AT14" s="68">
        <v>-0.29310962271976021</v>
      </c>
      <c r="AU14" s="68">
        <v>-0.50882578730802863</v>
      </c>
      <c r="AV14" s="68">
        <v>-0.5726110957383802</v>
      </c>
      <c r="AW14" s="68">
        <v>0.10478787946455299</v>
      </c>
      <c r="AX14" s="68">
        <v>-8.7036617050895784E-2</v>
      </c>
      <c r="AY14" s="68">
        <v>6.9948539792821271E-2</v>
      </c>
      <c r="AZ14" s="68">
        <v>2.8636242165852012E-2</v>
      </c>
      <c r="BA14" s="68">
        <v>-0.52452678997419389</v>
      </c>
      <c r="BB14" s="68">
        <v>-0.72878981031460166</v>
      </c>
      <c r="BC14" s="68">
        <v>-5.8895913553598474E-2</v>
      </c>
      <c r="BD14" s="68">
        <v>-0.43462682072456971</v>
      </c>
      <c r="BE14" s="68">
        <v>-0.22568060214307961</v>
      </c>
      <c r="BF14" s="68">
        <v>-0.83761943957334439</v>
      </c>
      <c r="BG14" s="68">
        <v>-0.37788466838280443</v>
      </c>
      <c r="BH14" s="68">
        <v>-0.54756248670580554</v>
      </c>
      <c r="BI14" s="68">
        <v>-0.47772378294531398</v>
      </c>
      <c r="BJ14" s="68">
        <v>-0.75410655911365088</v>
      </c>
      <c r="BK14" s="68">
        <v>-0.5806283051589447</v>
      </c>
      <c r="BL14" s="68">
        <v>-0.75327194754583304</v>
      </c>
      <c r="BM14" s="68">
        <v>-0.69895436804482913</v>
      </c>
      <c r="BN14" s="68">
        <v>-1.2866514634878485</v>
      </c>
      <c r="BO14" s="68">
        <v>-1.0593145397006731</v>
      </c>
      <c r="BP14" s="68">
        <v>-1.0337648394788286</v>
      </c>
      <c r="BQ14" s="68">
        <v>-1.1539121568131747</v>
      </c>
      <c r="BR14" s="68">
        <v>-1.0734653661718987</v>
      </c>
      <c r="BS14" s="68">
        <v>-0.83200245212076152</v>
      </c>
      <c r="BT14" s="68">
        <v>-0.67892471265032006</v>
      </c>
      <c r="BU14" s="68">
        <v>-0.38631138872026305</v>
      </c>
      <c r="BV14" s="68">
        <v>-1.1890653837058709</v>
      </c>
      <c r="BW14" s="68">
        <v>-1.0011966455016046</v>
      </c>
      <c r="BX14" s="68">
        <v>-0.82494213292669327</v>
      </c>
      <c r="BY14" s="68">
        <v>0.14057647717174335</v>
      </c>
      <c r="BZ14" s="68">
        <v>-0.79964121523050213</v>
      </c>
      <c r="CA14" s="68">
        <v>-0.84924456106769808</v>
      </c>
      <c r="CB14" s="68">
        <v>-0.40096714811146367</v>
      </c>
      <c r="CC14" s="68">
        <v>-0.71078564164354718</v>
      </c>
      <c r="CD14" s="68">
        <v>-0.96866703374400409</v>
      </c>
      <c r="CE14" s="68">
        <v>-1.2688639815251108</v>
      </c>
      <c r="CF14" s="68">
        <v>-1.4626873715374469</v>
      </c>
      <c r="CG14" s="68">
        <v>-1.1192343144917172</v>
      </c>
      <c r="CH14" s="68">
        <v>-1.4930999678684074</v>
      </c>
      <c r="CI14" s="68">
        <v>-1.4523078230978408</v>
      </c>
      <c r="CJ14" s="68">
        <v>-0.14244815689360052</v>
      </c>
      <c r="CK14" s="68">
        <v>-0.21070069906019187</v>
      </c>
      <c r="CL14" s="68">
        <v>-1.5113484228585281</v>
      </c>
      <c r="CM14" s="68">
        <v>-0.72529984167995531</v>
      </c>
      <c r="CN14" s="68">
        <v>0.1044937709523369</v>
      </c>
      <c r="CO14" s="68">
        <v>0.13046211001059707</v>
      </c>
      <c r="CP14" s="68">
        <v>-4.4099712323737369E-2</v>
      </c>
      <c r="CQ14" s="68">
        <v>-1.0571366679985177</v>
      </c>
      <c r="CR14" s="68">
        <v>1.1174699078433744E-2</v>
      </c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</row>
    <row r="15" spans="1:160" ht="14.25" customHeight="1" x14ac:dyDescent="0.7">
      <c r="A15" s="54" t="s">
        <v>128</v>
      </c>
      <c r="B15" s="54" t="s">
        <v>131</v>
      </c>
      <c r="C15" s="68">
        <v>-0.38039856122512522</v>
      </c>
      <c r="D15" s="68">
        <v>-0.17694870209797664</v>
      </c>
      <c r="E15" s="68">
        <v>-6.0778191542457352E-2</v>
      </c>
      <c r="F15" s="68">
        <v>0.51096942735376927</v>
      </c>
      <c r="G15" s="68">
        <v>-0.34338313266628784</v>
      </c>
      <c r="H15" s="68">
        <v>-5.7033797662919022E-2</v>
      </c>
      <c r="I15" s="68">
        <v>0.38640599217214416</v>
      </c>
      <c r="J15" s="68">
        <v>1.3457618969684366</v>
      </c>
      <c r="K15" s="68">
        <v>-0.28869748956059516</v>
      </c>
      <c r="L15" s="68">
        <v>0.34314966703545402</v>
      </c>
      <c r="M15" s="68">
        <v>0.31999302454624956</v>
      </c>
      <c r="N15" s="68">
        <v>0.45343555042510619</v>
      </c>
      <c r="O15" s="68">
        <v>-2.0923922917111004E-3</v>
      </c>
      <c r="P15" s="68">
        <v>0.45659189824060925</v>
      </c>
      <c r="Q15" s="68">
        <v>0.5034379024608</v>
      </c>
      <c r="R15" s="68">
        <v>0.59949859160988883</v>
      </c>
      <c r="S15" s="68">
        <v>0.54237852697274946</v>
      </c>
      <c r="T15" s="68">
        <v>1.7218136808109472</v>
      </c>
      <c r="U15" s="68">
        <v>1.0614626761134105</v>
      </c>
      <c r="V15" s="68">
        <v>0.69748341490747701</v>
      </c>
      <c r="W15" s="68">
        <v>0.66052168493009988</v>
      </c>
      <c r="X15" s="68">
        <v>0.7777656986363648</v>
      </c>
      <c r="Y15" s="68">
        <v>0.9829885735673306</v>
      </c>
      <c r="Z15" s="68">
        <v>1.2720337905916346</v>
      </c>
      <c r="AA15" s="68">
        <v>1.32422521205753</v>
      </c>
      <c r="AB15" s="68">
        <v>1.7672561483183076</v>
      </c>
      <c r="AC15" s="68">
        <v>2.458707682406621</v>
      </c>
      <c r="AD15" s="68">
        <v>2.8312220082862405</v>
      </c>
      <c r="AE15" s="68">
        <v>2.3209682235345142</v>
      </c>
      <c r="AF15" s="68">
        <v>2.216179004128092</v>
      </c>
      <c r="AG15" s="68">
        <v>2.3977847512907018</v>
      </c>
      <c r="AH15" s="68">
        <v>1.7071276331300307</v>
      </c>
      <c r="AI15" s="68">
        <v>1.4465740932481761</v>
      </c>
      <c r="AJ15" s="68">
        <v>1.2877933619526822</v>
      </c>
      <c r="AK15" s="68">
        <v>0.96158537003601008</v>
      </c>
      <c r="AL15" s="68">
        <v>0.37592462222609269</v>
      </c>
      <c r="AM15" s="68">
        <v>-0.69298550168476936</v>
      </c>
      <c r="AN15" s="68">
        <v>-2.346918726449144</v>
      </c>
      <c r="AO15" s="68">
        <v>-1.7192791134498047</v>
      </c>
      <c r="AP15" s="68">
        <v>-1.9355995967913631</v>
      </c>
      <c r="AQ15" s="68">
        <v>-1.5364351439472963</v>
      </c>
      <c r="AR15" s="68">
        <v>-1.2253222557511012</v>
      </c>
      <c r="AS15" s="68">
        <v>-0.38936989352870871</v>
      </c>
      <c r="AT15" s="68">
        <v>-0.45112990816498089</v>
      </c>
      <c r="AU15" s="68">
        <v>-0.50311403078525474</v>
      </c>
      <c r="AV15" s="68">
        <v>-0.30957868601777561</v>
      </c>
      <c r="AW15" s="68">
        <v>0.33593679294093926</v>
      </c>
      <c r="AX15" s="68">
        <v>-0.31401250020589472</v>
      </c>
      <c r="AY15" s="68">
        <v>8.441692818739277E-2</v>
      </c>
      <c r="AZ15" s="68">
        <v>-1.7627193069361006E-2</v>
      </c>
      <c r="BA15" s="68">
        <v>-0.13648813455431244</v>
      </c>
      <c r="BB15" s="68">
        <v>-0.44651426542233963</v>
      </c>
      <c r="BC15" s="68">
        <v>-0.18280058572469052</v>
      </c>
      <c r="BD15" s="68">
        <v>-0.38821459931605018</v>
      </c>
      <c r="BE15" s="68">
        <v>-1.1452720856506173E-2</v>
      </c>
      <c r="BF15" s="68">
        <v>-0.47229273479094241</v>
      </c>
      <c r="BG15" s="68">
        <v>-0.19601658165617747</v>
      </c>
      <c r="BH15" s="68">
        <v>-0.30395738884672641</v>
      </c>
      <c r="BI15" s="68">
        <v>-0.26632395233440892</v>
      </c>
      <c r="BJ15" s="68">
        <v>-0.87630546519185304</v>
      </c>
      <c r="BK15" s="68">
        <v>-0.31343102621216234</v>
      </c>
      <c r="BL15" s="68">
        <v>-0.37434052993178518</v>
      </c>
      <c r="BM15" s="68">
        <v>-0.41178781429824551</v>
      </c>
      <c r="BN15" s="68">
        <v>-1.0983704414059652</v>
      </c>
      <c r="BO15" s="68">
        <v>-0.98368071052834849</v>
      </c>
      <c r="BP15" s="68">
        <v>-0.56114147927361491</v>
      </c>
      <c r="BQ15" s="68">
        <v>-0.85195269279456154</v>
      </c>
      <c r="BR15" s="68">
        <v>-1.0297007291027989</v>
      </c>
      <c r="BS15" s="68">
        <v>-0.79865451116025865</v>
      </c>
      <c r="BT15" s="68">
        <v>-0.44782478667634062</v>
      </c>
      <c r="BU15" s="68">
        <v>-0.28126204580411779</v>
      </c>
      <c r="BV15" s="68">
        <v>-1.6765182538512617</v>
      </c>
      <c r="BW15" s="68">
        <v>-0.67221584785818866</v>
      </c>
      <c r="BX15" s="68">
        <v>-0.88248405732498469</v>
      </c>
      <c r="BY15" s="68">
        <v>9.3072753123679991E-2</v>
      </c>
      <c r="BZ15" s="68">
        <v>-1.0333586580373437</v>
      </c>
      <c r="CA15" s="68">
        <v>-0.65825806183068669</v>
      </c>
      <c r="CB15" s="68">
        <v>-0.4020654376090298</v>
      </c>
      <c r="CC15" s="68">
        <v>-0.23099376678155706</v>
      </c>
      <c r="CD15" s="68">
        <v>-0.96056767091027551</v>
      </c>
      <c r="CE15" s="68">
        <v>-0.71791071422640118</v>
      </c>
      <c r="CF15" s="68">
        <v>-1.1377864194149041</v>
      </c>
      <c r="CG15" s="68">
        <v>-0.59372638257600774</v>
      </c>
      <c r="CH15" s="68">
        <v>-1.6559851010176503</v>
      </c>
      <c r="CI15" s="68">
        <v>-0.26474460571737468</v>
      </c>
      <c r="CJ15" s="68">
        <v>0.55623513518501788</v>
      </c>
      <c r="CK15" s="68">
        <v>0.24776030089405796</v>
      </c>
      <c r="CL15" s="68">
        <v>-0.94795401558213177</v>
      </c>
      <c r="CM15" s="68">
        <v>0.11978235511490717</v>
      </c>
      <c r="CN15" s="68">
        <v>0.2119100647121365</v>
      </c>
      <c r="CO15" s="68">
        <v>0.16492319815150497</v>
      </c>
      <c r="CP15" s="68">
        <v>-0.48131769062137686</v>
      </c>
      <c r="CQ15" s="68">
        <v>4.5599668082957109E-2</v>
      </c>
      <c r="CR15" s="68">
        <v>-9.1572608216162768E-2</v>
      </c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</row>
    <row r="16" spans="1:160" ht="14" x14ac:dyDescent="0.7">
      <c r="A16" s="54" t="s">
        <v>118</v>
      </c>
      <c r="B16" s="54" t="s">
        <v>10</v>
      </c>
      <c r="C16" s="68">
        <v>0.32778235324214983</v>
      </c>
      <c r="D16" s="68">
        <v>0.1703664410924797</v>
      </c>
      <c r="E16" s="68">
        <v>-0.36484766021639858</v>
      </c>
      <c r="F16" s="68">
        <v>-0.40682523678964405</v>
      </c>
      <c r="G16" s="68">
        <v>-0.71116266694567276</v>
      </c>
      <c r="H16" s="68">
        <v>-0.50127478407944603</v>
      </c>
      <c r="I16" s="68">
        <v>-0.23891493049666246</v>
      </c>
      <c r="J16" s="68">
        <v>-0.22842053635335116</v>
      </c>
      <c r="K16" s="68">
        <v>-0.35435326607308731</v>
      </c>
      <c r="L16" s="68">
        <v>-0.39633084264633256</v>
      </c>
      <c r="M16" s="68">
        <v>-0.48028599579282327</v>
      </c>
      <c r="N16" s="68">
        <v>-0.3333644777864645</v>
      </c>
      <c r="O16" s="68">
        <v>-0.14446538320686053</v>
      </c>
      <c r="P16" s="68">
        <v>6.5422499659366376E-2</v>
      </c>
      <c r="Q16" s="68">
        <v>9.6905682089300435E-2</v>
      </c>
      <c r="R16" s="68">
        <v>0.39074871810201789</v>
      </c>
      <c r="S16" s="68">
        <v>0.44322068881857485</v>
      </c>
      <c r="T16" s="68">
        <v>0.64261417754149019</v>
      </c>
      <c r="U16" s="68">
        <v>0.77904130140453764</v>
      </c>
      <c r="V16" s="68">
        <v>0.72656933068798091</v>
      </c>
      <c r="W16" s="68">
        <v>0.71607493654466958</v>
      </c>
      <c r="X16" s="68">
        <v>0.64261417754149019</v>
      </c>
      <c r="Y16" s="68">
        <v>0.66360296582811273</v>
      </c>
      <c r="Z16" s="68">
        <v>0.64261417754149019</v>
      </c>
      <c r="AA16" s="68">
        <v>0.54816463025168793</v>
      </c>
      <c r="AB16" s="68">
        <v>0.41173750638864065</v>
      </c>
      <c r="AC16" s="68">
        <v>0.36975992981539529</v>
      </c>
      <c r="AD16" s="68">
        <v>0.56915341853831081</v>
      </c>
      <c r="AE16" s="68">
        <v>1.1673338847070571</v>
      </c>
      <c r="AF16" s="68">
        <v>1.4821657090063973</v>
      </c>
      <c r="AG16" s="68">
        <v>1.9019414747388508</v>
      </c>
      <c r="AH16" s="68">
        <v>2.1643013283216339</v>
      </c>
      <c r="AI16" s="68">
        <v>2.2482564814681254</v>
      </c>
      <c r="AJ16" s="68">
        <v>2.2797396638980594</v>
      </c>
      <c r="AK16" s="68">
        <v>1.9858966278853418</v>
      </c>
      <c r="AL16" s="68">
        <v>1.4611769207197747</v>
      </c>
      <c r="AM16" s="68">
        <v>1.2198058554236137</v>
      </c>
      <c r="AN16" s="68">
        <v>0.36975992981539529</v>
      </c>
      <c r="AO16" s="68">
        <v>-0.52226357236606868</v>
      </c>
      <c r="AP16" s="68">
        <v>-1.3198375272577305</v>
      </c>
      <c r="AQ16" s="68">
        <v>-2.3482881533022422</v>
      </c>
      <c r="AR16" s="68">
        <v>-2.3797713357321757</v>
      </c>
      <c r="AS16" s="68">
        <v>-2.033456329002902</v>
      </c>
      <c r="AT16" s="68">
        <v>-1.6976357164169387</v>
      </c>
      <c r="AU16" s="68">
        <v>-1.2358823741112399</v>
      </c>
      <c r="AV16" s="68">
        <v>-0.86857857909534297</v>
      </c>
      <c r="AW16" s="68">
        <v>-0.74264584937560674</v>
      </c>
      <c r="AX16" s="68">
        <v>-0.7216570610889842</v>
      </c>
      <c r="AY16" s="68">
        <v>-0.7636346376622295</v>
      </c>
      <c r="AZ16" s="68">
        <v>-0.59572433136924807</v>
      </c>
      <c r="BA16" s="68">
        <v>-0.69017387865905011</v>
      </c>
      <c r="BB16" s="68">
        <v>-0.95253373224183369</v>
      </c>
      <c r="BC16" s="68">
        <v>-0.96302812638514501</v>
      </c>
      <c r="BD16" s="68">
        <v>-1.0364888853883245</v>
      </c>
      <c r="BE16" s="68">
        <v>-0.8790729732386543</v>
      </c>
      <c r="BF16" s="68">
        <v>-0.62720751379918205</v>
      </c>
      <c r="BG16" s="68">
        <v>-0.42781402507626665</v>
      </c>
      <c r="BH16" s="68">
        <v>-0.30188129535653052</v>
      </c>
      <c r="BI16" s="68">
        <v>-0.27039811292659655</v>
      </c>
      <c r="BJ16" s="68">
        <v>-0.30188129535653052</v>
      </c>
      <c r="BK16" s="68">
        <v>-0.42781402507626665</v>
      </c>
      <c r="BL16" s="68">
        <v>-0.23891493049666246</v>
      </c>
      <c r="BM16" s="68">
        <v>-0.42781402507626665</v>
      </c>
      <c r="BN16" s="68">
        <v>-0.45929720750620062</v>
      </c>
      <c r="BO16" s="68">
        <v>-0.5642411489393141</v>
      </c>
      <c r="BP16" s="68">
        <v>-0.61671311965587072</v>
      </c>
      <c r="BQ16" s="68">
        <v>-0.39633084264633256</v>
      </c>
      <c r="BR16" s="68">
        <v>-0.3333644777864645</v>
      </c>
      <c r="BS16" s="68">
        <v>-0.36484766021639858</v>
      </c>
      <c r="BT16" s="68">
        <v>-0.21792614221003981</v>
      </c>
      <c r="BU16" s="68">
        <v>-0.35435326607308726</v>
      </c>
      <c r="BV16" s="68">
        <v>-0.35435326607308731</v>
      </c>
      <c r="BW16" s="68">
        <v>-0.27039811292659655</v>
      </c>
      <c r="BX16" s="68">
        <v>-0.28089250706990782</v>
      </c>
      <c r="BY16" s="68">
        <v>-0.22842053635335111</v>
      </c>
      <c r="BZ16" s="68">
        <v>-0.20743174806672848</v>
      </c>
      <c r="CA16" s="68">
        <v>-0.17594856563679445</v>
      </c>
      <c r="CB16" s="68">
        <v>-9.1993412490303739E-2</v>
      </c>
      <c r="CC16" s="68">
        <v>-0.10248780663361504</v>
      </c>
      <c r="CD16" s="68">
        <v>-0.22842053635335111</v>
      </c>
      <c r="CE16" s="68">
        <v>-0.23891493049666246</v>
      </c>
      <c r="CF16" s="68">
        <v>-0.74264584937560674</v>
      </c>
      <c r="CG16" s="68">
        <v>-0.63770190794249348</v>
      </c>
      <c r="CH16" s="68">
        <v>-0.62720751379918216</v>
      </c>
      <c r="CI16" s="68">
        <v>-0.61671311965587072</v>
      </c>
      <c r="CJ16" s="68">
        <v>-0.34385887192977593</v>
      </c>
      <c r="CK16" s="68">
        <v>-0.21792614221003981</v>
      </c>
      <c r="CL16" s="68">
        <v>0.15987204694916868</v>
      </c>
      <c r="CM16" s="68">
        <v>0.63211978339817887</v>
      </c>
      <c r="CN16" s="68">
        <v>1.3142554027134161</v>
      </c>
      <c r="CO16" s="68">
        <v>1.8074919274490484</v>
      </c>
      <c r="CP16" s="68">
        <v>2.3741892111878613</v>
      </c>
      <c r="CQ16" s="68">
        <v>2.5840770940540883</v>
      </c>
      <c r="CR16" s="68">
        <v>2.2482564814681254</v>
      </c>
    </row>
    <row r="17" spans="1:132" ht="14" x14ac:dyDescent="0.7">
      <c r="A17" s="54" t="s">
        <v>129</v>
      </c>
      <c r="B17" s="54" t="s">
        <v>148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8">
        <v>2.91410800395842</v>
      </c>
      <c r="AF17" s="68">
        <v>2.2678910788654516</v>
      </c>
      <c r="AG17" s="68">
        <v>2.0590128808556032</v>
      </c>
      <c r="AH17" s="68">
        <v>1.1843354266893631</v>
      </c>
      <c r="AI17" s="68">
        <v>0.76657903066966615</v>
      </c>
      <c r="AJ17" s="68">
        <v>0.41409707152804703</v>
      </c>
      <c r="AK17" s="68">
        <v>-0.57154692533092499</v>
      </c>
      <c r="AL17" s="68">
        <v>-1.4853890416240119</v>
      </c>
      <c r="AM17" s="68">
        <v>-2.7386582296831019</v>
      </c>
      <c r="AN17" s="68">
        <v>-3.084612745136913</v>
      </c>
      <c r="AO17" s="68">
        <v>-2.875734547127065</v>
      </c>
      <c r="AP17" s="68">
        <v>-2.2360450657219046</v>
      </c>
      <c r="AQ17" s="68">
        <v>-1.6746849085704367</v>
      </c>
      <c r="AR17" s="68">
        <v>-1.0741600892921226</v>
      </c>
      <c r="AS17" s="68">
        <v>-0.82611722915542785</v>
      </c>
      <c r="AT17" s="68">
        <v>-0.48016271370161639</v>
      </c>
      <c r="AU17" s="68">
        <v>0.38145985308900826</v>
      </c>
      <c r="AV17" s="68">
        <v>0.47937150840612469</v>
      </c>
      <c r="AW17" s="68">
        <v>0.52506361422077896</v>
      </c>
      <c r="AX17" s="68">
        <v>5.5087668698620099E-2</v>
      </c>
      <c r="AY17" s="68">
        <v>-0.15379052931122827</v>
      </c>
      <c r="AZ17" s="68">
        <v>-0.19295519143807485</v>
      </c>
      <c r="BA17" s="68">
        <v>-0.23864729725272918</v>
      </c>
      <c r="BB17" s="68">
        <v>7.4669999762043374E-2</v>
      </c>
      <c r="BC17" s="68">
        <v>-1.0186768179457521E-2</v>
      </c>
      <c r="BD17" s="68">
        <v>0.19216398614258312</v>
      </c>
      <c r="BE17" s="68">
        <v>0.10077977451327444</v>
      </c>
      <c r="BF17" s="68">
        <v>0.21174631720600634</v>
      </c>
      <c r="BG17" s="68">
        <v>0.36840496571339265</v>
      </c>
      <c r="BH17" s="68">
        <v>0.17910909876696759</v>
      </c>
      <c r="BI17" s="68">
        <v>0.37493240940120037</v>
      </c>
      <c r="BJ17" s="68">
        <v>-0.61723903114557932</v>
      </c>
      <c r="BK17" s="68">
        <v>-0.74778790490173463</v>
      </c>
      <c r="BL17" s="68">
        <v>-0.6237664748333871</v>
      </c>
      <c r="BM17" s="68">
        <v>-0.83917211653104329</v>
      </c>
      <c r="BN17" s="68">
        <v>0.10730721820108217</v>
      </c>
      <c r="BO17" s="68">
        <v>0.13994443664012099</v>
      </c>
      <c r="BP17" s="68">
        <v>0.29660308514750727</v>
      </c>
      <c r="BQ17" s="68">
        <v>0.30313052883531505</v>
      </c>
      <c r="BR17" s="68">
        <v>0.18563654245477534</v>
      </c>
      <c r="BS17" s="68">
        <v>0.28354819777189183</v>
      </c>
      <c r="BT17" s="68">
        <v>0.27049331039627622</v>
      </c>
      <c r="BU17" s="68">
        <v>0.250910979332853</v>
      </c>
      <c r="BV17" s="68">
        <v>0.19216398614258312</v>
      </c>
      <c r="BW17" s="68">
        <v>0.42062451521585481</v>
      </c>
      <c r="BX17" s="68">
        <v>0.24438353564504514</v>
      </c>
      <c r="BY17" s="68">
        <v>0.14647188032792879</v>
      </c>
      <c r="BZ17" s="68">
        <v>0.40104218415243148</v>
      </c>
      <c r="CA17" s="68">
        <v>9.4252330825466704E-2</v>
      </c>
      <c r="CB17" s="68">
        <v>0.19216398614258312</v>
      </c>
      <c r="CC17" s="68">
        <v>0.50548128315735563</v>
      </c>
      <c r="CD17" s="68">
        <v>0.250910979332853</v>
      </c>
      <c r="CE17" s="68">
        <v>0.250910979332853</v>
      </c>
      <c r="CF17" s="68">
        <v>-0.22559240987711365</v>
      </c>
      <c r="CG17" s="68">
        <v>-0.2125375225014981</v>
      </c>
      <c r="CH17" s="68">
        <v>-0.1799003040624593</v>
      </c>
      <c r="CI17" s="68">
        <v>-0.134208198247805</v>
      </c>
      <c r="CJ17" s="68">
        <v>0.46631662103050908</v>
      </c>
      <c r="CK17" s="68">
        <v>0.48589895209393241</v>
      </c>
      <c r="CL17" s="68">
        <v>0.72741436854281971</v>
      </c>
      <c r="CM17" s="68">
        <v>0.81227113648432037</v>
      </c>
      <c r="CN17" s="68">
        <v>0.74046925591843515</v>
      </c>
      <c r="CO17" s="68">
        <v>0.56422827634762551</v>
      </c>
      <c r="CP17" s="68">
        <v>0.23785609195723742</v>
      </c>
      <c r="CQ17" s="68">
        <v>6.1615112386427896E-2</v>
      </c>
      <c r="CR17" s="68">
        <v>4.2032781323004559E-2</v>
      </c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</row>
    <row r="18" spans="1:132" ht="14" x14ac:dyDescent="0.7">
      <c r="A18" s="57" t="s">
        <v>191</v>
      </c>
      <c r="B18" s="57" t="s">
        <v>93</v>
      </c>
      <c r="C18" s="50">
        <v>-1.000465390295596</v>
      </c>
      <c r="D18" s="50">
        <v>-0.78683576762060115</v>
      </c>
      <c r="E18" s="50">
        <v>-0.82569612327635944</v>
      </c>
      <c r="F18" s="50">
        <v>-0.74134163474624859</v>
      </c>
      <c r="G18" s="50">
        <v>-0.82305741035817126</v>
      </c>
      <c r="H18" s="50">
        <v>-0.69937330893033567</v>
      </c>
      <c r="I18" s="50">
        <v>-0.38968855830921606</v>
      </c>
      <c r="J18" s="50">
        <v>-0.26399200671933537</v>
      </c>
      <c r="K18" s="50">
        <v>-0.42113464340713208</v>
      </c>
      <c r="L18" s="50">
        <v>-0.26371747667236678</v>
      </c>
      <c r="M18" s="50">
        <v>-7.183943789990177E-2</v>
      </c>
      <c r="N18" s="50">
        <v>-5.6022162274730058E-2</v>
      </c>
      <c r="O18" s="50">
        <v>-0.16026982241688309</v>
      </c>
      <c r="P18" s="50">
        <v>-0.10273287520857632</v>
      </c>
      <c r="Q18" s="50">
        <v>0.15535532942602998</v>
      </c>
      <c r="R18" s="50">
        <v>0.18138456245938442</v>
      </c>
      <c r="S18" s="50">
        <v>8.3368620418011699E-2</v>
      </c>
      <c r="T18" s="50">
        <v>0.28622843099161693</v>
      </c>
      <c r="U18" s="50">
        <v>0.25949241790977184</v>
      </c>
      <c r="V18" s="50">
        <v>0.31459102450141496</v>
      </c>
      <c r="W18" s="50">
        <v>0.25591854046245965</v>
      </c>
      <c r="X18" s="50">
        <v>0.36528389655012783</v>
      </c>
      <c r="Y18" s="50">
        <v>0.52668889928056928</v>
      </c>
      <c r="Z18" s="50">
        <v>0.7095372213705009</v>
      </c>
      <c r="AA18" s="50">
        <v>0.77030204850169948</v>
      </c>
      <c r="AB18" s="50">
        <v>0.88588328748275336</v>
      </c>
      <c r="AC18" s="50">
        <v>1.2006806402851251</v>
      </c>
      <c r="AD18" s="50">
        <v>1.3157286090652225</v>
      </c>
      <c r="AE18" s="50">
        <v>1.4709751809682423</v>
      </c>
      <c r="AF18" s="50">
        <v>1.442698970737341</v>
      </c>
      <c r="AG18" s="50">
        <v>1.5258453346842027</v>
      </c>
      <c r="AH18" s="50">
        <v>1.2215873216402373</v>
      </c>
      <c r="AI18" s="50">
        <v>0.94377742638538353</v>
      </c>
      <c r="AJ18" s="50">
        <v>0.62338673060471794</v>
      </c>
      <c r="AK18" s="50">
        <v>0.23384359488889425</v>
      </c>
      <c r="AL18" s="50">
        <v>-0.44017380518743987</v>
      </c>
      <c r="AM18" s="50">
        <v>-1.2043270988410868</v>
      </c>
      <c r="AN18" s="50">
        <v>-1.6133650517817928</v>
      </c>
      <c r="AO18" s="50">
        <v>-1.7340930069633791</v>
      </c>
      <c r="AP18" s="50">
        <v>-1.7821253750960975</v>
      </c>
      <c r="AQ18" s="50">
        <v>-1.6642348645650393</v>
      </c>
      <c r="AR18" s="50">
        <v>-1.326685108370059</v>
      </c>
      <c r="AS18" s="50">
        <v>-0.95904889847525343</v>
      </c>
      <c r="AT18" s="50">
        <v>-0.88727891270762449</v>
      </c>
      <c r="AU18" s="50">
        <v>-0.83840281008581663</v>
      </c>
      <c r="AV18" s="50">
        <v>-0.62168274825560998</v>
      </c>
      <c r="AW18" s="50">
        <v>-0.34146065494363004</v>
      </c>
      <c r="AX18" s="50">
        <v>-0.46489185951019241</v>
      </c>
      <c r="AY18" s="50">
        <v>-0.43342291546530093</v>
      </c>
      <c r="AZ18" s="50">
        <v>-0.35868337589907301</v>
      </c>
      <c r="BA18" s="50">
        <v>-0.25162980723081158</v>
      </c>
      <c r="BB18" s="50">
        <v>-0.36001228445470657</v>
      </c>
      <c r="BC18" s="50">
        <v>-0.23226466170829072</v>
      </c>
      <c r="BD18" s="50">
        <v>-0.20991574258128337</v>
      </c>
      <c r="BE18" s="50">
        <v>-9.5219607631926176E-2</v>
      </c>
      <c r="BF18" s="50">
        <v>-0.19580633618775206</v>
      </c>
      <c r="BG18" s="50">
        <v>-6.1243833052818546E-2</v>
      </c>
      <c r="BH18" s="50">
        <v>-6.4541090918999136E-2</v>
      </c>
      <c r="BI18" s="50">
        <v>-2.9585071831462136E-2</v>
      </c>
      <c r="BJ18" s="50">
        <v>-0.25870463673398186</v>
      </c>
      <c r="BK18" s="50">
        <v>-0.2160939619141439</v>
      </c>
      <c r="BL18" s="50">
        <v>-0.17148796059592053</v>
      </c>
      <c r="BM18" s="50">
        <v>-0.16991998976346703</v>
      </c>
      <c r="BN18" s="50">
        <v>-0.27574997850064559</v>
      </c>
      <c r="BO18" s="50">
        <v>-0.258625920807947</v>
      </c>
      <c r="BP18" s="50">
        <v>-0.17034904431221728</v>
      </c>
      <c r="BQ18" s="50">
        <v>-0.12977428504181546</v>
      </c>
      <c r="BR18" s="50">
        <v>-0.13249302272731275</v>
      </c>
      <c r="BS18" s="50">
        <v>-4.125070691469733E-2</v>
      </c>
      <c r="BT18" s="50">
        <v>0.14543322471742237</v>
      </c>
      <c r="BU18" s="50">
        <v>0.23646942710937197</v>
      </c>
      <c r="BV18" s="50">
        <v>0.14165038775073407</v>
      </c>
      <c r="BW18" s="50">
        <v>0.30366274581045077</v>
      </c>
      <c r="BX18" s="50">
        <v>0.39119203962468851</v>
      </c>
      <c r="BY18" s="50">
        <v>0.54676087304882059</v>
      </c>
      <c r="BZ18" s="50">
        <v>0.40199955938950366</v>
      </c>
      <c r="CA18" s="50">
        <v>0.49657218744178261</v>
      </c>
      <c r="CB18" s="50">
        <v>0.55187554537302508</v>
      </c>
      <c r="CC18" s="50">
        <v>0.52412395581292348</v>
      </c>
      <c r="CD18" s="50">
        <v>0.34178773700830634</v>
      </c>
      <c r="CE18" s="50">
        <v>9.9861267540913096E-2</v>
      </c>
      <c r="CF18" s="50">
        <v>-0.21327601169939028</v>
      </c>
      <c r="CG18" s="50">
        <v>-3.2538196411822103E-2</v>
      </c>
      <c r="CH18" s="50">
        <v>-8.3964081211584038E-2</v>
      </c>
      <c r="CI18" s="50">
        <v>-1.3255216931464003E-2</v>
      </c>
      <c r="CJ18" s="50">
        <v>0.45240006051120213</v>
      </c>
      <c r="CK18" s="50">
        <v>0.52015068198751213</v>
      </c>
      <c r="CL18" s="50">
        <v>0.39960528067117146</v>
      </c>
      <c r="CM18" s="50">
        <v>0.53451718848421936</v>
      </c>
      <c r="CN18" s="50">
        <v>0.66163076686451627</v>
      </c>
      <c r="CO18" s="50">
        <v>0.63401034113472898</v>
      </c>
      <c r="CP18" s="50">
        <v>0.46169592343312249</v>
      </c>
      <c r="CQ18" s="50">
        <v>0.40470460498903565</v>
      </c>
      <c r="CR18" s="50">
        <v>0.45574968825168732</v>
      </c>
    </row>
    <row r="19" spans="1:132" x14ac:dyDescent="0.7"/>
  </sheetData>
  <mergeCells count="24">
    <mergeCell ref="AQ2:AT2"/>
    <mergeCell ref="CA2:CD2"/>
    <mergeCell ref="BW2:BZ2"/>
    <mergeCell ref="BS2:BV2"/>
    <mergeCell ref="AY2:BB2"/>
    <mergeCell ref="BC2:BF2"/>
    <mergeCell ref="BG2:BJ2"/>
    <mergeCell ref="BK2:BN2"/>
    <mergeCell ref="BO2:BR2"/>
    <mergeCell ref="W2:Z2"/>
    <mergeCell ref="AA2:AD2"/>
    <mergeCell ref="AE2:AH2"/>
    <mergeCell ref="AI2:AL2"/>
    <mergeCell ref="AM2:AP2"/>
    <mergeCell ref="C2:F2"/>
    <mergeCell ref="G2:J2"/>
    <mergeCell ref="K2:N2"/>
    <mergeCell ref="O2:R2"/>
    <mergeCell ref="S2:V2"/>
    <mergeCell ref="CQ2:CT2"/>
    <mergeCell ref="CM2:CP2"/>
    <mergeCell ref="CI2:CL2"/>
    <mergeCell ref="CE2:CH2"/>
    <mergeCell ref="AU2:AX2"/>
  </mergeCells>
  <conditionalFormatting sqref="D4:BF4 BY4:CQ4 BJ4:BW4"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5:BF5 BY5:CQ5 BJ5:BW5">
    <cfRule type="colorScale" priority="181">
      <colorScale>
        <cfvo type="min"/>
        <cfvo type="num" val="0"/>
        <cfvo type="max"/>
        <color rgb="FF0070C0"/>
        <color theme="0"/>
        <color rgb="FFFF6600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6:BF6 BY6:CQ6 BJ6:BW6"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3">
      <colorScale>
        <cfvo type="min"/>
        <cfvo type="num" val="0"/>
        <cfvo type="max"/>
        <color rgb="FF0070C0"/>
        <color theme="0"/>
        <color rgb="FFFF660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8:BF8 BY8:CQ8 BJ8:BW8"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5">
      <colorScale>
        <cfvo type="min"/>
        <cfvo type="num" val="0"/>
        <cfvo type="max"/>
        <color rgb="FF0070C0"/>
        <color theme="0"/>
        <color rgb="FFFF6600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12:BF12 BY12:CQ12 BJ12:BW12"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BF13 BY13:CQ13 BJ13:BW13"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14:BF14 BY14:CQ14 BJ14:BW14"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15:BF15 BY15:CQ15 BJ15:BW15"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BF16 BY16:CQ16 BJ16:BW16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8:BF18 BY18:CQ18 BJ18:BW18"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H9:BJ9 CC9:CR9 BN9:CA9"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S10">
    <cfRule type="colorScale" priority="9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BV11 CO11:CQ11 BZ11:CM11"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U10:BW10 CP10:CR10 CA10:CN10"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9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X7:BZ7 CD7:CQ7"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AF17:CH17 CL17:CR17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BG4:BI6 C4:C6 BX4:BX6 CA7:CC7 W7 BG8:BI8 C8 BX8 CR4:CR8">
    <cfRule type="colorScale" priority="2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2:BI16 C12:C16 BX12:BX16 CR12:CR16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BG18:BI18 C18 BX18 CR18"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BK9:BM9 G9 CB9"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BW11:BY11 S11 CR11 CN11"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BX10:BZ10 T10 CO10"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17:CK17 AE17"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V17">
    <cfRule type="colorScale" priority="38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8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9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9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9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89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89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89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7:EB17 CS17:DU17">
    <cfRule type="colorScale" priority="3879">
      <colorScale>
        <cfvo type="min"/>
        <cfvo type="num" val="0"/>
        <cfvo type="max"/>
        <color rgb="FF0070C0"/>
        <color theme="0"/>
        <color rgb="FFFF6600"/>
      </colorScale>
    </cfRule>
    <cfRule type="colorScale" priority="388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8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8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8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88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88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88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8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0">
    <cfRule type="colorScale" priority="396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6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1">
    <cfRule type="colorScale" priority="395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5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5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5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5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5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5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5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56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H10">
    <cfRule type="colorScale" priority="409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0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0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0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0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9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9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9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95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H11">
    <cfRule type="colorScale" priority="407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8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7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7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8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8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8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8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8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H10:EM10 CS10:EF10">
    <cfRule type="colorScale" priority="436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6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6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5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6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5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5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56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H11:EM11 CS11:EF11">
    <cfRule type="colorScale" priority="432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2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2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2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20">
      <colorScale>
        <cfvo type="min"/>
        <cfvo type="num" val="0"/>
        <cfvo type="max"/>
        <color rgb="FF0070C0"/>
        <color theme="0"/>
        <color rgb="FFFF6600"/>
      </colorScale>
    </cfRule>
    <cfRule type="colorScale" priority="432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2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25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I10:EN10 CS10:EG10">
    <cfRule type="colorScale" priority="409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9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9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9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9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8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8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8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86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I11:EN11 CS11:EG11">
    <cfRule type="colorScale" priority="407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7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7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7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7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68">
      <colorScale>
        <cfvo type="min"/>
        <cfvo type="num" val="0"/>
        <cfvo type="max"/>
        <color rgb="FF0070C0"/>
        <color theme="0"/>
        <color rgb="FFFF6600"/>
      </colorScale>
    </cfRule>
    <cfRule type="colorScale" priority="407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72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O10:EU10 EW10:FB10">
    <cfRule type="colorScale" priority="438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7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8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7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7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7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7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74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O11:EU11 EW11:FB11">
    <cfRule type="colorScale" priority="434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4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4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4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3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38">
      <colorScale>
        <cfvo type="min"/>
        <cfvo type="num" val="0"/>
        <cfvo type="max"/>
        <color rgb="FF0070C0"/>
        <color theme="0"/>
        <color rgb="FFFF6600"/>
      </colorScale>
    </cfRule>
    <cfRule type="colorScale" priority="434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4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S9">
    <cfRule type="colorScale" priority="397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9">
    <cfRule type="colorScale" priority="411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1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1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1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2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1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1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2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17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T9:EY9 CS9:ER9">
    <cfRule type="colorScale" priority="44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4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4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410">
      <colorScale>
        <cfvo type="min"/>
        <cfvo type="num" val="0"/>
        <cfvo type="max"/>
        <color rgb="FF0070C0"/>
        <color theme="0"/>
        <color rgb="FFFF6600"/>
      </colorScale>
    </cfRule>
    <cfRule type="colorScale" priority="4411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U9:EZ9 CS9:ES9">
    <cfRule type="colorScale" priority="411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0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04">
      <colorScale>
        <cfvo type="min"/>
        <cfvo type="num" val="0"/>
        <cfvo type="max"/>
        <color rgb="FF0070C0"/>
        <color theme="0"/>
        <color rgb="FFFF6600"/>
      </colorScale>
    </cfRule>
    <cfRule type="colorScale" priority="410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0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0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0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1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1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0">
    <cfRule type="colorScale" priority="438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8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8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8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8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8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9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1">
    <cfRule type="colorScale" priority="434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5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5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5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5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5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49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X4">
    <cfRule type="colorScale" priority="419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9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9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9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8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8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8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8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89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X5">
    <cfRule type="colorScale" priority="417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7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7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7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7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6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6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67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X6">
    <cfRule type="colorScale" priority="415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5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4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5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5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5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5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5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5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8">
    <cfRule type="colorScale" priority="413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3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3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3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3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3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3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33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X12">
    <cfRule type="colorScale" priority="394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4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4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4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4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4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4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5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3">
    <cfRule type="colorScale" priority="404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4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4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4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4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4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4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4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43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X14">
    <cfRule type="colorScale" priority="402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2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2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2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2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2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3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3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27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X15">
    <cfRule type="colorScale" priority="400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1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1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1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1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0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0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0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08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Y4:FD4 CS4:EW4">
    <cfRule type="colorScale" priority="418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7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7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76">
      <colorScale>
        <cfvo type="min"/>
        <cfvo type="num" val="0"/>
        <cfvo type="max"/>
        <color rgb="FF0070C0"/>
        <color theme="0"/>
        <color rgb="FFFF6600"/>
      </colorScale>
    </cfRule>
    <cfRule type="colorScale" priority="417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8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8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81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Y5:FD5 CS5:EW5">
    <cfRule type="colorScale" priority="416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6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5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58">
      <colorScale>
        <cfvo type="min"/>
        <cfvo type="num" val="0"/>
        <cfvo type="max"/>
        <color rgb="FF0070C0"/>
        <color theme="0"/>
        <color rgb="FFFF6600"/>
      </colorScale>
    </cfRule>
    <cfRule type="colorScale" priority="416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6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6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61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Y6:FD6 CS6:EW6">
    <cfRule type="colorScale" priority="414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4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4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4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4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4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40">
      <colorScale>
        <cfvo type="min"/>
        <cfvo type="num" val="0"/>
        <cfvo type="max"/>
        <color rgb="FF0070C0"/>
        <color theme="0"/>
        <color rgb="FFFF6600"/>
      </colorScale>
    </cfRule>
    <cfRule type="colorScale" priority="414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4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8:FD8 CS8:EW8">
    <cfRule type="colorScale" priority="412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2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2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3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2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2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2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22">
      <colorScale>
        <cfvo type="min"/>
        <cfvo type="num" val="0"/>
        <cfvo type="max"/>
        <color rgb="FF0070C0"/>
        <color theme="0"/>
        <color rgb="FFFF6600"/>
      </colorScale>
    </cfRule>
    <cfRule type="colorScale" priority="4125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Y12:FD12 CS12:EW12">
    <cfRule type="colorScale" priority="393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3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3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33">
      <colorScale>
        <cfvo type="min"/>
        <cfvo type="num" val="0"/>
        <cfvo type="max"/>
        <color rgb="FF0070C0"/>
        <color theme="0"/>
        <color rgb="FFFF6600"/>
      </colorScale>
    </cfRule>
    <cfRule type="colorScale" priority="393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4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4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3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38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Y13:FD13 CS13:EW13">
    <cfRule type="colorScale" priority="403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4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3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3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3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3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3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3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32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Y14:FD14 CS14:EW14">
    <cfRule type="colorScale" priority="4014">
      <colorScale>
        <cfvo type="min"/>
        <cfvo type="num" val="0"/>
        <cfvo type="max"/>
        <color rgb="FF0070C0"/>
        <color theme="0"/>
        <color rgb="FFFF6600"/>
      </colorScale>
    </cfRule>
    <cfRule type="colorScale" priority="401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1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1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2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1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2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2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1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Y15:FD15 CS15:EW15">
    <cfRule type="colorScale" priority="399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9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96">
      <colorScale>
        <cfvo type="min"/>
        <cfvo type="num" val="0"/>
        <cfvo type="max"/>
        <color rgb="FF0070C0"/>
        <color theme="0"/>
        <color rgb="FFFF6600"/>
      </colorScale>
    </cfRule>
    <cfRule type="colorScale" priority="400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0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0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0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0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98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5" ma:contentTypeDescription="Izveidot jaunu dokumentu." ma:contentTypeScope="" ma:versionID="1560cb9997817ed351ef7feee33e300c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74ea94ba3c05ae5d941d3dc6cd68d73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262B5-9A58-451F-81DD-EA49A2A2FA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FB150C-82A0-40FB-A312-75EA650F00C9}">
  <ds:schemaRefs>
    <ds:schemaRef ds:uri="http://purl.org/dc/dcmitype/"/>
    <ds:schemaRef ds:uri="http://purl.org/dc/terms/"/>
    <ds:schemaRef ds:uri="18cde31a-aed2-49ce-b570-e812b29b634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c70c90a-7b91-4514-9304-0bf9c3ca33df"/>
    <ds:schemaRef ds:uri="http://www.w3.org/XML/1998/namespace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C5498363-226C-4659-AB44-710739438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Legend</vt:lpstr>
      <vt:lpstr>DATA</vt:lpstr>
      <vt:lpstr>HEATMAP</vt:lpstr>
      <vt:lpstr>DATA!Print_Area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2023-09-15T20:24:54Z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