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3/FDP_2023_1_08/"/>
    </mc:Choice>
  </mc:AlternateContent>
  <xr:revisionPtr revIDLastSave="0" documentId="8_{51350593-01E4-4BEE-AAD6-5635F3EE1DA5}" xr6:coauthVersionLast="47" xr6:coauthVersionMax="47" xr10:uidLastSave="{00000000-0000-0000-0000-000000000000}"/>
  <bookViews>
    <workbookView xWindow="28680" yWindow="-120" windowWidth="29040" windowHeight="15840" tabRatio="807" xr2:uid="{B3B9295A-8E61-424B-826B-2C84817B8AB8}"/>
  </bookViews>
  <sheets>
    <sheet name="13.06.2023_VTBI_2024_2026" sheetId="10" r:id="rId1"/>
    <sheet name="10.02.2023_SP_2023_2026" sheetId="8" r:id="rId2"/>
    <sheet name="izmaiņa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1" l="1"/>
  <c r="G51" i="11"/>
  <c r="H51" i="11"/>
  <c r="I51" i="11"/>
  <c r="J51" i="11"/>
  <c r="K51" i="11"/>
  <c r="L51" i="11"/>
  <c r="M51" i="11"/>
  <c r="N51" i="11"/>
  <c r="O51" i="11"/>
  <c r="P51" i="11"/>
  <c r="F74" i="11"/>
  <c r="G74" i="11"/>
  <c r="H74" i="11"/>
  <c r="I74" i="11"/>
  <c r="J74" i="11"/>
  <c r="K74" i="11"/>
  <c r="L74" i="11"/>
  <c r="M74" i="11"/>
  <c r="N74" i="11"/>
  <c r="O74" i="11"/>
  <c r="P74" i="11"/>
  <c r="F75" i="11"/>
  <c r="G75" i="11"/>
  <c r="H75" i="11"/>
  <c r="I75" i="11"/>
  <c r="J75" i="11"/>
  <c r="K75" i="11"/>
  <c r="L75" i="11"/>
  <c r="M75" i="11"/>
  <c r="N75" i="11"/>
  <c r="O75" i="11"/>
  <c r="P75" i="11"/>
  <c r="F76" i="11"/>
  <c r="G76" i="11"/>
  <c r="H76" i="11"/>
  <c r="I76" i="11"/>
  <c r="J76" i="11"/>
  <c r="K76" i="11"/>
  <c r="L76" i="11"/>
  <c r="M76" i="11"/>
  <c r="N76" i="11"/>
  <c r="O76" i="11"/>
  <c r="P76" i="11"/>
  <c r="F77" i="11"/>
  <c r="G77" i="11"/>
  <c r="H77" i="11"/>
  <c r="I77" i="11"/>
  <c r="J77" i="11"/>
  <c r="K77" i="11"/>
  <c r="L77" i="11"/>
  <c r="M77" i="11"/>
  <c r="N77" i="11"/>
  <c r="O77" i="11"/>
  <c r="P77" i="11"/>
  <c r="F78" i="11"/>
  <c r="G78" i="11"/>
  <c r="H78" i="11"/>
  <c r="I78" i="11"/>
  <c r="J78" i="11"/>
  <c r="K78" i="11"/>
  <c r="L78" i="11"/>
  <c r="M78" i="11"/>
  <c r="N78" i="11"/>
  <c r="O78" i="11"/>
  <c r="P78" i="11"/>
  <c r="F79" i="11"/>
  <c r="G79" i="11"/>
  <c r="H79" i="11"/>
  <c r="I79" i="11"/>
  <c r="J79" i="11"/>
  <c r="K79" i="11"/>
  <c r="L79" i="11"/>
  <c r="M79" i="11"/>
  <c r="N79" i="11"/>
  <c r="O79" i="11"/>
  <c r="P79" i="11"/>
  <c r="F80" i="11"/>
  <c r="G80" i="11"/>
  <c r="H80" i="11"/>
  <c r="I80" i="11"/>
  <c r="J80" i="11"/>
  <c r="K80" i="11"/>
  <c r="L80" i="11"/>
  <c r="M80" i="11"/>
  <c r="N80" i="11"/>
  <c r="O80" i="11"/>
  <c r="P80" i="11"/>
  <c r="F70" i="11"/>
  <c r="G70" i="11"/>
  <c r="H70" i="11"/>
  <c r="I70" i="11"/>
  <c r="J70" i="11"/>
  <c r="K70" i="11"/>
  <c r="L70" i="11"/>
  <c r="M70" i="11"/>
  <c r="N70" i="11"/>
  <c r="O70" i="11"/>
  <c r="P70" i="11"/>
  <c r="F71" i="11"/>
  <c r="G71" i="11"/>
  <c r="H71" i="11"/>
  <c r="I71" i="11"/>
  <c r="J71" i="11"/>
  <c r="K71" i="11"/>
  <c r="L71" i="11"/>
  <c r="M71" i="11"/>
  <c r="N71" i="11"/>
  <c r="O71" i="11"/>
  <c r="P71" i="11"/>
  <c r="F72" i="11"/>
  <c r="G72" i="11"/>
  <c r="H72" i="11"/>
  <c r="I72" i="11"/>
  <c r="J72" i="11"/>
  <c r="K72" i="11"/>
  <c r="L72" i="11"/>
  <c r="M72" i="11"/>
  <c r="N72" i="11"/>
  <c r="O72" i="11"/>
  <c r="P72" i="11"/>
  <c r="F60" i="11"/>
  <c r="G60" i="11"/>
  <c r="H60" i="11"/>
  <c r="I60" i="11"/>
  <c r="J60" i="11"/>
  <c r="K60" i="11"/>
  <c r="L60" i="11"/>
  <c r="M60" i="11"/>
  <c r="N60" i="11"/>
  <c r="O60" i="11"/>
  <c r="P60" i="11"/>
  <c r="F61" i="11"/>
  <c r="G61" i="11"/>
  <c r="H61" i="11"/>
  <c r="I61" i="11"/>
  <c r="J61" i="11"/>
  <c r="K61" i="11"/>
  <c r="L61" i="11"/>
  <c r="M61" i="11"/>
  <c r="N61" i="11"/>
  <c r="O61" i="11"/>
  <c r="P61" i="11"/>
  <c r="F62" i="11"/>
  <c r="G62" i="11"/>
  <c r="H62" i="11"/>
  <c r="I62" i="11"/>
  <c r="J62" i="11"/>
  <c r="K62" i="11"/>
  <c r="L62" i="11"/>
  <c r="M62" i="11"/>
  <c r="N62" i="11"/>
  <c r="O62" i="11"/>
  <c r="P62" i="11"/>
  <c r="F63" i="11"/>
  <c r="G63" i="11"/>
  <c r="H63" i="11"/>
  <c r="I63" i="11"/>
  <c r="J63" i="11"/>
  <c r="K63" i="11"/>
  <c r="L63" i="11"/>
  <c r="M63" i="11"/>
  <c r="N63" i="11"/>
  <c r="O63" i="11"/>
  <c r="P63" i="11"/>
  <c r="F64" i="11"/>
  <c r="G64" i="11"/>
  <c r="H64" i="11"/>
  <c r="I64" i="11"/>
  <c r="J64" i="11"/>
  <c r="K64" i="11"/>
  <c r="L64" i="11"/>
  <c r="M64" i="11"/>
  <c r="N64" i="11"/>
  <c r="O64" i="11"/>
  <c r="P64" i="11"/>
  <c r="F65" i="11"/>
  <c r="G65" i="11"/>
  <c r="H65" i="11"/>
  <c r="I65" i="11"/>
  <c r="J65" i="11"/>
  <c r="K65" i="11"/>
  <c r="L65" i="11"/>
  <c r="M65" i="11"/>
  <c r="N65" i="11"/>
  <c r="O65" i="11"/>
  <c r="P65" i="11"/>
  <c r="F66" i="11"/>
  <c r="G66" i="11"/>
  <c r="H66" i="11"/>
  <c r="I66" i="11"/>
  <c r="J66" i="11"/>
  <c r="K66" i="11"/>
  <c r="L66" i="11"/>
  <c r="M66" i="11"/>
  <c r="N66" i="11"/>
  <c r="O66" i="11"/>
  <c r="P66" i="11"/>
  <c r="F67" i="11"/>
  <c r="G67" i="11"/>
  <c r="H67" i="11"/>
  <c r="I67" i="11"/>
  <c r="J67" i="11"/>
  <c r="K67" i="11"/>
  <c r="L67" i="11"/>
  <c r="M67" i="11"/>
  <c r="N67" i="11"/>
  <c r="O67" i="11"/>
  <c r="P67" i="11"/>
  <c r="F68" i="11"/>
  <c r="G68" i="11"/>
  <c r="H68" i="11"/>
  <c r="I68" i="11"/>
  <c r="J68" i="11"/>
  <c r="K68" i="11"/>
  <c r="L68" i="11"/>
  <c r="M68" i="11"/>
  <c r="N68" i="11"/>
  <c r="O68" i="11"/>
  <c r="P68" i="11"/>
  <c r="F53" i="11"/>
  <c r="G53" i="11"/>
  <c r="H53" i="11"/>
  <c r="I53" i="11"/>
  <c r="J53" i="11"/>
  <c r="K53" i="11"/>
  <c r="L53" i="11"/>
  <c r="M53" i="11"/>
  <c r="N53" i="11"/>
  <c r="O53" i="11"/>
  <c r="P53" i="11"/>
  <c r="F54" i="11"/>
  <c r="G54" i="11"/>
  <c r="H54" i="11"/>
  <c r="I54" i="11"/>
  <c r="J54" i="11"/>
  <c r="K54" i="11"/>
  <c r="L54" i="11"/>
  <c r="M54" i="11"/>
  <c r="N54" i="11"/>
  <c r="O54" i="11"/>
  <c r="P54" i="11"/>
  <c r="F55" i="11"/>
  <c r="G55" i="11"/>
  <c r="H55" i="11"/>
  <c r="I55" i="11"/>
  <c r="J55" i="11"/>
  <c r="K55" i="11"/>
  <c r="L55" i="11"/>
  <c r="M55" i="11"/>
  <c r="N55" i="11"/>
  <c r="O55" i="11"/>
  <c r="P55" i="11"/>
  <c r="F56" i="11"/>
  <c r="G56" i="11"/>
  <c r="H56" i="11"/>
  <c r="I56" i="11"/>
  <c r="J56" i="11"/>
  <c r="K56" i="11"/>
  <c r="L56" i="11"/>
  <c r="M56" i="11"/>
  <c r="N56" i="11"/>
  <c r="O56" i="11"/>
  <c r="P56" i="11"/>
  <c r="F57" i="11"/>
  <c r="G57" i="11"/>
  <c r="H57" i="11"/>
  <c r="I57" i="11"/>
  <c r="J57" i="11"/>
  <c r="K57" i="11"/>
  <c r="L57" i="11"/>
  <c r="M57" i="11"/>
  <c r="N57" i="11"/>
  <c r="O57" i="11"/>
  <c r="P57" i="11"/>
  <c r="F58" i="11"/>
  <c r="G58" i="11"/>
  <c r="H58" i="11"/>
  <c r="I58" i="11"/>
  <c r="J58" i="11"/>
  <c r="K58" i="11"/>
  <c r="L58" i="11"/>
  <c r="M58" i="11"/>
  <c r="N58" i="11"/>
  <c r="O58" i="11"/>
  <c r="P58" i="11"/>
  <c r="F43" i="11"/>
  <c r="G43" i="11"/>
  <c r="H43" i="11"/>
  <c r="I43" i="11"/>
  <c r="J43" i="11"/>
  <c r="K43" i="11"/>
  <c r="L43" i="11"/>
  <c r="M43" i="11"/>
  <c r="N43" i="11"/>
  <c r="O43" i="11"/>
  <c r="P43" i="11"/>
  <c r="F44" i="11"/>
  <c r="G44" i="11"/>
  <c r="H44" i="11"/>
  <c r="I44" i="11"/>
  <c r="J44" i="11"/>
  <c r="K44" i="11"/>
  <c r="L44" i="11"/>
  <c r="M44" i="11"/>
  <c r="N44" i="11"/>
  <c r="O44" i="11"/>
  <c r="P44" i="11"/>
  <c r="F45" i="11"/>
  <c r="G45" i="11"/>
  <c r="H45" i="11"/>
  <c r="I45" i="11"/>
  <c r="J45" i="11"/>
  <c r="K45" i="11"/>
  <c r="L45" i="11"/>
  <c r="M45" i="11"/>
  <c r="N45" i="11"/>
  <c r="O45" i="11"/>
  <c r="P45" i="11"/>
  <c r="F46" i="11"/>
  <c r="G46" i="11"/>
  <c r="H46" i="11"/>
  <c r="I46" i="11"/>
  <c r="J46" i="11"/>
  <c r="K46" i="11"/>
  <c r="L46" i="11"/>
  <c r="M46" i="11"/>
  <c r="N46" i="11"/>
  <c r="O46" i="11"/>
  <c r="P46" i="11"/>
  <c r="F47" i="11"/>
  <c r="G47" i="11"/>
  <c r="H47" i="11"/>
  <c r="I47" i="11"/>
  <c r="J47" i="11"/>
  <c r="K47" i="11"/>
  <c r="L47" i="11"/>
  <c r="M47" i="11"/>
  <c r="N47" i="11"/>
  <c r="O47" i="11"/>
  <c r="P47" i="11"/>
  <c r="F48" i="11"/>
  <c r="G48" i="11"/>
  <c r="H48" i="11"/>
  <c r="I48" i="11"/>
  <c r="J48" i="11"/>
  <c r="K48" i="11"/>
  <c r="L48" i="11"/>
  <c r="M48" i="11"/>
  <c r="N48" i="11"/>
  <c r="O48" i="11"/>
  <c r="P48" i="11"/>
  <c r="F49" i="11"/>
  <c r="G49" i="11"/>
  <c r="H49" i="11"/>
  <c r="I49" i="11"/>
  <c r="J49" i="11"/>
  <c r="K49" i="11"/>
  <c r="L49" i="11"/>
  <c r="M49" i="11"/>
  <c r="N49" i="11"/>
  <c r="O49" i="11"/>
  <c r="P49" i="11"/>
  <c r="F34" i="11"/>
  <c r="G34" i="11"/>
  <c r="H34" i="11"/>
  <c r="I34" i="11"/>
  <c r="J34" i="11"/>
  <c r="K34" i="11"/>
  <c r="L34" i="11"/>
  <c r="M34" i="11"/>
  <c r="N34" i="11"/>
  <c r="O34" i="11"/>
  <c r="P34" i="11"/>
  <c r="F35" i="11"/>
  <c r="G35" i="11"/>
  <c r="H35" i="11"/>
  <c r="I35" i="11"/>
  <c r="J35" i="11"/>
  <c r="K35" i="11"/>
  <c r="L35" i="11"/>
  <c r="M35" i="11"/>
  <c r="N35" i="11"/>
  <c r="O35" i="11"/>
  <c r="P35" i="11"/>
  <c r="F36" i="11"/>
  <c r="G36" i="11"/>
  <c r="H36" i="11"/>
  <c r="I36" i="11"/>
  <c r="J36" i="11"/>
  <c r="K36" i="11"/>
  <c r="L36" i="11"/>
  <c r="M36" i="11"/>
  <c r="N36" i="11"/>
  <c r="O36" i="11"/>
  <c r="P36" i="11"/>
  <c r="F37" i="11"/>
  <c r="G37" i="11"/>
  <c r="H37" i="11"/>
  <c r="I37" i="11"/>
  <c r="J37" i="11"/>
  <c r="K37" i="11"/>
  <c r="L37" i="11"/>
  <c r="M37" i="11"/>
  <c r="N37" i="11"/>
  <c r="O37" i="11"/>
  <c r="P37" i="11"/>
  <c r="F38" i="11"/>
  <c r="G38" i="11"/>
  <c r="H38" i="11"/>
  <c r="I38" i="11"/>
  <c r="J38" i="11"/>
  <c r="K38" i="11"/>
  <c r="L38" i="11"/>
  <c r="M38" i="11"/>
  <c r="N38" i="11"/>
  <c r="O38" i="11"/>
  <c r="P38" i="11"/>
  <c r="F40" i="11"/>
  <c r="G40" i="11"/>
  <c r="H40" i="11"/>
  <c r="I40" i="11"/>
  <c r="J40" i="11"/>
  <c r="K40" i="11"/>
  <c r="L40" i="11"/>
  <c r="M40" i="11"/>
  <c r="N40" i="11"/>
  <c r="O40" i="11"/>
  <c r="P40" i="11"/>
  <c r="F41" i="11"/>
  <c r="G41" i="11"/>
  <c r="H41" i="11"/>
  <c r="I41" i="11"/>
  <c r="J41" i="11"/>
  <c r="K41" i="11"/>
  <c r="L41" i="11"/>
  <c r="M41" i="11"/>
  <c r="N41" i="11"/>
  <c r="O41" i="11"/>
  <c r="P41" i="11"/>
  <c r="F26" i="11"/>
  <c r="G26" i="11"/>
  <c r="H26" i="11"/>
  <c r="I26" i="11"/>
  <c r="J26" i="11"/>
  <c r="K26" i="11"/>
  <c r="L26" i="11"/>
  <c r="M26" i="11"/>
  <c r="N26" i="11"/>
  <c r="O26" i="11"/>
  <c r="P26" i="11"/>
  <c r="F27" i="11"/>
  <c r="G27" i="11"/>
  <c r="H27" i="11"/>
  <c r="I27" i="11"/>
  <c r="J27" i="11"/>
  <c r="K27" i="11"/>
  <c r="L27" i="11"/>
  <c r="M27" i="11"/>
  <c r="N27" i="11"/>
  <c r="O27" i="11"/>
  <c r="P27" i="11"/>
  <c r="F28" i="11"/>
  <c r="G28" i="11"/>
  <c r="H28" i="11"/>
  <c r="I28" i="11"/>
  <c r="J28" i="11"/>
  <c r="K28" i="11"/>
  <c r="L28" i="11"/>
  <c r="M28" i="11"/>
  <c r="N28" i="11"/>
  <c r="O28" i="11"/>
  <c r="P28" i="11"/>
  <c r="F29" i="11"/>
  <c r="G29" i="11"/>
  <c r="H29" i="11"/>
  <c r="I29" i="11"/>
  <c r="J29" i="11"/>
  <c r="K29" i="11"/>
  <c r="L29" i="11"/>
  <c r="M29" i="11"/>
  <c r="N29" i="11"/>
  <c r="O29" i="11"/>
  <c r="P29" i="11"/>
  <c r="F30" i="11"/>
  <c r="G30" i="11"/>
  <c r="H30" i="11"/>
  <c r="I30" i="11"/>
  <c r="J30" i="11"/>
  <c r="K30" i="11"/>
  <c r="L30" i="11"/>
  <c r="M30" i="11"/>
  <c r="N30" i="11"/>
  <c r="O30" i="11"/>
  <c r="P30" i="11"/>
  <c r="F31" i="11"/>
  <c r="G31" i="11"/>
  <c r="H31" i="11"/>
  <c r="I31" i="11"/>
  <c r="J31" i="11"/>
  <c r="K31" i="11"/>
  <c r="L31" i="11"/>
  <c r="M31" i="11"/>
  <c r="N31" i="11"/>
  <c r="O31" i="11"/>
  <c r="P31" i="11"/>
  <c r="F32" i="11"/>
  <c r="G32" i="11"/>
  <c r="H32" i="11"/>
  <c r="I32" i="11"/>
  <c r="J32" i="11"/>
  <c r="K32" i="11"/>
  <c r="L32" i="11"/>
  <c r="M32" i="11"/>
  <c r="N32" i="11"/>
  <c r="O32" i="11"/>
  <c r="P32" i="11"/>
  <c r="F18" i="11"/>
  <c r="G18" i="11"/>
  <c r="H18" i="11"/>
  <c r="I18" i="11"/>
  <c r="J18" i="11"/>
  <c r="K18" i="11"/>
  <c r="L18" i="11"/>
  <c r="M18" i="11"/>
  <c r="N18" i="11"/>
  <c r="O18" i="11"/>
  <c r="P18" i="11"/>
  <c r="F19" i="11"/>
  <c r="G19" i="11"/>
  <c r="H19" i="11"/>
  <c r="I19" i="11"/>
  <c r="J19" i="11"/>
  <c r="K19" i="11"/>
  <c r="L19" i="11"/>
  <c r="M19" i="11"/>
  <c r="N19" i="11"/>
  <c r="O19" i="11"/>
  <c r="P19" i="11"/>
  <c r="F20" i="11"/>
  <c r="G20" i="11"/>
  <c r="H20" i="11"/>
  <c r="I20" i="11"/>
  <c r="J20" i="11"/>
  <c r="K20" i="11"/>
  <c r="L20" i="11"/>
  <c r="M20" i="11"/>
  <c r="N20" i="11"/>
  <c r="O20" i="11"/>
  <c r="P20" i="11"/>
  <c r="F21" i="11"/>
  <c r="G21" i="11"/>
  <c r="H21" i="11"/>
  <c r="I21" i="11"/>
  <c r="J21" i="11"/>
  <c r="K21" i="11"/>
  <c r="L21" i="11"/>
  <c r="M21" i="11"/>
  <c r="N21" i="11"/>
  <c r="O21" i="11"/>
  <c r="P21" i="11"/>
  <c r="F23" i="11"/>
  <c r="G23" i="11"/>
  <c r="H23" i="11"/>
  <c r="I23" i="11"/>
  <c r="J23" i="11"/>
  <c r="K23" i="11"/>
  <c r="L23" i="11"/>
  <c r="M23" i="11"/>
  <c r="N23" i="11"/>
  <c r="O23" i="11"/>
  <c r="P23" i="11"/>
  <c r="F24" i="11"/>
  <c r="G24" i="11"/>
  <c r="H24" i="11"/>
  <c r="I24" i="11"/>
  <c r="J24" i="11"/>
  <c r="K24" i="11"/>
  <c r="L24" i="11"/>
  <c r="M24" i="11"/>
  <c r="N24" i="11"/>
  <c r="O24" i="11"/>
  <c r="P24" i="11"/>
  <c r="F10" i="11"/>
  <c r="G10" i="11"/>
  <c r="H10" i="11"/>
  <c r="I10" i="11"/>
  <c r="J10" i="11"/>
  <c r="K10" i="11"/>
  <c r="L10" i="11"/>
  <c r="M10" i="11"/>
  <c r="N10" i="11"/>
  <c r="O10" i="11"/>
  <c r="P10" i="11"/>
  <c r="F11" i="11"/>
  <c r="G11" i="11"/>
  <c r="H11" i="11"/>
  <c r="I11" i="11"/>
  <c r="J11" i="11"/>
  <c r="K11" i="11"/>
  <c r="L11" i="11"/>
  <c r="M11" i="11"/>
  <c r="N11" i="11"/>
  <c r="O11" i="11"/>
  <c r="P11" i="11"/>
  <c r="F12" i="11"/>
  <c r="G12" i="11"/>
  <c r="H12" i="11"/>
  <c r="I12" i="11"/>
  <c r="J12" i="11"/>
  <c r="K12" i="11"/>
  <c r="L12" i="11"/>
  <c r="M12" i="11"/>
  <c r="N12" i="11"/>
  <c r="O12" i="11"/>
  <c r="P12" i="11"/>
  <c r="F13" i="11"/>
  <c r="G13" i="11"/>
  <c r="H13" i="11"/>
  <c r="I13" i="11"/>
  <c r="J13" i="11"/>
  <c r="K13" i="11"/>
  <c r="L13" i="11"/>
  <c r="M13" i="11"/>
  <c r="N13" i="11"/>
  <c r="O13" i="11"/>
  <c r="P13" i="11"/>
  <c r="F14" i="11"/>
  <c r="G14" i="11"/>
  <c r="H14" i="11"/>
  <c r="I14" i="11"/>
  <c r="J14" i="11"/>
  <c r="K14" i="11"/>
  <c r="L14" i="11"/>
  <c r="M14" i="11"/>
  <c r="N14" i="11"/>
  <c r="O14" i="11"/>
  <c r="P14" i="11"/>
  <c r="F15" i="11"/>
  <c r="G15" i="11"/>
  <c r="H15" i="11"/>
  <c r="I15" i="11"/>
  <c r="J15" i="11"/>
  <c r="K15" i="11"/>
  <c r="L15" i="11"/>
  <c r="M15" i="11"/>
  <c r="N15" i="11"/>
  <c r="O15" i="11"/>
  <c r="P15" i="11"/>
  <c r="F16" i="11"/>
  <c r="G16" i="11"/>
  <c r="H16" i="11"/>
  <c r="I16" i="11"/>
  <c r="J16" i="11"/>
  <c r="K16" i="11"/>
  <c r="L16" i="11"/>
  <c r="M16" i="11"/>
  <c r="N16" i="11"/>
  <c r="O16" i="11"/>
  <c r="P16" i="11"/>
  <c r="F5" i="11"/>
  <c r="G5" i="11"/>
  <c r="H5" i="11"/>
  <c r="I5" i="11"/>
  <c r="J5" i="11"/>
  <c r="K5" i="11"/>
  <c r="L5" i="11"/>
  <c r="M5" i="11"/>
  <c r="N5" i="11"/>
  <c r="O5" i="11"/>
  <c r="P5" i="11"/>
  <c r="F6" i="11"/>
  <c r="G6" i="11"/>
  <c r="H6" i="11"/>
  <c r="I6" i="11"/>
  <c r="J6" i="11"/>
  <c r="K6" i="11"/>
  <c r="L6" i="11"/>
  <c r="M6" i="11"/>
  <c r="N6" i="11"/>
  <c r="O6" i="11"/>
  <c r="P6" i="11"/>
  <c r="F7" i="11"/>
  <c r="G7" i="11"/>
  <c r="H7" i="11"/>
  <c r="I7" i="11"/>
  <c r="J7" i="11"/>
  <c r="K7" i="11"/>
  <c r="L7" i="11"/>
  <c r="M7" i="11"/>
  <c r="N7" i="11"/>
  <c r="O7" i="11"/>
  <c r="P7" i="11"/>
  <c r="F8" i="11"/>
  <c r="G8" i="11"/>
  <c r="H8" i="11"/>
  <c r="I8" i="11"/>
  <c r="J8" i="11"/>
  <c r="K8" i="11"/>
  <c r="L8" i="11"/>
  <c r="M8" i="11"/>
  <c r="N8" i="11"/>
  <c r="O8" i="11"/>
  <c r="P8" i="11"/>
  <c r="E6" i="11"/>
  <c r="E7" i="11"/>
  <c r="E8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6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70" i="11"/>
  <c r="E71" i="11"/>
  <c r="E72" i="11"/>
  <c r="E74" i="11"/>
  <c r="E75" i="11"/>
  <c r="E76" i="11"/>
  <c r="E77" i="11"/>
  <c r="E78" i="11"/>
  <c r="E79" i="11"/>
  <c r="E80" i="11"/>
  <c r="E5" i="11"/>
  <c r="A78" i="1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  <c r="P79" i="8"/>
  <c r="P75" i="8" l="1"/>
  <c r="N66" i="10" l="1"/>
  <c r="P66" i="10"/>
  <c r="N61" i="10"/>
  <c r="O61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A78" i="10"/>
  <c r="A79" i="10" s="1"/>
  <c r="A80" i="10" s="1"/>
  <c r="P75" i="10"/>
  <c r="O75" i="10"/>
  <c r="N75" i="10"/>
  <c r="M75" i="10"/>
  <c r="L75" i="10"/>
  <c r="K75" i="10"/>
  <c r="J75" i="10"/>
  <c r="I75" i="10"/>
  <c r="H75" i="10"/>
  <c r="G75" i="10"/>
  <c r="F75" i="10"/>
  <c r="P72" i="10"/>
  <c r="O72" i="10"/>
  <c r="N72" i="10"/>
  <c r="M72" i="10"/>
  <c r="L72" i="10"/>
  <c r="K72" i="10"/>
  <c r="J72" i="10"/>
  <c r="I72" i="10"/>
  <c r="H72" i="10"/>
  <c r="G72" i="10"/>
  <c r="F72" i="10"/>
  <c r="O66" i="10"/>
  <c r="M66" i="10"/>
  <c r="K66" i="10"/>
  <c r="J66" i="10"/>
  <c r="I66" i="10"/>
  <c r="H66" i="10"/>
  <c r="G66" i="10"/>
  <c r="F66" i="10"/>
  <c r="E66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P61" i="10"/>
  <c r="L61" i="10"/>
  <c r="K61" i="10"/>
  <c r="J61" i="10"/>
  <c r="I61" i="10"/>
  <c r="H61" i="10"/>
  <c r="G61" i="10"/>
  <c r="F61" i="10"/>
  <c r="A10" i="10"/>
  <c r="A11" i="10" s="1"/>
  <c r="A12" i="10" s="1"/>
  <c r="A13" i="10" s="1"/>
  <c r="A14" i="10" s="1"/>
  <c r="A15" i="10" s="1"/>
  <c r="A16" i="10" s="1"/>
  <c r="A18" i="10" s="1"/>
  <c r="A19" i="10" s="1"/>
  <c r="A20" i="10" s="1"/>
  <c r="A21" i="10" s="1"/>
  <c r="A22" i="10" s="1"/>
  <c r="A23" i="10" s="1"/>
  <c r="A24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3" i="10" s="1"/>
  <c r="A44" i="10" s="1"/>
  <c r="A45" i="10" s="1"/>
  <c r="A46" i="10" s="1"/>
  <c r="A47" i="10" s="1"/>
  <c r="A48" i="10" s="1"/>
  <c r="A49" i="10" s="1"/>
  <c r="A51" i="10" s="1"/>
  <c r="A53" i="10" s="1"/>
  <c r="A54" i="10" s="1"/>
  <c r="A55" i="10" s="1"/>
  <c r="A56" i="10" s="1"/>
  <c r="A57" i="10" s="1"/>
  <c r="A58" i="10" s="1"/>
  <c r="A60" i="10" s="1"/>
  <c r="A61" i="10" s="1"/>
  <c r="A62" i="10" s="1"/>
  <c r="A63" i="10" s="1"/>
  <c r="A64" i="10" s="1"/>
  <c r="A65" i="10" s="1"/>
  <c r="A66" i="10" s="1"/>
  <c r="A67" i="10" s="1"/>
  <c r="A68" i="10" s="1"/>
  <c r="A70" i="10" s="1"/>
  <c r="A71" i="10" s="1"/>
  <c r="A72" i="10" s="1"/>
  <c r="A74" i="10" s="1"/>
  <c r="P80" i="8"/>
  <c r="P72" i="8"/>
  <c r="P66" i="8"/>
  <c r="P61" i="8"/>
  <c r="P65" i="8"/>
  <c r="L66" i="10" l="1"/>
  <c r="M61" i="10"/>
  <c r="O80" i="8"/>
  <c r="N80" i="8"/>
  <c r="M80" i="8"/>
  <c r="L80" i="8"/>
  <c r="K80" i="8"/>
  <c r="J80" i="8"/>
  <c r="I80" i="8"/>
  <c r="H80" i="8"/>
  <c r="G80" i="8"/>
  <c r="F80" i="8"/>
  <c r="E80" i="8"/>
  <c r="O79" i="8"/>
  <c r="N79" i="8"/>
  <c r="M79" i="8"/>
  <c r="L79" i="8"/>
  <c r="K79" i="8"/>
  <c r="J79" i="8"/>
  <c r="I79" i="8"/>
  <c r="H79" i="8"/>
  <c r="G79" i="8"/>
  <c r="F79" i="8"/>
  <c r="E79" i="8"/>
  <c r="A79" i="8"/>
  <c r="A80" i="8" s="1"/>
  <c r="A78" i="8"/>
  <c r="O75" i="8"/>
  <c r="N75" i="8"/>
  <c r="M75" i="8"/>
  <c r="L75" i="8"/>
  <c r="K75" i="8"/>
  <c r="J75" i="8"/>
  <c r="I75" i="8"/>
  <c r="H75" i="8"/>
  <c r="G75" i="8"/>
  <c r="F75" i="8"/>
  <c r="O72" i="8"/>
  <c r="N72" i="8"/>
  <c r="M72" i="8"/>
  <c r="L72" i="8"/>
  <c r="K72" i="8"/>
  <c r="J72" i="8"/>
  <c r="I72" i="8"/>
  <c r="H72" i="8"/>
  <c r="G72" i="8"/>
  <c r="F72" i="8"/>
  <c r="O66" i="8"/>
  <c r="N66" i="8"/>
  <c r="M66" i="8"/>
  <c r="L66" i="8"/>
  <c r="K66" i="8"/>
  <c r="J66" i="8"/>
  <c r="I66" i="8"/>
  <c r="H66" i="8"/>
  <c r="G66" i="8"/>
  <c r="F66" i="8"/>
  <c r="E66" i="8"/>
  <c r="O65" i="8"/>
  <c r="N65" i="8"/>
  <c r="M65" i="8"/>
  <c r="L65" i="8"/>
  <c r="K65" i="8"/>
  <c r="J65" i="8"/>
  <c r="I65" i="8"/>
  <c r="H65" i="8"/>
  <c r="G65" i="8"/>
  <c r="F65" i="8"/>
  <c r="E65" i="8"/>
  <c r="O61" i="8"/>
  <c r="N61" i="8"/>
  <c r="M61" i="8"/>
  <c r="L61" i="8"/>
  <c r="K61" i="8"/>
  <c r="J61" i="8"/>
  <c r="I61" i="8"/>
  <c r="H61" i="8"/>
  <c r="G61" i="8"/>
  <c r="F61" i="8"/>
  <c r="A11" i="8"/>
  <c r="A12" i="8" s="1"/>
  <c r="A13" i="8" s="1"/>
  <c r="A14" i="8" s="1"/>
  <c r="A15" i="8" s="1"/>
  <c r="A16" i="8" s="1"/>
  <c r="A18" i="8" s="1"/>
  <c r="A19" i="8" s="1"/>
  <c r="A20" i="8" s="1"/>
  <c r="A21" i="8" s="1"/>
  <c r="A22" i="8" s="1"/>
  <c r="A23" i="8" s="1"/>
  <c r="A24" i="8" s="1"/>
  <c r="A26" i="8" s="1"/>
  <c r="A27" i="8" s="1"/>
  <c r="A28" i="8" s="1"/>
  <c r="A29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3" i="8" s="1"/>
  <c r="A44" i="8" s="1"/>
  <c r="A45" i="8" s="1"/>
  <c r="A46" i="8" s="1"/>
  <c r="A47" i="8" s="1"/>
  <c r="A48" i="8" s="1"/>
  <c r="A49" i="8" s="1"/>
  <c r="A51" i="8" s="1"/>
  <c r="A53" i="8" s="1"/>
  <c r="A54" i="8" s="1"/>
  <c r="A55" i="8" s="1"/>
  <c r="A56" i="8" s="1"/>
  <c r="A57" i="8" s="1"/>
  <c r="A58" i="8" s="1"/>
  <c r="A60" i="8" s="1"/>
  <c r="A61" i="8" s="1"/>
  <c r="A62" i="8" s="1"/>
  <c r="A63" i="8" s="1"/>
  <c r="A64" i="8" s="1"/>
  <c r="A65" i="8" s="1"/>
  <c r="A66" i="8" s="1"/>
  <c r="A67" i="8" s="1"/>
  <c r="A68" i="8" s="1"/>
  <c r="A70" i="8" s="1"/>
  <c r="A71" i="8" s="1"/>
  <c r="A72" i="8" s="1"/>
  <c r="A74" i="8" s="1"/>
  <c r="A10" i="8"/>
</calcChain>
</file>

<file path=xl/sharedStrings.xml><?xml version="1.0" encoding="utf-8"?>
<sst xmlns="http://schemas.openxmlformats.org/spreadsheetml/2006/main" count="758" uniqueCount="134">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</sst>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7">
    <xf numFmtId="0" fontId="0" fillId="0" borderId="0" applyNumberFormat="0" applyBorder="0" applyAlignment="0"/>
    <xf numFmtId="0" fontId="4" fillId="3" borderId="0" applyNumberFormat="0" applyBorder="0" applyAlignment="0" applyProtection="0"/>
    <xf numFmtId="164" fontId="12" fillId="2" borderId="0"/>
    <xf numFmtId="1" fontId="11" fillId="5" borderId="0"/>
    <xf numFmtId="0" fontId="21" fillId="6" borderId="0" applyNumberFormat="0" applyBorder="0" applyAlignment="0" applyProtection="0"/>
    <xf numFmtId="0" fontId="22" fillId="2" borderId="0" applyNumberFormat="0" applyBorder="0" applyAlignment="0" applyProtection="0"/>
    <xf numFmtId="0" fontId="25" fillId="3" borderId="0" applyNumberFormat="0" applyBorder="0" applyAlignment="0" applyProtection="0"/>
    <xf numFmtId="0" fontId="22" fillId="2" borderId="0" applyNumberFormat="0" applyBorder="0" applyAlignment="0" applyProtection="0"/>
    <xf numFmtId="0" fontId="23" fillId="5" borderId="3" applyNumberFormat="0" applyAlignment="0" applyProtection="0"/>
    <xf numFmtId="0" fontId="26" fillId="0" borderId="0"/>
    <xf numFmtId="0" fontId="24" fillId="2" borderId="0" applyNumberFormat="0" applyBorder="0" applyAlignment="0" applyProtection="0"/>
    <xf numFmtId="0" fontId="27" fillId="0" borderId="0"/>
    <xf numFmtId="0" fontId="28" fillId="0" borderId="5" applyNumberFormat="0" applyFill="0" applyAlignment="0" applyProtection="0"/>
    <xf numFmtId="0" fontId="26" fillId="0" borderId="0"/>
    <xf numFmtId="9" fontId="20" fillId="0" borderId="0" applyFont="0" applyFill="0" applyBorder="0" applyAlignment="0" applyProtection="0"/>
    <xf numFmtId="0" fontId="26" fillId="0" borderId="0"/>
    <xf numFmtId="0" fontId="26" fillId="0" borderId="0"/>
    <xf numFmtId="0" fontId="29" fillId="5" borderId="4" applyNumberFormat="0" applyAlignment="0" applyProtection="0"/>
    <xf numFmtId="0" fontId="26" fillId="0" borderId="0"/>
    <xf numFmtId="43" fontId="20" fillId="0" borderId="0" applyFont="0" applyFill="0" applyBorder="0" applyAlignment="0" applyProtection="0"/>
    <xf numFmtId="0" fontId="20" fillId="0" borderId="0" applyNumberFormat="0" applyBorder="0" applyAlignment="0"/>
    <xf numFmtId="0" fontId="26" fillId="0" borderId="0"/>
    <xf numFmtId="0" fontId="26" fillId="0" borderId="0"/>
    <xf numFmtId="0" fontId="26" fillId="0" borderId="0"/>
    <xf numFmtId="43" fontId="20" fillId="0" borderId="0" applyFont="0" applyFill="0" applyBorder="0" applyAlignment="0" applyProtection="0"/>
    <xf numFmtId="0" fontId="1" fillId="7" borderId="0" applyNumberFormat="0" applyBorder="0" applyAlignment="0" applyProtection="0"/>
    <xf numFmtId="0" fontId="26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indent="1"/>
    </xf>
    <xf numFmtId="165" fontId="9" fillId="0" borderId="1" xfId="0" applyNumberFormat="1" applyFont="1" applyBorder="1" applyAlignment="1">
      <alignment horizontal="right" indent="1"/>
    </xf>
    <xf numFmtId="0" fontId="7" fillId="4" borderId="0" xfId="0" applyFont="1" applyFill="1" applyAlignment="1">
      <alignment horizontal="right" vertical="center" wrapText="1" inden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right" indent="1"/>
    </xf>
    <xf numFmtId="165" fontId="2" fillId="0" borderId="1" xfId="0" applyNumberFormat="1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10" fillId="0" borderId="0" xfId="1" applyFont="1" applyFill="1" applyAlignment="1">
      <alignment horizontal="center" vertical="center"/>
    </xf>
    <xf numFmtId="0" fontId="13" fillId="0" borderId="0" xfId="0" applyFont="1"/>
    <xf numFmtId="0" fontId="8" fillId="0" borderId="0" xfId="0" applyFont="1" applyAlignment="1"/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3" fillId="0" borderId="0" xfId="0" applyFont="1" applyAlignment="1">
      <alignment horizontal="right" indent="1"/>
    </xf>
    <xf numFmtId="164" fontId="19" fillId="0" borderId="0" xfId="2" applyFont="1" applyFill="1"/>
    <xf numFmtId="0" fontId="18" fillId="0" borderId="0" xfId="0" applyFont="1"/>
    <xf numFmtId="0" fontId="3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1"/>
    </xf>
    <xf numFmtId="165" fontId="2" fillId="0" borderId="2" xfId="0" applyNumberFormat="1" applyFont="1" applyBorder="1" applyAlignment="1">
      <alignment horizontal="right" indent="1"/>
    </xf>
    <xf numFmtId="165" fontId="9" fillId="0" borderId="2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0" fontId="0" fillId="0" borderId="1" xfId="0" applyBorder="1"/>
    <xf numFmtId="0" fontId="0" fillId="0" borderId="0" xfId="0" applyBorder="1"/>
    <xf numFmtId="0" fontId="18" fillId="0" borderId="0" xfId="0" applyFont="1" applyBorder="1"/>
    <xf numFmtId="165" fontId="2" fillId="0" borderId="0" xfId="0" applyNumberFormat="1" applyFont="1" applyBorder="1" applyAlignment="1">
      <alignment horizontal="right" indent="1"/>
    </xf>
    <xf numFmtId="0" fontId="7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 indent="1"/>
    </xf>
    <xf numFmtId="164" fontId="0" fillId="0" borderId="0" xfId="0" applyNumberFormat="1"/>
  </cellXfs>
  <cellStyles count="27">
    <cellStyle name="20% - Accent6 2" xfId="25" xr:uid="{0FDF04AF-7B7E-4C84-8E10-ABB2A683775C}"/>
    <cellStyle name="Aprēķins" xfId="3" xr:uid="{F919A356-6D3F-4768-9974-3D8E32D676B6}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Labs" xfId="4" builtinId="26" customBuiltin="1"/>
    <cellStyle name="Linked Cell 2" xfId="12" xr:uid="{36DE8819-171F-417E-9EFC-362721F29EF2}"/>
    <cellStyle name="Neitrāls" xfId="1" builtinId="28"/>
    <cellStyle name="Neutral 2" xfId="6" xr:uid="{640FBD64-E3C1-411F-8686-25AC3CD7BCF3}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Output 2" xfId="17" xr:uid="{776A3875-34F9-482D-A873-D297B582A4C0}"/>
    <cellStyle name="Parasts" xfId="0" builtinId="0"/>
    <cellStyle name="Percent 3" xfId="14" xr:uid="{BC4CD920-A217-4C55-9E14-82E59CF639E9}"/>
    <cellStyle name="Pieņēmumi" xfId="2" xr:uid="{D3B41C00-1D9E-4593-9924-2FA1B6A4BB66}"/>
    <cellStyle name="Slikts" xfId="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D0AA-896D-4E9D-A56E-593479861EC3}">
  <dimension ref="A1:U80"/>
  <sheetViews>
    <sheetView tabSelected="1" zoomScale="90" zoomScaleNormal="9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</cols>
  <sheetData>
    <row r="1" spans="1:16" ht="20.25" x14ac:dyDescent="0.3">
      <c r="A1" s="2" t="s">
        <v>23</v>
      </c>
      <c r="B1" s="1"/>
      <c r="C1" s="1"/>
      <c r="D1" s="3"/>
      <c r="E1" s="25" t="s">
        <v>133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51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27082.196</v>
      </c>
      <c r="K5" s="17">
        <v>28240.400000000001</v>
      </c>
      <c r="L5" s="17">
        <v>29020.705000000002</v>
      </c>
      <c r="M5" s="17">
        <v>29307.797616128875</v>
      </c>
      <c r="N5" s="17">
        <v>30035.04202192638</v>
      </c>
      <c r="O5" s="17">
        <v>30914.72461798718</v>
      </c>
      <c r="P5" s="17">
        <v>31817.840234056177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v>24572.126</v>
      </c>
      <c r="F6" s="18">
        <v>25371.324000000001</v>
      </c>
      <c r="G6" s="18">
        <v>26984.433000000001</v>
      </c>
      <c r="H6" s="18">
        <v>29153.556</v>
      </c>
      <c r="I6" s="18">
        <v>30678.645</v>
      </c>
      <c r="J6" s="18">
        <v>30265.089</v>
      </c>
      <c r="K6" s="18">
        <v>33616.535000000003</v>
      </c>
      <c r="L6" s="18">
        <v>39062.517999999996</v>
      </c>
      <c r="M6" s="18">
        <v>43368.468751431385</v>
      </c>
      <c r="N6" s="18">
        <v>45749.870586212339</v>
      </c>
      <c r="O6" s="18">
        <v>48577.428769679245</v>
      </c>
      <c r="P6" s="18">
        <v>51374.699896634535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-2.2980746488968578</v>
      </c>
      <c r="K7" s="18">
        <v>4.2766251303993243</v>
      </c>
      <c r="L7" s="18">
        <v>2.7630805512669667</v>
      </c>
      <c r="M7" s="18">
        <v>0.98926823496836391</v>
      </c>
      <c r="N7" s="18">
        <v>2.4814024421858392</v>
      </c>
      <c r="O7" s="18">
        <v>2.9288542210748716</v>
      </c>
      <c r="P7" s="18">
        <v>2.9213121812624365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-1.348025638029327</v>
      </c>
      <c r="K8" s="18">
        <v>11.07363669077597</v>
      </c>
      <c r="L8" s="18">
        <v>16.200310353223472</v>
      </c>
      <c r="M8" s="18">
        <v>11.023228844160499</v>
      </c>
      <c r="N8" s="18">
        <v>5.4910904243128442</v>
      </c>
      <c r="O8" s="18">
        <v>6.1804725286349793</v>
      </c>
      <c r="P8" s="18">
        <v>5.7583762619837842</v>
      </c>
    </row>
    <row r="9" spans="1:16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>
        <v>2026</v>
      </c>
    </row>
    <row r="10" spans="1:16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8">
        <v>14662.471</v>
      </c>
      <c r="F10" s="18">
        <v>15157.386</v>
      </c>
      <c r="G10" s="18">
        <v>15606.221</v>
      </c>
      <c r="H10" s="18">
        <v>16081.284</v>
      </c>
      <c r="I10" s="18">
        <v>16114.537</v>
      </c>
      <c r="J10" s="18">
        <v>15379.874</v>
      </c>
      <c r="K10" s="18">
        <v>16628.679</v>
      </c>
      <c r="L10" s="18">
        <v>17969.911</v>
      </c>
      <c r="M10" s="18">
        <v>18169.64473295202</v>
      </c>
      <c r="N10" s="18">
        <v>18642.246274613764</v>
      </c>
      <c r="O10" s="18">
        <v>19406.578371872929</v>
      </c>
      <c r="P10" s="18">
        <v>20144.028350004101</v>
      </c>
    </row>
    <row r="11" spans="1:16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8">
        <v>4513.0249999999996</v>
      </c>
      <c r="F11" s="18">
        <v>4617.0640000000003</v>
      </c>
      <c r="G11" s="18">
        <v>4770.2489999999998</v>
      </c>
      <c r="H11" s="18">
        <v>4851.625</v>
      </c>
      <c r="I11" s="18">
        <v>5041.8239999999996</v>
      </c>
      <c r="J11" s="18">
        <v>5162.7700000000004</v>
      </c>
      <c r="K11" s="18">
        <v>5391.6859999999997</v>
      </c>
      <c r="L11" s="18">
        <v>5544.9570000000003</v>
      </c>
      <c r="M11" s="18">
        <v>5804.4878359698259</v>
      </c>
      <c r="N11" s="18">
        <v>5920.9061868770577</v>
      </c>
      <c r="O11" s="18">
        <v>5926.8211780727379</v>
      </c>
      <c r="P11" s="18">
        <v>5956.4552839631006</v>
      </c>
    </row>
    <row r="12" spans="1:16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8">
        <v>5814.7919999999995</v>
      </c>
      <c r="F12" s="18">
        <v>5754.7239999999974</v>
      </c>
      <c r="G12" s="18">
        <v>6356.7130000000016</v>
      </c>
      <c r="H12" s="18">
        <v>7201.9759999999951</v>
      </c>
      <c r="I12" s="18">
        <v>7869.4140000000061</v>
      </c>
      <c r="J12" s="18">
        <v>7844.672999999998</v>
      </c>
      <c r="K12" s="18">
        <v>9348.2910000000047</v>
      </c>
      <c r="L12" s="18">
        <v>9471.0669999999955</v>
      </c>
      <c r="M12" s="18">
        <v>9885.1068729226736</v>
      </c>
      <c r="N12" s="18">
        <v>10113.27264694614</v>
      </c>
      <c r="O12" s="18">
        <v>10325.969003236856</v>
      </c>
      <c r="P12" s="18">
        <v>10699.232732044082</v>
      </c>
    </row>
    <row r="13" spans="1:16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8">
        <v>5372.2070000000003</v>
      </c>
      <c r="F13" s="18">
        <v>4929.4489999999996</v>
      </c>
      <c r="G13" s="18">
        <v>5491.9539999999997</v>
      </c>
      <c r="H13" s="18">
        <v>6136.98</v>
      </c>
      <c r="I13" s="18">
        <v>6562.5990000000002</v>
      </c>
      <c r="J13" s="18">
        <v>6394.6670000000004</v>
      </c>
      <c r="K13" s="18">
        <v>6581.143</v>
      </c>
      <c r="L13" s="18">
        <v>6628.75</v>
      </c>
      <c r="M13" s="18">
        <v>7036.2484355291608</v>
      </c>
      <c r="N13" s="18">
        <v>7255.0236573204402</v>
      </c>
      <c r="O13" s="18">
        <v>7465.2745761444594</v>
      </c>
      <c r="P13" s="18">
        <v>7838.5383049516831</v>
      </c>
    </row>
    <row r="14" spans="1:16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8">
        <v>442.58499999999913</v>
      </c>
      <c r="F14" s="18">
        <v>825.27499999999782</v>
      </c>
      <c r="G14" s="18">
        <v>864.75900000000183</v>
      </c>
      <c r="H14" s="18">
        <v>1064.9959999999955</v>
      </c>
      <c r="I14" s="18">
        <v>1306.815000000006</v>
      </c>
      <c r="J14" s="18">
        <v>1450.0059999999976</v>
      </c>
      <c r="K14" s="18">
        <v>2767.1480000000047</v>
      </c>
      <c r="L14" s="18">
        <v>2842.3169999999955</v>
      </c>
      <c r="M14" s="18">
        <v>2848.8584373935128</v>
      </c>
      <c r="N14" s="18">
        <v>2858.2489896256998</v>
      </c>
      <c r="O14" s="18">
        <v>2860.6944270923977</v>
      </c>
      <c r="P14" s="18">
        <v>2860.6944270923977</v>
      </c>
    </row>
    <row r="15" spans="1:16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8">
        <v>14810.942999999999</v>
      </c>
      <c r="F15" s="18">
        <v>15396.799000000001</v>
      </c>
      <c r="G15" s="18">
        <v>16374.803</v>
      </c>
      <c r="H15" s="18">
        <v>17096.127</v>
      </c>
      <c r="I15" s="18">
        <v>17463.008999999998</v>
      </c>
      <c r="J15" s="18">
        <v>17402.781999999999</v>
      </c>
      <c r="K15" s="18">
        <v>18432.605</v>
      </c>
      <c r="L15" s="18">
        <v>20113.357</v>
      </c>
      <c r="M15" s="18">
        <v>20117.372074039144</v>
      </c>
      <c r="N15" s="18">
        <v>20871.081152102644</v>
      </c>
      <c r="O15" s="18">
        <v>21718.530739913429</v>
      </c>
      <c r="P15" s="18">
        <v>22804.457276909103</v>
      </c>
    </row>
    <row r="16" spans="1:16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8">
        <v>15229.105</v>
      </c>
      <c r="F16" s="18">
        <v>15771.828</v>
      </c>
      <c r="G16" s="18">
        <v>17120.616000000002</v>
      </c>
      <c r="H16" s="18">
        <v>18206.263999999999</v>
      </c>
      <c r="I16" s="18">
        <v>18769.580000000002</v>
      </c>
      <c r="J16" s="18">
        <v>18707.902999999998</v>
      </c>
      <c r="K16" s="18">
        <v>21560.861000000001</v>
      </c>
      <c r="L16" s="18">
        <v>24078.587</v>
      </c>
      <c r="M16" s="18">
        <v>24668.813899754787</v>
      </c>
      <c r="N16" s="18">
        <v>25512.464238613229</v>
      </c>
      <c r="O16" s="18">
        <v>26463.17467510877</v>
      </c>
      <c r="P16" s="18">
        <v>27786.333408864211</v>
      </c>
    </row>
    <row r="17" spans="1:16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>
        <v>2026</v>
      </c>
    </row>
    <row r="18" spans="1:16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18">
        <v>2.0695250599017925</v>
      </c>
      <c r="F18" s="18">
        <v>3.3753860450943023</v>
      </c>
      <c r="G18" s="18">
        <v>2.9611636201650953</v>
      </c>
      <c r="H18" s="18">
        <v>3.0440617238471646</v>
      </c>
      <c r="I18" s="18">
        <v>0.20678075208422797</v>
      </c>
      <c r="J18" s="18">
        <v>-4.5590078076707954</v>
      </c>
      <c r="K18" s="18">
        <v>8.1197349211053336</v>
      </c>
      <c r="L18" s="18">
        <v>8.0657760006071442</v>
      </c>
      <c r="M18" s="18">
        <v>1.1114898284806145</v>
      </c>
      <c r="N18" s="18">
        <v>2.6010499853342992</v>
      </c>
      <c r="O18" s="18">
        <v>4.0999999999999996</v>
      </c>
      <c r="P18" s="18">
        <v>3.8</v>
      </c>
    </row>
    <row r="19" spans="1:16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18">
        <v>2.7297321598277193</v>
      </c>
      <c r="F19" s="18">
        <v>2.3053051999490464</v>
      </c>
      <c r="G19" s="18">
        <v>3.3178010961078144</v>
      </c>
      <c r="H19" s="18">
        <v>1.7059067566493837</v>
      </c>
      <c r="I19" s="18">
        <v>3.9203153582562607</v>
      </c>
      <c r="J19" s="18">
        <v>2.3988540655128077</v>
      </c>
      <c r="K19" s="18">
        <v>4.433976334409607</v>
      </c>
      <c r="L19" s="18">
        <v>2.8427286010350059</v>
      </c>
      <c r="M19" s="18">
        <v>4.6804841943738325</v>
      </c>
      <c r="N19" s="18">
        <v>2.0056610367205678</v>
      </c>
      <c r="O19" s="18">
        <v>9.9900099900082751E-2</v>
      </c>
      <c r="P19" s="18">
        <v>0.5</v>
      </c>
    </row>
    <row r="20" spans="1:16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18">
        <v>5.854191966844823</v>
      </c>
      <c r="F20" s="18">
        <v>-1.0330206136350455</v>
      </c>
      <c r="G20" s="18">
        <v>10.460779700294992</v>
      </c>
      <c r="H20" s="18">
        <v>13.297171037924699</v>
      </c>
      <c r="I20" s="18">
        <v>9.2674288278662829</v>
      </c>
      <c r="J20" s="18">
        <v>-0.31439443902694109</v>
      </c>
      <c r="K20" s="18">
        <v>19.167376383948792</v>
      </c>
      <c r="L20" s="18">
        <v>1.3133523549918351</v>
      </c>
      <c r="M20" s="18">
        <v>4.3716285918226276</v>
      </c>
      <c r="N20" s="18">
        <v>2.3081771088227612</v>
      </c>
      <c r="O20" s="18">
        <v>2.1031407311553352</v>
      </c>
      <c r="P20" s="18">
        <v>3.6148058229713769</v>
      </c>
    </row>
    <row r="21" spans="1:16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18">
        <v>-1.9995731344699266</v>
      </c>
      <c r="F21" s="18">
        <v>-8.2416407260554365</v>
      </c>
      <c r="G21" s="18">
        <v>11.411113087892772</v>
      </c>
      <c r="H21" s="18">
        <v>11.744927215340837</v>
      </c>
      <c r="I21" s="18">
        <v>6.9353167192984415</v>
      </c>
      <c r="J21" s="18">
        <v>-2.5589252063092687</v>
      </c>
      <c r="K21" s="18">
        <v>2.9161174459905368</v>
      </c>
      <c r="L21" s="18">
        <v>0.72338498039017907</v>
      </c>
      <c r="M21" s="18">
        <v>6.1474400984976114</v>
      </c>
      <c r="N21" s="18">
        <v>3.1092594838832781</v>
      </c>
      <c r="O21" s="18">
        <v>2.8980045931603797</v>
      </c>
      <c r="P21" s="18">
        <v>5</v>
      </c>
    </row>
    <row r="22" spans="1:16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53" t="s">
        <v>58</v>
      </c>
      <c r="F22" s="53" t="s">
        <v>58</v>
      </c>
      <c r="G22" s="53" t="s">
        <v>58</v>
      </c>
      <c r="H22" s="53" t="s">
        <v>58</v>
      </c>
      <c r="I22" s="53" t="s">
        <v>58</v>
      </c>
      <c r="J22" s="53" t="s">
        <v>58</v>
      </c>
      <c r="K22" s="53" t="s">
        <v>58</v>
      </c>
      <c r="L22" s="53" t="s">
        <v>58</v>
      </c>
      <c r="M22" s="53" t="s">
        <v>58</v>
      </c>
      <c r="N22" s="53" t="s">
        <v>58</v>
      </c>
      <c r="O22" s="53" t="s">
        <v>58</v>
      </c>
      <c r="P22" s="53" t="s">
        <v>58</v>
      </c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9.1183638991884379</v>
      </c>
      <c r="M23" s="18">
        <v>1.9962227285802214E-2</v>
      </c>
      <c r="N23" s="18">
        <v>3.7465583242661182</v>
      </c>
      <c r="O23" s="18">
        <v>4.0604009999999846</v>
      </c>
      <c r="P23" s="18">
        <v>5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15.250014926846703</v>
      </c>
      <c r="L24" s="18">
        <v>11.677298044822976</v>
      </c>
      <c r="M24" s="18">
        <v>2.4512522257007276</v>
      </c>
      <c r="N24" s="18">
        <v>3.4199063736373176</v>
      </c>
      <c r="O24" s="18">
        <v>3.7264547540516872</v>
      </c>
      <c r="P24" s="18">
        <v>5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>
        <v>2026</v>
      </c>
    </row>
    <row r="26" spans="1:16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18">
        <v>14662.471</v>
      </c>
      <c r="F26" s="18">
        <v>15337.464</v>
      </c>
      <c r="G26" s="18">
        <v>16305.793</v>
      </c>
      <c r="H26" s="18">
        <v>17308.438999999998</v>
      </c>
      <c r="I26" s="18">
        <v>17865.046999999999</v>
      </c>
      <c r="J26" s="18">
        <v>17183.842000000001</v>
      </c>
      <c r="K26" s="18">
        <v>19220.469000000001</v>
      </c>
      <c r="L26" s="18">
        <v>23716.71</v>
      </c>
      <c r="M26" s="18">
        <v>26378.350701230273</v>
      </c>
      <c r="N26" s="18">
        <v>27659.883013618131</v>
      </c>
      <c r="O26" s="18">
        <v>29513.786672605882</v>
      </c>
      <c r="P26" s="18">
        <v>31339.922709186696</v>
      </c>
    </row>
    <row r="27" spans="1:16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18">
        <v>4513.0249999999996</v>
      </c>
      <c r="F27" s="18">
        <v>4601.4459999999999</v>
      </c>
      <c r="G27" s="18">
        <v>4935.5259999999998</v>
      </c>
      <c r="H27" s="18">
        <v>5302.2640000000001</v>
      </c>
      <c r="I27" s="18">
        <v>5962.1019999999999</v>
      </c>
      <c r="J27" s="18">
        <v>6165.9579999999996</v>
      </c>
      <c r="K27" s="18">
        <v>7097.808</v>
      </c>
      <c r="L27" s="18">
        <v>7558.7820000000002</v>
      </c>
      <c r="M27" s="18">
        <v>8292.2477118395855</v>
      </c>
      <c r="N27" s="18">
        <v>8798.7378756550279</v>
      </c>
      <c r="O27" s="18">
        <v>8905.8828192331875</v>
      </c>
      <c r="P27" s="18">
        <v>9084.0004756178514</v>
      </c>
    </row>
    <row r="28" spans="1:16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18">
        <v>5814.7919999999995</v>
      </c>
      <c r="F28" s="18">
        <v>5343.7789999999986</v>
      </c>
      <c r="G28" s="18">
        <v>5913.1220000000021</v>
      </c>
      <c r="H28" s="18">
        <v>6736.5720000000028</v>
      </c>
      <c r="I28" s="18">
        <v>7053.908000000004</v>
      </c>
      <c r="J28" s="18">
        <v>6622.1570000000011</v>
      </c>
      <c r="K28" s="18">
        <v>8452.3679999999986</v>
      </c>
      <c r="L28" s="18">
        <v>10059.66499999999</v>
      </c>
      <c r="M28" s="18">
        <v>10383.942393276366</v>
      </c>
      <c r="N28" s="18">
        <v>10729.858396337226</v>
      </c>
      <c r="O28" s="18">
        <v>11284.188091225862</v>
      </c>
      <c r="P28" s="18">
        <v>12116.512431155577</v>
      </c>
    </row>
    <row r="29" spans="1:16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18">
        <v>5372.2070000000003</v>
      </c>
      <c r="F29" s="18">
        <v>4898.6980000000003</v>
      </c>
      <c r="G29" s="18">
        <v>5558.5929999999998</v>
      </c>
      <c r="H29" s="18">
        <v>6448.2539999999999</v>
      </c>
      <c r="I29" s="18">
        <v>7101.5119999999997</v>
      </c>
      <c r="J29" s="18">
        <v>7002.527</v>
      </c>
      <c r="K29" s="18">
        <v>7499.5680000000002</v>
      </c>
      <c r="L29" s="18">
        <v>8507.5920000000006</v>
      </c>
      <c r="M29" s="18">
        <v>9753.0384117865433</v>
      </c>
      <c r="N29" s="18">
        <v>10449.266057361478</v>
      </c>
      <c r="O29" s="18">
        <v>11050.189731883744</v>
      </c>
      <c r="P29" s="18">
        <v>11985.588292687702</v>
      </c>
    </row>
    <row r="30" spans="1:16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18">
        <v>442.58499999999913</v>
      </c>
      <c r="F30" s="18">
        <v>445.08099999999831</v>
      </c>
      <c r="G30" s="18">
        <v>354.52900000000227</v>
      </c>
      <c r="H30" s="18">
        <v>288.31800000000294</v>
      </c>
      <c r="I30" s="18">
        <v>-47.603999999995722</v>
      </c>
      <c r="J30" s="18">
        <v>-380.36999999999898</v>
      </c>
      <c r="K30" s="18">
        <v>952.79999999999927</v>
      </c>
      <c r="L30" s="18">
        <v>1552.0729999999894</v>
      </c>
      <c r="M30" s="18">
        <v>630.9039814898224</v>
      </c>
      <c r="N30" s="18">
        <v>280.59233897574813</v>
      </c>
      <c r="O30" s="18">
        <v>233.99835934211842</v>
      </c>
      <c r="P30" s="18">
        <v>130.92413846787531</v>
      </c>
    </row>
    <row r="31" spans="1:16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18">
        <v>14810.942999999999</v>
      </c>
      <c r="F31" s="18">
        <v>15123.106</v>
      </c>
      <c r="G31" s="18">
        <v>16619.561000000002</v>
      </c>
      <c r="H31" s="18">
        <v>17917.467000000001</v>
      </c>
      <c r="I31" s="18">
        <v>18350.149000000001</v>
      </c>
      <c r="J31" s="18">
        <v>18145.934000000001</v>
      </c>
      <c r="K31" s="18">
        <v>21386.948</v>
      </c>
      <c r="L31" s="18">
        <v>27489.86</v>
      </c>
      <c r="M31" s="18">
        <v>27220.394112450409</v>
      </c>
      <c r="N31" s="18">
        <v>29652.233156666891</v>
      </c>
      <c r="O31" s="18">
        <v>32090.482037413825</v>
      </c>
      <c r="P31" s="18">
        <v>34716.689390055362</v>
      </c>
    </row>
    <row r="32" spans="1:16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18">
        <v>15229.105</v>
      </c>
      <c r="F32" s="18">
        <v>15034.471</v>
      </c>
      <c r="G32" s="18">
        <v>16789.569</v>
      </c>
      <c r="H32" s="18">
        <v>18111.186000000002</v>
      </c>
      <c r="I32" s="18">
        <v>18552.561000000002</v>
      </c>
      <c r="J32" s="18">
        <v>17852.802</v>
      </c>
      <c r="K32" s="18">
        <v>22541.058000000001</v>
      </c>
      <c r="L32" s="18">
        <v>29762.499</v>
      </c>
      <c r="M32" s="18">
        <v>28906.466167365248</v>
      </c>
      <c r="N32" s="18">
        <v>31090.841856064937</v>
      </c>
      <c r="O32" s="18">
        <v>33216.910850799512</v>
      </c>
      <c r="P32" s="18">
        <v>35882.425109380951</v>
      </c>
    </row>
    <row r="33" spans="1:16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1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0.97239538264308578</v>
      </c>
      <c r="K34" s="18">
        <v>6.5182504246535444</v>
      </c>
      <c r="L34" s="18">
        <v>13.075931287650391</v>
      </c>
      <c r="M34" s="18">
        <v>9.9356701801685148</v>
      </c>
      <c r="N34" s="18">
        <v>2.9368138124621197</v>
      </c>
      <c r="O34" s="18">
        <v>3.1590930766373475</v>
      </c>
      <c r="P34" s="18">
        <v>2.7565370287203166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3.4519634286948531</v>
      </c>
      <c r="L35" s="18">
        <v>14.183220006295088</v>
      </c>
      <c r="M35" s="18">
        <v>10</v>
      </c>
      <c r="N35" s="18">
        <v>2.2000000000000002</v>
      </c>
      <c r="O35" s="18">
        <v>2.5</v>
      </c>
      <c r="P35" s="18">
        <v>2.2999999999999998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10.225447570016314</v>
      </c>
      <c r="L36" s="18">
        <v>3.5509248833715219</v>
      </c>
      <c r="M36" s="18">
        <v>4.7984173838558632</v>
      </c>
      <c r="N36" s="18">
        <v>4.0216738807369126</v>
      </c>
      <c r="O36" s="18">
        <v>1.1167151284732029</v>
      </c>
      <c r="P36" s="18">
        <v>1.4925373134328623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-5.8246527208934822</v>
      </c>
      <c r="K37" s="18">
        <v>7.1079103241148687</v>
      </c>
      <c r="L37" s="18">
        <v>17.473101563068653</v>
      </c>
      <c r="M37" s="18">
        <v>-1.1000000000000001</v>
      </c>
      <c r="N37" s="18">
        <v>1</v>
      </c>
      <c r="O37" s="18">
        <v>3</v>
      </c>
      <c r="P37" s="18">
        <v>3.63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12.62637194839327</v>
      </c>
      <c r="M38" s="18">
        <v>8</v>
      </c>
      <c r="N38" s="18">
        <v>3.9078083713518912</v>
      </c>
      <c r="O38" s="18">
        <v>2.7725174148308511</v>
      </c>
      <c r="P38" s="18">
        <v>3.3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17.794732143551499</v>
      </c>
      <c r="M40" s="18">
        <v>-1</v>
      </c>
      <c r="N40" s="18">
        <v>5</v>
      </c>
      <c r="O40" s="18">
        <v>4</v>
      </c>
      <c r="P40" s="18">
        <v>3.0321503624232418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9.5536667141136462</v>
      </c>
      <c r="L41" s="18">
        <v>18.230683256998105</v>
      </c>
      <c r="M41" s="18">
        <v>-5.2</v>
      </c>
      <c r="N41" s="18">
        <v>4</v>
      </c>
      <c r="O41" s="18">
        <v>3</v>
      </c>
      <c r="P41" s="18">
        <v>2.8805428443020795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1.2568775223923772</v>
      </c>
      <c r="F43" s="18">
        <v>2.0141317849338676</v>
      </c>
      <c r="G43" s="18">
        <v>1.7843381279705484</v>
      </c>
      <c r="H43" s="18">
        <v>1.8280533967077015</v>
      </c>
      <c r="I43" s="18">
        <v>0.12304647577102522</v>
      </c>
      <c r="J43" s="18">
        <v>-2.6503755302641414</v>
      </c>
      <c r="K43" s="18">
        <v>4.6111659482857288</v>
      </c>
      <c r="L43" s="18">
        <v>4.7493378280760901</v>
      </c>
      <c r="M43" s="18">
        <v>0.68824562653463817</v>
      </c>
      <c r="N43" s="18">
        <v>1.6125453978215591</v>
      </c>
      <c r="O43" s="18">
        <v>2.5448011582643417</v>
      </c>
      <c r="P43" s="18">
        <v>2.3854327905030055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0.50699399741429474</v>
      </c>
      <c r="F44" s="18">
        <v>0.4234025171448349</v>
      </c>
      <c r="G44" s="18">
        <v>0.60898511954987655</v>
      </c>
      <c r="H44" s="18">
        <v>0.31313672757189226</v>
      </c>
      <c r="I44" s="18">
        <v>0.70379564686412732</v>
      </c>
      <c r="J44" s="18">
        <v>0.43632566072243795</v>
      </c>
      <c r="K44" s="18">
        <v>0.84526380357043018</v>
      </c>
      <c r="L44" s="18">
        <v>0.54273664678970646</v>
      </c>
      <c r="M44" s="18">
        <v>0.89429542104447646</v>
      </c>
      <c r="N44" s="18">
        <v>0.39722654165990112</v>
      </c>
      <c r="O44" s="18">
        <v>1.9693633827321633E-2</v>
      </c>
      <c r="P44" s="18">
        <v>9.5857576790839713E-2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1.3595784745703825</v>
      </c>
      <c r="F45" s="18">
        <v>-0.24445585213099399</v>
      </c>
      <c r="G45" s="18">
        <v>2.3932000073944222</v>
      </c>
      <c r="H45" s="18">
        <v>3.2525915473554829</v>
      </c>
      <c r="I45" s="18">
        <v>2.4697288574162117</v>
      </c>
      <c r="J45" s="18">
        <v>-8.9255809798894595E-2</v>
      </c>
      <c r="K45" s="18">
        <v>5.5520534597711606</v>
      </c>
      <c r="L45" s="18">
        <v>0.43475304882363502</v>
      </c>
      <c r="M45" s="18">
        <v>1.4267050815019049</v>
      </c>
      <c r="N45" s="18">
        <v>0.77851559169325235</v>
      </c>
      <c r="O45" s="18">
        <v>0.70816067490580359</v>
      </c>
      <c r="P45" s="18">
        <v>1.2073978772887031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-0.46341838757982795</v>
      </c>
      <c r="F46" s="18">
        <v>-1.8018709492210851</v>
      </c>
      <c r="G46" s="18">
        <v>2.2362318417103797</v>
      </c>
      <c r="H46" s="18">
        <v>2.4820749464066574</v>
      </c>
      <c r="I46" s="18">
        <v>1.5749231038158116</v>
      </c>
      <c r="J46" s="18">
        <v>-0.6058326927425477</v>
      </c>
      <c r="K46" s="18">
        <v>0.68855568433224434</v>
      </c>
      <c r="L46" s="18">
        <v>0.1685776405433338</v>
      </c>
      <c r="M46" s="18">
        <v>1.4041644940367934</v>
      </c>
      <c r="N46" s="18">
        <v>0.74647445248796618</v>
      </c>
      <c r="O46" s="18">
        <v>0.70001872702734946</v>
      </c>
      <c r="P46" s="18">
        <v>1.2073978772886953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1.8229968621502104</v>
      </c>
      <c r="F47" s="18">
        <v>1.5574150970900877</v>
      </c>
      <c r="G47" s="18">
        <v>0.15696816568404123</v>
      </c>
      <c r="H47" s="18">
        <v>0.77051660094882124</v>
      </c>
      <c r="I47" s="18">
        <v>0.89480575360040515</v>
      </c>
      <c r="J47" s="18">
        <v>0.51657688294365045</v>
      </c>
      <c r="K47" s="18">
        <v>4.8634977754389173</v>
      </c>
      <c r="L47" s="18">
        <v>0.26617540828030301</v>
      </c>
      <c r="M47" s="18">
        <v>2.2540587465112623E-2</v>
      </c>
      <c r="N47" s="18">
        <v>3.2041139205284778E-2</v>
      </c>
      <c r="O47" s="18">
        <v>8.1419478784577962E-3</v>
      </c>
      <c r="P47" s="18"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1.808250405654386</v>
      </c>
      <c r="F48" s="18">
        <v>2.3842300010996182</v>
      </c>
      <c r="G48" s="18">
        <v>3.8880431038303995</v>
      </c>
      <c r="H48" s="18">
        <v>2.7756714126900959</v>
      </c>
      <c r="I48" s="18">
        <v>1.3575778763968374</v>
      </c>
      <c r="J48" s="18">
        <v>-0.21727535898938569</v>
      </c>
      <c r="K48" s="18">
        <v>3.8025830697038088</v>
      </c>
      <c r="L48" s="18">
        <v>5.9515870880015971</v>
      </c>
      <c r="M48" s="18">
        <v>1.3835205034284348E-2</v>
      </c>
      <c r="N48" s="18">
        <v>2.5717015244049399</v>
      </c>
      <c r="O48" s="18">
        <v>2.8215362149056538</v>
      </c>
      <c r="P48" s="18">
        <v>3.5126514967040805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-1.0464403457638194</v>
      </c>
      <c r="F49" s="18">
        <v>-2.2086937044031036</v>
      </c>
      <c r="G49" s="18">
        <v>-5.3620904228706685</v>
      </c>
      <c r="H49" s="18">
        <v>-4.1775985796177082</v>
      </c>
      <c r="I49" s="18">
        <v>-2.084444968737563</v>
      </c>
      <c r="J49" s="18">
        <v>0.2225063894331287</v>
      </c>
      <c r="K49" s="18">
        <v>-10.534441150931784</v>
      </c>
      <c r="L49" s="18">
        <v>-8.9153340604240725</v>
      </c>
      <c r="M49" s="18">
        <v>-2.033813099146923</v>
      </c>
      <c r="N49" s="18">
        <v>-2.8785866133938325</v>
      </c>
      <c r="O49" s="18">
        <v>-3.1653374608282401</v>
      </c>
      <c r="P49" s="18">
        <v>-4.2800275600242035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10</v>
      </c>
      <c r="N51" s="18">
        <v>2.2000000000000002</v>
      </c>
      <c r="O51" s="18">
        <v>2.5</v>
      </c>
      <c r="P51" s="18">
        <v>2.2999999999999998</v>
      </c>
      <c r="Q51" s="48"/>
      <c r="R51" s="48"/>
      <c r="S51" s="48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>
        <v>2026</v>
      </c>
      <c r="Q52" s="48"/>
      <c r="R52" s="48"/>
      <c r="S52" s="48"/>
    </row>
    <row r="53" spans="1:19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18">
        <v>10866.003000000001</v>
      </c>
      <c r="F53" s="18">
        <v>10812.736999999999</v>
      </c>
      <c r="G53" s="18">
        <v>11382.259</v>
      </c>
      <c r="H53" s="18">
        <v>11726.427</v>
      </c>
      <c r="I53" s="18">
        <v>12019.296</v>
      </c>
      <c r="J53" s="18">
        <v>11775.648999999999</v>
      </c>
      <c r="K53" s="18">
        <v>13945.977000000001</v>
      </c>
      <c r="L53" s="18">
        <v>16484.808000000001</v>
      </c>
      <c r="M53" s="18">
        <v>18598.932081405121</v>
      </c>
      <c r="N53" s="18">
        <v>19200.36558477144</v>
      </c>
      <c r="O53" s="18">
        <v>20764.518386829168</v>
      </c>
      <c r="P53" s="18">
        <v>22320.463196491139</v>
      </c>
      <c r="Q53" s="48"/>
      <c r="R53" s="48"/>
      <c r="S53" s="48"/>
    </row>
    <row r="54" spans="1:19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18">
        <v>10893.712</v>
      </c>
      <c r="F54" s="18">
        <v>11609.1</v>
      </c>
      <c r="G54" s="18">
        <v>12525.65</v>
      </c>
      <c r="H54" s="18">
        <v>13909.813</v>
      </c>
      <c r="I54" s="18">
        <v>14970.794</v>
      </c>
      <c r="J54" s="18">
        <v>15146.210000000001</v>
      </c>
      <c r="K54" s="18">
        <v>16362.584000000001</v>
      </c>
      <c r="L54" s="18">
        <v>18239.135999999999</v>
      </c>
      <c r="M54" s="18">
        <v>20265.686400959996</v>
      </c>
      <c r="N54" s="18">
        <v>21785.612881031993</v>
      </c>
      <c r="O54" s="18">
        <v>22806.268844508348</v>
      </c>
      <c r="P54" s="18">
        <v>23806.543804005589</v>
      </c>
      <c r="Q54" s="40"/>
      <c r="R54" s="40"/>
      <c r="S54" s="48"/>
    </row>
    <row r="55" spans="1:19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18">
        <v>9073.8649999999998</v>
      </c>
      <c r="F55" s="18">
        <v>9629.9770000000008</v>
      </c>
      <c r="G55" s="18">
        <v>10391.066999999999</v>
      </c>
      <c r="H55" s="18">
        <v>11462.377</v>
      </c>
      <c r="I55" s="18">
        <v>12257.844999999999</v>
      </c>
      <c r="J55" s="18">
        <v>12428.165000000001</v>
      </c>
      <c r="K55" s="18">
        <v>13481.171</v>
      </c>
      <c r="L55" s="18">
        <v>14990.617</v>
      </c>
      <c r="M55" s="18">
        <v>16656.224454869996</v>
      </c>
      <c r="N55" s="18">
        <v>17905.441288985247</v>
      </c>
      <c r="O55" s="18">
        <v>18744.311213374207</v>
      </c>
      <c r="P55" s="18">
        <v>19566.430134605656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18">
        <v>1819.847</v>
      </c>
      <c r="F56" s="18">
        <v>1979.123</v>
      </c>
      <c r="G56" s="18">
        <v>2134.5830000000001</v>
      </c>
      <c r="H56" s="18">
        <v>2447.4360000000001</v>
      </c>
      <c r="I56" s="18">
        <v>2712.9490000000001</v>
      </c>
      <c r="J56" s="18">
        <v>2718.0450000000001</v>
      </c>
      <c r="K56" s="18">
        <v>2881.413</v>
      </c>
      <c r="L56" s="18">
        <v>3248.5189999999998</v>
      </c>
      <c r="M56" s="18">
        <v>3609.4619460899989</v>
      </c>
      <c r="N56" s="18">
        <v>3880.1715920467486</v>
      </c>
      <c r="O56" s="18">
        <v>4061.9576311341393</v>
      </c>
      <c r="P56" s="18">
        <v>4240.1136693999342</v>
      </c>
    </row>
    <row r="57" spans="1:19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18">
        <v>3386.8510000000001</v>
      </c>
      <c r="F57" s="18">
        <v>3642.0329999999999</v>
      </c>
      <c r="G57" s="18">
        <v>3846.54</v>
      </c>
      <c r="H57" s="18">
        <v>4254.8389999999999</v>
      </c>
      <c r="I57" s="18">
        <v>4371.9660000000003</v>
      </c>
      <c r="J57" s="18">
        <v>4257.2529999999997</v>
      </c>
      <c r="K57" s="18">
        <v>4620.6679999999997</v>
      </c>
      <c r="L57" s="18">
        <v>5420.3140000000003</v>
      </c>
      <c r="M57" s="18">
        <v>5682.9468690662707</v>
      </c>
      <c r="N57" s="18">
        <v>6011.0670188553995</v>
      </c>
      <c r="O57" s="18">
        <v>6317.3676199397669</v>
      </c>
      <c r="P57" s="18">
        <v>6621.5256130418347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18">
        <v>574.44000000000005</v>
      </c>
      <c r="F58" s="18">
        <v>692.54600000000005</v>
      </c>
      <c r="G58" s="18">
        <v>770.01599999999996</v>
      </c>
      <c r="H58" s="18">
        <v>737.52300000000002</v>
      </c>
      <c r="I58" s="18">
        <v>683.41200000000003</v>
      </c>
      <c r="J58" s="18">
        <v>914.02200000000005</v>
      </c>
      <c r="K58" s="18">
        <v>1312.694</v>
      </c>
      <c r="L58" s="18">
        <v>1081.74</v>
      </c>
      <c r="M58" s="18">
        <v>1179.0966000000001</v>
      </c>
      <c r="N58" s="18">
        <v>1247.1748984464923</v>
      </c>
      <c r="O58" s="18">
        <v>1310.726081598038</v>
      </c>
      <c r="P58" s="18">
        <v>1373.832716904026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>
        <v>2026</v>
      </c>
      <c r="Q59" s="49"/>
      <c r="R59" s="49"/>
    </row>
    <row r="60" spans="1:19" x14ac:dyDescent="0.25">
      <c r="A60" s="14">
        <f>A58+1</f>
        <v>48</v>
      </c>
      <c r="B60" s="41" t="s">
        <v>129</v>
      </c>
      <c r="C60" s="41" t="s">
        <v>95</v>
      </c>
      <c r="D60" s="41" t="s">
        <v>96</v>
      </c>
      <c r="E60" s="18">
        <v>1986.096</v>
      </c>
      <c r="F60" s="18">
        <v>1968.9570000000001</v>
      </c>
      <c r="G60" s="18">
        <v>1950.116</v>
      </c>
      <c r="H60" s="18">
        <v>1934.3789999999999</v>
      </c>
      <c r="I60" s="18">
        <v>1919.9680000000001</v>
      </c>
      <c r="J60" s="18">
        <v>1907.675</v>
      </c>
      <c r="K60" s="18">
        <v>1893.223</v>
      </c>
      <c r="L60" s="18">
        <v>1875.7570000000001</v>
      </c>
      <c r="M60" s="18">
        <v>1894.146</v>
      </c>
      <c r="N60" s="18">
        <v>1883.405</v>
      </c>
      <c r="O60" s="18">
        <v>1863.0889999999999</v>
      </c>
      <c r="P60" s="18">
        <v>1842.4090000000001</v>
      </c>
      <c r="Q60" s="37"/>
      <c r="R60" s="49"/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18"/>
      <c r="F61" s="18">
        <f t="shared" ref="F61:P61" si="5">(F60/E60)*100-100</f>
        <v>-0.86294922299828158</v>
      </c>
      <c r="G61" s="18">
        <f t="shared" si="5"/>
        <v>-0.95690256313368138</v>
      </c>
      <c r="H61" s="18">
        <f t="shared" si="5"/>
        <v>-0.80697763620214857</v>
      </c>
      <c r="I61" s="18">
        <f t="shared" si="5"/>
        <v>-0.74499361293727873</v>
      </c>
      <c r="J61" s="18">
        <f t="shared" si="5"/>
        <v>-0.64027108785147391</v>
      </c>
      <c r="K61" s="18">
        <f t="shared" si="5"/>
        <v>-0.75757138925655454</v>
      </c>
      <c r="L61" s="18">
        <f t="shared" si="5"/>
        <v>-0.92255376149560675</v>
      </c>
      <c r="M61" s="18">
        <f t="shared" si="5"/>
        <v>0.9803508663435565</v>
      </c>
      <c r="N61" s="18">
        <f t="shared" si="5"/>
        <v>-0.56706294023797454</v>
      </c>
      <c r="O61" s="18">
        <f t="shared" si="5"/>
        <v>-1.0786846164261021</v>
      </c>
      <c r="P61" s="18">
        <f t="shared" si="5"/>
        <v>-1.1099845471686933</v>
      </c>
      <c r="Q61" s="49"/>
      <c r="R61" s="49"/>
      <c r="S61" s="48"/>
    </row>
    <row r="62" spans="1:19" x14ac:dyDescent="0.25">
      <c r="A62" s="14">
        <f t="shared" ref="A62:A68" si="6">A61+1</f>
        <v>50</v>
      </c>
      <c r="B62" s="41" t="s">
        <v>130</v>
      </c>
      <c r="C62" s="41" t="s">
        <v>99</v>
      </c>
      <c r="D62" s="41" t="s">
        <v>96</v>
      </c>
      <c r="E62" s="18">
        <v>1472.6</v>
      </c>
      <c r="F62" s="18">
        <v>1450.3</v>
      </c>
      <c r="G62" s="18">
        <v>1423.4</v>
      </c>
      <c r="H62" s="18">
        <v>1410.8</v>
      </c>
      <c r="I62" s="18">
        <v>1399.5</v>
      </c>
      <c r="J62" s="18">
        <v>1390.1</v>
      </c>
      <c r="K62" s="18">
        <v>1381.4</v>
      </c>
      <c r="L62" s="18">
        <v>1386</v>
      </c>
      <c r="M62" s="18">
        <v>1381.9997172266919</v>
      </c>
      <c r="N62" s="18">
        <v>1375.9961993025865</v>
      </c>
      <c r="O62" s="18">
        <v>1364.9987674419833</v>
      </c>
      <c r="P62" s="18">
        <v>1357.016319089664</v>
      </c>
      <c r="Q62" s="37"/>
      <c r="R62" s="49"/>
      <c r="S62" s="48"/>
    </row>
    <row r="63" spans="1:19" x14ac:dyDescent="0.25">
      <c r="A63" s="14">
        <f t="shared" si="6"/>
        <v>51</v>
      </c>
      <c r="B63" s="1" t="s">
        <v>100</v>
      </c>
      <c r="C63" s="1" t="s">
        <v>101</v>
      </c>
      <c r="D63" s="1" t="s">
        <v>96</v>
      </c>
      <c r="E63" s="18">
        <v>994.2</v>
      </c>
      <c r="F63" s="18">
        <v>988.6</v>
      </c>
      <c r="G63" s="18">
        <v>980.3</v>
      </c>
      <c r="H63" s="18">
        <v>982.2</v>
      </c>
      <c r="I63" s="18">
        <v>971.3</v>
      </c>
      <c r="J63" s="18">
        <v>971.7</v>
      </c>
      <c r="K63" s="18">
        <v>934.6</v>
      </c>
      <c r="L63" s="18">
        <v>951.3</v>
      </c>
      <c r="M63" s="18">
        <v>948.55834087080484</v>
      </c>
      <c r="N63" s="18">
        <v>949.43737751878473</v>
      </c>
      <c r="O63" s="18">
        <v>944.57914706985252</v>
      </c>
      <c r="P63" s="18">
        <v>939.05529281004749</v>
      </c>
      <c r="Q63" s="37"/>
      <c r="R63" s="49"/>
      <c r="S63" s="48"/>
    </row>
    <row r="64" spans="1:19" x14ac:dyDescent="0.25">
      <c r="A64" s="14">
        <f t="shared" si="6"/>
        <v>52</v>
      </c>
      <c r="B64" s="41" t="s">
        <v>102</v>
      </c>
      <c r="C64" s="41" t="s">
        <v>103</v>
      </c>
      <c r="D64" s="41" t="s">
        <v>96</v>
      </c>
      <c r="E64" s="18">
        <v>896.1</v>
      </c>
      <c r="F64" s="18">
        <v>893.3</v>
      </c>
      <c r="G64" s="18">
        <v>894.8</v>
      </c>
      <c r="H64" s="18">
        <v>909.4</v>
      </c>
      <c r="I64" s="18">
        <v>910</v>
      </c>
      <c r="J64" s="18">
        <v>893</v>
      </c>
      <c r="K64" s="18">
        <v>864</v>
      </c>
      <c r="L64" s="18">
        <v>886.2</v>
      </c>
      <c r="M64" s="18">
        <v>887.08619999999996</v>
      </c>
      <c r="N64" s="18">
        <v>887.08619999999996</v>
      </c>
      <c r="O64" s="18">
        <v>884.42494139999997</v>
      </c>
      <c r="P64" s="18">
        <v>879.25286609515649</v>
      </c>
      <c r="Q64" s="50"/>
      <c r="R64" s="50"/>
      <c r="S64" s="48"/>
    </row>
    <row r="65" spans="1:21" x14ac:dyDescent="0.25">
      <c r="A65" s="36">
        <f t="shared" si="6"/>
        <v>53</v>
      </c>
      <c r="B65" s="1" t="s">
        <v>104</v>
      </c>
      <c r="C65" s="1" t="s">
        <v>105</v>
      </c>
      <c r="D65" s="1" t="s">
        <v>47</v>
      </c>
      <c r="E65" s="18">
        <f>[1]OutputSUMMARY!H16</f>
        <v>1.300022609088856</v>
      </c>
      <c r="F65" s="18">
        <f>(F64/E64)*100-100</f>
        <v>-0.31246512665997273</v>
      </c>
      <c r="G65" s="18">
        <f>(G64/F64)*100-100</f>
        <v>0.16791671331020552</v>
      </c>
      <c r="H65" s="18">
        <f>(H64/G64)*100-100</f>
        <v>1.6316495306213596</v>
      </c>
      <c r="I65" s="18">
        <f>(I64/H64)*100-100</f>
        <v>6.5977567627001577E-2</v>
      </c>
      <c r="J65" s="18">
        <f t="shared" ref="J65:P65" si="7">(J64/I64)*100-100</f>
        <v>-1.8681318681318686</v>
      </c>
      <c r="K65" s="18">
        <f t="shared" si="7"/>
        <v>-3.2474804031354978</v>
      </c>
      <c r="L65" s="18">
        <f t="shared" si="7"/>
        <v>2.5694444444444429</v>
      </c>
      <c r="M65" s="18">
        <f t="shared" si="7"/>
        <v>9.9999999999994316E-2</v>
      </c>
      <c r="N65" s="18">
        <f t="shared" si="7"/>
        <v>0</v>
      </c>
      <c r="O65" s="18">
        <f t="shared" si="7"/>
        <v>-0.29999999999999716</v>
      </c>
      <c r="P65" s="18">
        <f t="shared" si="7"/>
        <v>-0.58479527913995355</v>
      </c>
      <c r="Q65" s="49"/>
      <c r="R65" s="49"/>
      <c r="S65" s="48"/>
    </row>
    <row r="66" spans="1:21" x14ac:dyDescent="0.25">
      <c r="A66" s="36">
        <f t="shared" si="6"/>
        <v>54</v>
      </c>
      <c r="B66" s="41" t="s">
        <v>106</v>
      </c>
      <c r="C66" s="41" t="s">
        <v>107</v>
      </c>
      <c r="D66" s="41" t="s">
        <v>47</v>
      </c>
      <c r="E66" s="18">
        <f t="shared" ref="E66:P66" si="8">E63/E62*100</f>
        <v>67.513241885101195</v>
      </c>
      <c r="F66" s="18">
        <f t="shared" si="8"/>
        <v>68.165207198510657</v>
      </c>
      <c r="G66" s="18">
        <f t="shared" si="8"/>
        <v>68.870310524097221</v>
      </c>
      <c r="H66" s="18">
        <f t="shared" si="8"/>
        <v>69.620073717039986</v>
      </c>
      <c r="I66" s="18">
        <f t="shared" si="8"/>
        <v>69.403358342265093</v>
      </c>
      <c r="J66" s="18">
        <f t="shared" si="8"/>
        <v>69.90144593914107</v>
      </c>
      <c r="K66" s="18">
        <f t="shared" si="8"/>
        <v>67.65600115824526</v>
      </c>
      <c r="L66" s="18">
        <f t="shared" si="8"/>
        <v>68.636363636363626</v>
      </c>
      <c r="M66" s="18">
        <f t="shared" si="8"/>
        <v>68.636652312368824</v>
      </c>
      <c r="N66" s="18">
        <f t="shared" si="8"/>
        <v>69</v>
      </c>
      <c r="O66" s="18">
        <f t="shared" si="8"/>
        <v>69.2</v>
      </c>
      <c r="P66" s="18">
        <f t="shared" si="8"/>
        <v>69.2</v>
      </c>
      <c r="Q66" s="49"/>
      <c r="R66" s="49"/>
      <c r="S66" s="48"/>
    </row>
    <row r="67" spans="1:21" x14ac:dyDescent="0.25">
      <c r="A67" s="36">
        <f t="shared" si="6"/>
        <v>55</v>
      </c>
      <c r="B67" s="26" t="s">
        <v>108</v>
      </c>
      <c r="C67" s="26" t="s">
        <v>0</v>
      </c>
      <c r="D67" s="31" t="s">
        <v>47</v>
      </c>
      <c r="E67" s="18">
        <v>9.8772882719774699</v>
      </c>
      <c r="F67" s="18">
        <v>9.6398948007283014</v>
      </c>
      <c r="G67" s="18">
        <v>8.7116188921758653</v>
      </c>
      <c r="H67" s="18">
        <v>7.411932396660557</v>
      </c>
      <c r="I67" s="18">
        <v>6.3111294141871719</v>
      </c>
      <c r="J67" s="18">
        <v>8.1</v>
      </c>
      <c r="K67" s="18">
        <v>7.5540338112561516</v>
      </c>
      <c r="L67" s="18">
        <v>6.8537790392095035</v>
      </c>
      <c r="M67" s="18">
        <v>6.4805861929769781</v>
      </c>
      <c r="N67" s="18">
        <v>6.5671711473726067</v>
      </c>
      <c r="O67" s="18">
        <v>6.3683605398716372</v>
      </c>
      <c r="P67" s="18">
        <v>6.3683605398716248</v>
      </c>
      <c r="Q67" s="49"/>
      <c r="R67" s="49"/>
      <c r="S67" s="48"/>
    </row>
    <row r="68" spans="1:21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18">
        <v>10.840936418528999</v>
      </c>
      <c r="F68" s="18">
        <v>10.040430223685304</v>
      </c>
      <c r="G68" s="18">
        <v>9.2728530611814755</v>
      </c>
      <c r="H68" s="18">
        <v>8.5840977187319858</v>
      </c>
      <c r="I68" s="18">
        <v>8.0088323006711946</v>
      </c>
      <c r="J68" s="18">
        <v>7.5582816048920334</v>
      </c>
      <c r="K68" s="18">
        <v>7.2097163715577519</v>
      </c>
      <c r="L68" s="18">
        <v>6.9512258602208421</v>
      </c>
      <c r="M68" s="18">
        <v>6.7777856792277626</v>
      </c>
      <c r="N68" s="18">
        <v>6.682422500504746</v>
      </c>
      <c r="O68" s="18">
        <v>6.6522190062530075</v>
      </c>
      <c r="P68" s="18">
        <v>6.6719528516111204</v>
      </c>
      <c r="Q68" s="50"/>
      <c r="R68" s="50"/>
      <c r="S68" s="48"/>
    </row>
    <row r="69" spans="1:21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>
        <v>2026</v>
      </c>
      <c r="Q69" s="49"/>
      <c r="R69" s="49"/>
      <c r="S69" s="48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1524.0300000000002</v>
      </c>
      <c r="N70" s="18">
        <v>1638.3322500000002</v>
      </c>
      <c r="O70" s="18">
        <v>1720.2488625000003</v>
      </c>
      <c r="P70" s="18">
        <v>1806.2613056250004</v>
      </c>
      <c r="Q70" s="50"/>
      <c r="R70" s="50"/>
      <c r="S70" s="48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</v>
      </c>
      <c r="N71" s="18">
        <v>7.5</v>
      </c>
      <c r="O71" s="18">
        <v>5</v>
      </c>
      <c r="P71" s="18">
        <v>5</v>
      </c>
      <c r="Q71" s="50"/>
      <c r="R71" s="50"/>
      <c r="S71" s="48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-0.43812758174259159</v>
      </c>
      <c r="K72" s="18">
        <f t="shared" si="9"/>
        <v>7.7766507424150433</v>
      </c>
      <c r="L72" s="18">
        <f t="shared" si="9"/>
        <v>0.18878537158053632</v>
      </c>
      <c r="M72" s="18">
        <f t="shared" si="9"/>
        <v>0.88837985511325712</v>
      </c>
      <c r="N72" s="18">
        <f t="shared" si="9"/>
        <v>2.4814024421858392</v>
      </c>
      <c r="O72" s="18">
        <f>(O5/O64)/(N5/N64)*100-100</f>
        <v>3.2385699308674702</v>
      </c>
      <c r="P72" s="18">
        <f>(P5/P64)/(O5/O64)*100-100</f>
        <v>3.5267316204265882</v>
      </c>
      <c r="Q72" s="37"/>
      <c r="R72" s="49"/>
      <c r="S72" s="48"/>
    </row>
    <row r="73" spans="1:21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>
        <v>2026</v>
      </c>
      <c r="Q73" s="49"/>
      <c r="R73" s="49"/>
      <c r="S73" s="48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18">
        <v>24496.111179955769</v>
      </c>
      <c r="F74" s="18">
        <v>24945.50512920065</v>
      </c>
      <c r="G74" s="18">
        <v>25413.923502352161</v>
      </c>
      <c r="H74" s="18">
        <v>26096.391609460748</v>
      </c>
      <c r="I74" s="18">
        <v>26803.419930307988</v>
      </c>
      <c r="J74" s="18">
        <v>27537.357881019005</v>
      </c>
      <c r="K74" s="18">
        <v>28197.113156960284</v>
      </c>
      <c r="L74" s="18">
        <v>28910.876446981387</v>
      </c>
      <c r="M74" s="18">
        <v>29666.503236007888</v>
      </c>
      <c r="N74" s="18">
        <v>30419.490134676696</v>
      </c>
      <c r="O74" s="18">
        <v>31118.368238997195</v>
      </c>
      <c r="P74" s="18">
        <v>31821.905694112946</v>
      </c>
      <c r="Q74" s="49"/>
      <c r="R74" s="49"/>
      <c r="S74" s="48"/>
    </row>
    <row r="75" spans="1:21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18">
        <v>2</v>
      </c>
      <c r="F75" s="18">
        <f>(F74/E74)*100-100</f>
        <v>1.8345522109346319</v>
      </c>
      <c r="G75" s="18">
        <f t="shared" ref="G75:P75" si="10">(G74/F74)*100-100</f>
        <v>1.8777666386205567</v>
      </c>
      <c r="H75" s="18">
        <f t="shared" si="10"/>
        <v>2.6854102517677774</v>
      </c>
      <c r="I75" s="18">
        <f t="shared" si="10"/>
        <v>2.7092953364131773</v>
      </c>
      <c r="J75" s="18">
        <f t="shared" si="10"/>
        <v>2.7382250198644016</v>
      </c>
      <c r="K75" s="18">
        <f t="shared" si="10"/>
        <v>2.3958554004777568</v>
      </c>
      <c r="L75" s="18">
        <f t="shared" si="10"/>
        <v>2.5313346300662545</v>
      </c>
      <c r="M75" s="18">
        <f t="shared" si="10"/>
        <v>2.6136419295769855</v>
      </c>
      <c r="N75" s="18">
        <f t="shared" si="10"/>
        <v>2.5381720679330471</v>
      </c>
      <c r="O75" s="18">
        <f t="shared" si="10"/>
        <v>2.2974681732873989</v>
      </c>
      <c r="P75" s="18">
        <f t="shared" si="10"/>
        <v>2.2608430162931512</v>
      </c>
      <c r="Q75" s="49"/>
      <c r="R75" s="49"/>
      <c r="S75" s="48"/>
      <c r="U75" s="55"/>
    </row>
    <row r="76" spans="1:21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18">
        <v>-3.8295053519871371E-2</v>
      </c>
      <c r="F76" s="18">
        <v>-3.609494429210116E-2</v>
      </c>
      <c r="G76" s="18">
        <v>-0.32692327149846034</v>
      </c>
      <c r="H76" s="18">
        <v>0.17603273715598833</v>
      </c>
      <c r="I76" s="18">
        <v>8.6224877035655817E-2</v>
      </c>
      <c r="J76" s="18">
        <v>0.29719851044488566</v>
      </c>
      <c r="K76" s="18">
        <v>-6.2528362852653882E-2</v>
      </c>
      <c r="L76" s="18">
        <v>0.12012415243692842</v>
      </c>
      <c r="M76" s="18">
        <v>6.3923818124528117E-2</v>
      </c>
      <c r="N76" s="18">
        <v>-2.1027355837315156E-2</v>
      </c>
      <c r="O76" s="18">
        <v>-0.50155155597967627</v>
      </c>
      <c r="P76" s="18">
        <v>-0.53919516908042131</v>
      </c>
      <c r="Q76" s="38"/>
      <c r="R76" s="38"/>
    </row>
    <row r="77" spans="1:21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18">
        <v>1.0315921252181812</v>
      </c>
      <c r="F77" s="18">
        <v>0.72457463410005107</v>
      </c>
      <c r="G77" s="18">
        <v>0.93641673867545361</v>
      </c>
      <c r="H77" s="18">
        <v>1.146578998200702</v>
      </c>
      <c r="I77" s="18">
        <v>1.2085140621789148</v>
      </c>
      <c r="J77" s="18">
        <v>0.98393948878536508</v>
      </c>
      <c r="K77" s="18">
        <v>0.97577803035551869</v>
      </c>
      <c r="L77" s="18">
        <v>0.90446621642770564</v>
      </c>
      <c r="M77" s="18">
        <v>1.0023099538615896</v>
      </c>
      <c r="N77" s="18">
        <v>1.0031142848131407</v>
      </c>
      <c r="O77" s="18">
        <v>0.99620345909455166</v>
      </c>
      <c r="P77" s="18">
        <v>1.0558242901001444</v>
      </c>
    </row>
    <row r="78" spans="1:21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18">
        <v>0.96190087947240754</v>
      </c>
      <c r="F78" s="18">
        <v>1.146072521126682</v>
      </c>
      <c r="G78" s="18">
        <v>1.2682731714435636</v>
      </c>
      <c r="H78" s="18">
        <v>1.362798516411087</v>
      </c>
      <c r="I78" s="18">
        <v>1.4145563971986068</v>
      </c>
      <c r="J78" s="18">
        <v>1.4570870206341509</v>
      </c>
      <c r="K78" s="18">
        <v>1.4826057329748923</v>
      </c>
      <c r="L78" s="18">
        <v>1.5067442612016202</v>
      </c>
      <c r="M78" s="18">
        <v>1.5474081575908678</v>
      </c>
      <c r="N78" s="18">
        <v>1.5560851389572217</v>
      </c>
      <c r="O78" s="18">
        <v>1.8028162701725234</v>
      </c>
      <c r="P78" s="18">
        <v>1.7442138952734279</v>
      </c>
    </row>
    <row r="79" spans="1:21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18">
        <f>E5/E74*100-100</f>
        <v>0.31031382690012776</v>
      </c>
      <c r="F79" s="18">
        <f t="shared" ref="F79:P79" si="11">F5/F74*100-100</f>
        <v>0.83638262572249289</v>
      </c>
      <c r="G79" s="18">
        <f t="shared" si="11"/>
        <v>2.2564264726568695</v>
      </c>
      <c r="H79" s="18">
        <f t="shared" si="11"/>
        <v>3.5574128578093962</v>
      </c>
      <c r="I79" s="18">
        <f t="shared" si="11"/>
        <v>3.416668738814522</v>
      </c>
      <c r="J79" s="18">
        <f t="shared" si="11"/>
        <v>-1.65288871570624</v>
      </c>
      <c r="K79" s="18">
        <f t="shared" si="11"/>
        <v>0.15351515879926581</v>
      </c>
      <c r="L79" s="18">
        <f t="shared" si="11"/>
        <v>0.37988662578260346</v>
      </c>
      <c r="M79" s="18">
        <f t="shared" si="11"/>
        <v>-1.2091267279644597</v>
      </c>
      <c r="N79" s="18">
        <f t="shared" si="11"/>
        <v>-1.2638216848745429</v>
      </c>
      <c r="O79" s="18">
        <f t="shared" si="11"/>
        <v>-0.65441612955402206</v>
      </c>
      <c r="P79" s="54">
        <f t="shared" si="11"/>
        <v>-1.2775664964408406E-2</v>
      </c>
    </row>
    <row r="80" spans="1:21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18">
        <f>E5-E74</f>
        <v>76.014820044230873</v>
      </c>
      <c r="F80" s="18">
        <f t="shared" ref="F80:P80" si="12">F5-F74</f>
        <v>208.63987079935032</v>
      </c>
      <c r="G80" s="18">
        <f t="shared" si="12"/>
        <v>573.44649764783753</v>
      </c>
      <c r="H80" s="18">
        <f t="shared" si="12"/>
        <v>928.35639053925115</v>
      </c>
      <c r="I80" s="18">
        <f t="shared" si="12"/>
        <v>915.78406969201387</v>
      </c>
      <c r="J80" s="18">
        <f t="shared" si="12"/>
        <v>-455.1618810190048</v>
      </c>
      <c r="K80" s="18">
        <f t="shared" si="12"/>
        <v>43.286843039717496</v>
      </c>
      <c r="L80" s="18">
        <f t="shared" si="12"/>
        <v>109.82855301861491</v>
      </c>
      <c r="M80" s="18">
        <f t="shared" si="12"/>
        <v>-358.70561987901237</v>
      </c>
      <c r="N80" s="18">
        <f t="shared" si="12"/>
        <v>-384.4481127503168</v>
      </c>
      <c r="O80" s="18">
        <f t="shared" si="12"/>
        <v>-203.64362101001461</v>
      </c>
      <c r="P80" s="18">
        <f t="shared" si="12"/>
        <v>-4.065460056768643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E137-7FA2-4EEA-B1F5-FB487A337262}">
  <dimension ref="A1:S80"/>
  <sheetViews>
    <sheetView zoomScaleNormal="10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</cols>
  <sheetData>
    <row r="1" spans="1:16" ht="20.25" x14ac:dyDescent="0.3">
      <c r="A1" s="2" t="s">
        <v>23</v>
      </c>
      <c r="B1" s="1"/>
      <c r="C1" s="1"/>
      <c r="D1" s="3"/>
      <c r="E1" s="25" t="s">
        <v>133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51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27108.554</v>
      </c>
      <c r="K5" s="17">
        <v>28211.35</v>
      </c>
      <c r="L5" s="17">
        <v>28719.155143300031</v>
      </c>
      <c r="M5" s="17">
        <v>28719.15485262599</v>
      </c>
      <c r="N5" s="17">
        <v>29293.537949678615</v>
      </c>
      <c r="O5" s="43">
        <v>30147.980575616446</v>
      </c>
      <c r="P5" s="17">
        <v>30984.495656797499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30678.645</v>
      </c>
      <c r="J6" s="17">
        <v>30294.044999999998</v>
      </c>
      <c r="K6" s="17">
        <v>33695.902000000002</v>
      </c>
      <c r="L6" s="17">
        <v>39392.883177637712</v>
      </c>
      <c r="M6" s="17">
        <v>43985.756624586749</v>
      </c>
      <c r="N6" s="17">
        <v>46384.460315331089</v>
      </c>
      <c r="O6" s="43">
        <v>49030.484140999368</v>
      </c>
      <c r="P6" s="17">
        <v>51738.963534646609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-2.2029853382514233</v>
      </c>
      <c r="K7" s="18">
        <v>4.0680738633274132</v>
      </c>
      <c r="L7" s="18">
        <v>1.8000029892225342</v>
      </c>
      <c r="M7" s="18">
        <v>-1.0121260203277416E-6</v>
      </c>
      <c r="N7" s="18">
        <v>2.0000000000003553</v>
      </c>
      <c r="O7" s="45">
        <v>2.9168297370076033</v>
      </c>
      <c r="P7" s="18">
        <v>2.7746968958100666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-1.2536407654249473</v>
      </c>
      <c r="K8" s="18">
        <v>11.229457802680372</v>
      </c>
      <c r="L8" s="18">
        <v>16.907044594436769</v>
      </c>
      <c r="M8" s="18">
        <v>11.659145196958548</v>
      </c>
      <c r="N8" s="18">
        <v>5.4533646225913373</v>
      </c>
      <c r="O8" s="45">
        <v>5.7045480483766795</v>
      </c>
      <c r="P8" s="18">
        <v>5.5240723013428408</v>
      </c>
    </row>
    <row r="9" spans="1:16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>
        <v>2026</v>
      </c>
    </row>
    <row r="10" spans="1:16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7">
        <v>14662.471</v>
      </c>
      <c r="F10" s="17">
        <v>15157.386</v>
      </c>
      <c r="G10" s="17">
        <v>15606.221</v>
      </c>
      <c r="H10" s="17">
        <v>16081.284</v>
      </c>
      <c r="I10" s="17">
        <v>16114.537</v>
      </c>
      <c r="J10" s="17">
        <v>15379.874</v>
      </c>
      <c r="K10" s="17">
        <v>16641.012999999999</v>
      </c>
      <c r="L10" s="17">
        <v>17885.723841960567</v>
      </c>
      <c r="M10" s="17">
        <v>17716.627687091146</v>
      </c>
      <c r="N10" s="17">
        <v>18091.7550648168</v>
      </c>
      <c r="O10" s="43">
        <v>18815.425267409471</v>
      </c>
      <c r="P10" s="17">
        <v>19473.9651517688</v>
      </c>
    </row>
    <row r="11" spans="1:16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7">
        <v>4513.0249999999996</v>
      </c>
      <c r="F11" s="17">
        <v>4617.0640000000003</v>
      </c>
      <c r="G11" s="17">
        <v>4770.2489999999998</v>
      </c>
      <c r="H11" s="17">
        <v>4851.625</v>
      </c>
      <c r="I11" s="17">
        <v>5041.8239999999996</v>
      </c>
      <c r="J11" s="17">
        <v>5162.7700000000004</v>
      </c>
      <c r="K11" s="17">
        <v>5391.6859999999997</v>
      </c>
      <c r="L11" s="17">
        <v>5493.0301335375225</v>
      </c>
      <c r="M11" s="17">
        <v>5557.6617228424311</v>
      </c>
      <c r="N11" s="17">
        <v>5603.6323511674091</v>
      </c>
      <c r="O11" s="43">
        <v>5609.2303854842576</v>
      </c>
      <c r="P11" s="17">
        <v>5637.276537411678</v>
      </c>
    </row>
    <row r="12" spans="1:16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7">
        <v>5814.7919999999995</v>
      </c>
      <c r="F12" s="17">
        <v>5754.7239999999974</v>
      </c>
      <c r="G12" s="17">
        <v>6356.7130000000016</v>
      </c>
      <c r="H12" s="17">
        <v>7201.9759999999951</v>
      </c>
      <c r="I12" s="17">
        <v>7869.4140000000061</v>
      </c>
      <c r="J12" s="17">
        <v>7871.0309999999981</v>
      </c>
      <c r="K12" s="17">
        <v>9306.9079999999994</v>
      </c>
      <c r="L12" s="17">
        <v>9346.7413701923542</v>
      </c>
      <c r="M12" s="17">
        <v>9572.1547676957489</v>
      </c>
      <c r="N12" s="17">
        <v>9802.0039421712245</v>
      </c>
      <c r="O12" s="43">
        <v>10150.134876182414</v>
      </c>
      <c r="P12" s="17">
        <v>10521.404418749702</v>
      </c>
    </row>
    <row r="13" spans="1:16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7">
        <v>5372.2070000000003</v>
      </c>
      <c r="F13" s="17">
        <v>4929.4489999999996</v>
      </c>
      <c r="G13" s="17">
        <v>5491.9539999999997</v>
      </c>
      <c r="H13" s="17">
        <v>6136.98</v>
      </c>
      <c r="I13" s="17">
        <v>6562.5990000000002</v>
      </c>
      <c r="J13" s="17">
        <v>6394.6670000000004</v>
      </c>
      <c r="K13" s="17">
        <v>6581.143</v>
      </c>
      <c r="L13" s="17">
        <v>6676.2904800729975</v>
      </c>
      <c r="M13" s="17">
        <v>6745.3142004307592</v>
      </c>
      <c r="N13" s="17">
        <v>7071.8008108054937</v>
      </c>
      <c r="O13" s="43">
        <v>7425.3908513457691</v>
      </c>
      <c r="P13" s="17">
        <v>7796.6603939130582</v>
      </c>
    </row>
    <row r="14" spans="1:16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7">
        <v>442.58499999999913</v>
      </c>
      <c r="F14" s="17">
        <v>825.27499999999782</v>
      </c>
      <c r="G14" s="17">
        <v>864.75900000000183</v>
      </c>
      <c r="H14" s="17">
        <v>1064.9959999999955</v>
      </c>
      <c r="I14" s="17">
        <v>1306.815000000006</v>
      </c>
      <c r="J14" s="17">
        <v>1476.3639999999978</v>
      </c>
      <c r="K14" s="17">
        <v>2725.7649999999994</v>
      </c>
      <c r="L14" s="17">
        <v>2670.4508901193562</v>
      </c>
      <c r="M14" s="17">
        <v>2826.8405672649897</v>
      </c>
      <c r="N14" s="17">
        <v>2730.2031313657299</v>
      </c>
      <c r="O14" s="43">
        <v>2724.7440248366447</v>
      </c>
      <c r="P14" s="17">
        <v>2724.7440248366447</v>
      </c>
    </row>
    <row r="15" spans="1:16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7">
        <v>14810.942999999999</v>
      </c>
      <c r="F15" s="17">
        <v>15396.799000000001</v>
      </c>
      <c r="G15" s="17">
        <v>16374.803</v>
      </c>
      <c r="H15" s="17">
        <v>17096.127</v>
      </c>
      <c r="I15" s="17">
        <v>17463.008999999998</v>
      </c>
      <c r="J15" s="17">
        <v>17402.781999999999</v>
      </c>
      <c r="K15" s="17">
        <v>18432.605</v>
      </c>
      <c r="L15" s="17">
        <v>20183.484320195417</v>
      </c>
      <c r="M15" s="17">
        <v>20183.484320195417</v>
      </c>
      <c r="N15" s="17">
        <v>21055.040408884684</v>
      </c>
      <c r="O15" s="43">
        <v>22019.251873317797</v>
      </c>
      <c r="P15" s="17">
        <v>23120.214466983689</v>
      </c>
    </row>
    <row r="16" spans="1:16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7">
        <v>15229.105</v>
      </c>
      <c r="F16" s="17">
        <v>15771.828</v>
      </c>
      <c r="G16" s="17">
        <v>17120.616000000002</v>
      </c>
      <c r="H16" s="17">
        <v>18206.263999999999</v>
      </c>
      <c r="I16" s="17">
        <v>18769.580000000002</v>
      </c>
      <c r="J16" s="17">
        <v>18707.902999999998</v>
      </c>
      <c r="K16" s="17">
        <v>21560.862000000001</v>
      </c>
      <c r="L16" s="17">
        <v>24189.82452258583</v>
      </c>
      <c r="M16" s="17">
        <v>24310.773645198755</v>
      </c>
      <c r="N16" s="17">
        <v>25258.893817361506</v>
      </c>
      <c r="O16" s="43">
        <v>26446.061826777495</v>
      </c>
      <c r="P16" s="17">
        <v>27768.364918116371</v>
      </c>
    </row>
    <row r="17" spans="1:16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>
        <v>2026</v>
      </c>
    </row>
    <row r="18" spans="1:16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23">
        <v>2.0695250599017925</v>
      </c>
      <c r="F18" s="23">
        <v>3.3753860450943023</v>
      </c>
      <c r="G18" s="23">
        <v>2.9611636201650953</v>
      </c>
      <c r="H18" s="23">
        <v>3.0440617238471646</v>
      </c>
      <c r="I18" s="23">
        <v>0.20678075208422797</v>
      </c>
      <c r="J18" s="23">
        <v>-4.5590078076707954</v>
      </c>
      <c r="K18" s="23">
        <v>8.199930636622895</v>
      </c>
      <c r="L18" s="23">
        <v>7.4797780757731971</v>
      </c>
      <c r="M18" s="23">
        <v>-0.94542528087522726</v>
      </c>
      <c r="N18" s="23">
        <v>2.1173746175124677</v>
      </c>
      <c r="O18" s="44">
        <v>4</v>
      </c>
      <c r="P18" s="23">
        <v>3.5</v>
      </c>
    </row>
    <row r="19" spans="1:16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23">
        <v>2.7297321598277193</v>
      </c>
      <c r="F19" s="23">
        <v>2.3053051999490464</v>
      </c>
      <c r="G19" s="23">
        <v>3.3178010961078144</v>
      </c>
      <c r="H19" s="23">
        <v>1.7059067566493837</v>
      </c>
      <c r="I19" s="23">
        <v>3.9203153582562607</v>
      </c>
      <c r="J19" s="23">
        <v>2.3988540655128077</v>
      </c>
      <c r="K19" s="23">
        <v>4.433976334409607</v>
      </c>
      <c r="L19" s="23">
        <v>1.8796371587203424</v>
      </c>
      <c r="M19" s="23">
        <v>1.1766108638345543</v>
      </c>
      <c r="N19" s="23">
        <v>0.82715772599175352</v>
      </c>
      <c r="O19" s="44">
        <v>9.990009990006854E-2</v>
      </c>
      <c r="P19" s="23">
        <v>0.5</v>
      </c>
    </row>
    <row r="20" spans="1:16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23">
        <v>5.854191966844823</v>
      </c>
      <c r="F20" s="23">
        <v>-1.0330206136350455</v>
      </c>
      <c r="G20" s="23">
        <v>10.460779700294992</v>
      </c>
      <c r="H20" s="23">
        <v>13.297171037924699</v>
      </c>
      <c r="I20" s="23">
        <v>9.2674288278662829</v>
      </c>
      <c r="J20" s="23">
        <v>2.0547908649760416E-2</v>
      </c>
      <c r="K20" s="23">
        <v>18.242552976859088</v>
      </c>
      <c r="L20" s="23">
        <v>0.4279978935254718</v>
      </c>
      <c r="M20" s="23">
        <v>2.4116789860288463</v>
      </c>
      <c r="N20" s="23">
        <v>2.4012271014586446</v>
      </c>
      <c r="O20" s="44">
        <v>3.5516302183212076</v>
      </c>
      <c r="P20" s="23">
        <v>3.6577793999416031</v>
      </c>
    </row>
    <row r="21" spans="1:16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23">
        <v>-1.9995731344699266</v>
      </c>
      <c r="F21" s="23">
        <v>-8.2416407260554365</v>
      </c>
      <c r="G21" s="23">
        <v>11.411113087892772</v>
      </c>
      <c r="H21" s="23">
        <v>11.744927215340837</v>
      </c>
      <c r="I21" s="23">
        <v>6.9353167192984415</v>
      </c>
      <c r="J21" s="23">
        <v>-2.5589252063092687</v>
      </c>
      <c r="K21" s="23">
        <v>2.9161174459905368</v>
      </c>
      <c r="L21" s="23">
        <v>1.445759195218784</v>
      </c>
      <c r="M21" s="23">
        <v>1.033863349172421</v>
      </c>
      <c r="N21" s="23">
        <v>4.840198701995007</v>
      </c>
      <c r="O21" s="44">
        <v>5</v>
      </c>
      <c r="P21" s="23">
        <v>5</v>
      </c>
    </row>
    <row r="22" spans="1:16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31" t="s">
        <v>58</v>
      </c>
      <c r="F22" s="31" t="s">
        <v>58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O22" s="31" t="s">
        <v>58</v>
      </c>
      <c r="P22" s="47"/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9.4988164732842506</v>
      </c>
      <c r="M23" s="18">
        <v>0</v>
      </c>
      <c r="N23" s="18">
        <v>4.3181646680161947</v>
      </c>
      <c r="O23" s="45">
        <v>4.5794804745482196</v>
      </c>
      <c r="P23" s="18">
        <v>5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15.250020272181246</v>
      </c>
      <c r="L24" s="18">
        <v>12.193216220139206</v>
      </c>
      <c r="M24" s="18">
        <v>0.5</v>
      </c>
      <c r="N24" s="18">
        <v>3.9</v>
      </c>
      <c r="O24" s="45">
        <v>4.7</v>
      </c>
      <c r="P24" s="18">
        <v>5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>
        <v>2026</v>
      </c>
    </row>
    <row r="26" spans="1:16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22">
        <v>14662.471</v>
      </c>
      <c r="F26" s="22">
        <v>15337.464</v>
      </c>
      <c r="G26" s="22">
        <v>16305.793</v>
      </c>
      <c r="H26" s="22">
        <v>17308.438999999998</v>
      </c>
      <c r="I26" s="22">
        <v>17865.046999999999</v>
      </c>
      <c r="J26" s="22">
        <v>17183.842000000001</v>
      </c>
      <c r="K26" s="22">
        <v>19220.048999999999</v>
      </c>
      <c r="L26" s="22">
        <v>24235.363549407612</v>
      </c>
      <c r="M26" s="22">
        <v>26406.859925049448</v>
      </c>
      <c r="N26" s="22">
        <v>27559.243900020978</v>
      </c>
      <c r="O26" s="46">
        <v>29378.15399742236</v>
      </c>
      <c r="P26" s="22">
        <v>31075.329953853445</v>
      </c>
    </row>
    <row r="27" spans="1:16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22">
        <v>4513.0249999999996</v>
      </c>
      <c r="F27" s="22">
        <v>4601.4459999999999</v>
      </c>
      <c r="G27" s="22">
        <v>4935.5259999999998</v>
      </c>
      <c r="H27" s="22">
        <v>5302.2640000000001</v>
      </c>
      <c r="I27" s="22">
        <v>5962.1019999999999</v>
      </c>
      <c r="J27" s="22">
        <v>6165.9579999999996</v>
      </c>
      <c r="K27" s="22">
        <v>6943.55</v>
      </c>
      <c r="L27" s="22">
        <v>7610.8930535809004</v>
      </c>
      <c r="M27" s="22">
        <v>8362.2904681731816</v>
      </c>
      <c r="N27" s="22">
        <v>8667.5492889642428</v>
      </c>
      <c r="O27" s="46">
        <v>8855.1549670389886</v>
      </c>
      <c r="P27" s="22">
        <v>9032.2580663797689</v>
      </c>
    </row>
    <row r="28" spans="1:16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22">
        <v>5814.7919999999995</v>
      </c>
      <c r="F28" s="22">
        <v>5343.7789999999986</v>
      </c>
      <c r="G28" s="22">
        <v>5913.1220000000021</v>
      </c>
      <c r="H28" s="22">
        <v>6736.5720000000028</v>
      </c>
      <c r="I28" s="22">
        <v>7053.908000000004</v>
      </c>
      <c r="J28" s="22">
        <v>6651.1129999999994</v>
      </c>
      <c r="K28" s="22">
        <v>8686.4129999999968</v>
      </c>
      <c r="L28" s="22">
        <v>10105.661669589532</v>
      </c>
      <c r="M28" s="22">
        <v>11550.249655934789</v>
      </c>
      <c r="N28" s="22">
        <v>12219.386745763433</v>
      </c>
      <c r="O28" s="46">
        <v>12706.425056113663</v>
      </c>
      <c r="P28" s="22">
        <v>13634.824225796046</v>
      </c>
    </row>
    <row r="29" spans="1:16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22">
        <v>5372.2070000000003</v>
      </c>
      <c r="F29" s="22">
        <v>4898.6980000000003</v>
      </c>
      <c r="G29" s="22">
        <v>5558.5929999999998</v>
      </c>
      <c r="H29" s="22">
        <v>6448.2539999999999</v>
      </c>
      <c r="I29" s="22">
        <v>7101.5119999999997</v>
      </c>
      <c r="J29" s="22">
        <v>7002.527</v>
      </c>
      <c r="K29" s="22">
        <v>7499.5680000000002</v>
      </c>
      <c r="L29" s="22">
        <v>8840.4886723834788</v>
      </c>
      <c r="M29" s="22">
        <v>9825.0759691204894</v>
      </c>
      <c r="N29" s="22">
        <v>10710.811801268183</v>
      </c>
      <c r="O29" s="46">
        <v>11648.735307753259</v>
      </c>
      <c r="P29" s="22">
        <v>12622.569579481433</v>
      </c>
    </row>
    <row r="30" spans="1:16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22">
        <v>442.58499999999913</v>
      </c>
      <c r="F30" s="22">
        <v>445.08099999999831</v>
      </c>
      <c r="G30" s="22">
        <v>354.52900000000227</v>
      </c>
      <c r="H30" s="22">
        <v>288.31800000000294</v>
      </c>
      <c r="I30" s="22">
        <v>-47.603999999995722</v>
      </c>
      <c r="J30" s="22">
        <v>-351.41400000000067</v>
      </c>
      <c r="K30" s="22">
        <v>1186.8449999999975</v>
      </c>
      <c r="L30" s="22">
        <v>1265.172997206053</v>
      </c>
      <c r="M30" s="22">
        <v>1725.1736868142998</v>
      </c>
      <c r="N30" s="22">
        <v>1508.5749444952507</v>
      </c>
      <c r="O30" s="46">
        <v>1057.6897483604043</v>
      </c>
      <c r="P30" s="22">
        <v>1012.2546463146136</v>
      </c>
    </row>
    <row r="31" spans="1:16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22">
        <v>14810.942999999999</v>
      </c>
      <c r="F31" s="22">
        <v>15123.106</v>
      </c>
      <c r="G31" s="22">
        <v>16619.561000000002</v>
      </c>
      <c r="H31" s="22">
        <v>17917.467000000001</v>
      </c>
      <c r="I31" s="22">
        <v>18350.149000000001</v>
      </c>
      <c r="J31" s="22">
        <v>18145.934000000001</v>
      </c>
      <c r="K31" s="22">
        <v>21386.948</v>
      </c>
      <c r="L31" s="22">
        <v>28547.096571563463</v>
      </c>
      <c r="M31" s="22">
        <v>31116.335263004177</v>
      </c>
      <c r="N31" s="22">
        <v>34082.989351228323</v>
      </c>
      <c r="O31" s="46">
        <v>37069.565721458581</v>
      </c>
      <c r="P31" s="22">
        <v>40103.249227472043</v>
      </c>
    </row>
    <row r="32" spans="1:16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22">
        <v>15229.105</v>
      </c>
      <c r="F32" s="22">
        <v>15034.471</v>
      </c>
      <c r="G32" s="22">
        <v>16789.569</v>
      </c>
      <c r="H32" s="22">
        <v>18111.186000000002</v>
      </c>
      <c r="I32" s="22">
        <v>18552.561000000002</v>
      </c>
      <c r="J32" s="22">
        <v>17852.802</v>
      </c>
      <c r="K32" s="22">
        <v>22541.058000000001</v>
      </c>
      <c r="L32" s="22">
        <v>31106.131666503796</v>
      </c>
      <c r="M32" s="22">
        <v>33449.978687574854</v>
      </c>
      <c r="N32" s="22">
        <v>36144.708970645879</v>
      </c>
      <c r="O32" s="46">
        <v>38978.815601034221</v>
      </c>
      <c r="P32" s="22">
        <v>42106.69793885469</v>
      </c>
    </row>
    <row r="33" spans="1:16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1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0.97072960366936911</v>
      </c>
      <c r="K34" s="18">
        <v>6.8814418039080891</v>
      </c>
      <c r="L34" s="18">
        <v>14.839922555614834</v>
      </c>
      <c r="M34" s="18">
        <v>11.659146327089815</v>
      </c>
      <c r="N34" s="18">
        <v>3.3856515907754385</v>
      </c>
      <c r="O34" s="45">
        <v>2.7087098567773609</v>
      </c>
      <c r="P34" s="18">
        <v>2.6751481527793004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3.373027889330487</v>
      </c>
      <c r="L35" s="18">
        <v>17.318982387475529</v>
      </c>
      <c r="M35" s="18">
        <v>10</v>
      </c>
      <c r="N35" s="18">
        <v>2.2000000000000002</v>
      </c>
      <c r="O35" s="45">
        <v>2.5</v>
      </c>
      <c r="P35" s="18">
        <v>2.2000000000000002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7.8298971280692342</v>
      </c>
      <c r="L36" s="18">
        <v>7.5887006691522458</v>
      </c>
      <c r="M36" s="18">
        <v>8.5949180376598662</v>
      </c>
      <c r="N36" s="18">
        <v>2.8001021735035465</v>
      </c>
      <c r="O36" s="45">
        <v>2.0624999305782694</v>
      </c>
      <c r="P36" s="18">
        <v>1.4925373134328339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-5.7296095137635632</v>
      </c>
      <c r="K37" s="18">
        <v>10.451686069345882</v>
      </c>
      <c r="L37" s="18">
        <v>15.842914438031045</v>
      </c>
      <c r="M37" s="18">
        <v>11.603324296441968</v>
      </c>
      <c r="N37" s="18">
        <v>3.3125017041494056</v>
      </c>
      <c r="O37" s="45">
        <v>0.41926269980015135</v>
      </c>
      <c r="P37" s="18">
        <v>3.5200000000000005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16.2</v>
      </c>
      <c r="M38" s="18">
        <v>10</v>
      </c>
      <c r="N38" s="18">
        <v>3.9821124118201965</v>
      </c>
      <c r="O38" s="45">
        <v>3.5778971031693141</v>
      </c>
      <c r="P38" s="18">
        <v>3.2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31" t="s">
        <v>58</v>
      </c>
      <c r="F39" s="31" t="s">
        <v>58</v>
      </c>
      <c r="G39" s="31" t="s">
        <v>58</v>
      </c>
      <c r="H39" s="31" t="s">
        <v>58</v>
      </c>
      <c r="I39" s="31" t="s">
        <v>58</v>
      </c>
      <c r="J39" s="31" t="s">
        <v>58</v>
      </c>
      <c r="K39" s="31" t="s">
        <v>58</v>
      </c>
      <c r="L39" s="31" t="s">
        <v>58</v>
      </c>
      <c r="M39" s="31" t="s">
        <v>58</v>
      </c>
      <c r="N39" s="31" t="s">
        <v>58</v>
      </c>
      <c r="O39" s="31" t="s">
        <v>58</v>
      </c>
      <c r="P39" s="52" t="s">
        <v>58</v>
      </c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21.9</v>
      </c>
      <c r="M40" s="18">
        <v>9</v>
      </c>
      <c r="N40" s="18">
        <v>5</v>
      </c>
      <c r="O40" s="45">
        <v>4</v>
      </c>
      <c r="P40" s="18">
        <v>3.0321503624232418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9.5536616329779065</v>
      </c>
      <c r="L41" s="18">
        <v>23</v>
      </c>
      <c r="M41" s="18">
        <v>7</v>
      </c>
      <c r="N41" s="18">
        <v>4</v>
      </c>
      <c r="O41" s="45">
        <v>3</v>
      </c>
      <c r="P41" s="18">
        <v>2.8805428443020795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v>1.2568775223923772</v>
      </c>
      <c r="F43" s="23">
        <v>2.0141317849338676</v>
      </c>
      <c r="G43" s="23">
        <v>1.7843381279705484</v>
      </c>
      <c r="H43" s="23">
        <v>1.8280533967077015</v>
      </c>
      <c r="I43" s="23">
        <v>0.12304647577102522</v>
      </c>
      <c r="J43" s="23">
        <v>-2.6503755302641414</v>
      </c>
      <c r="K43" s="23">
        <v>4.6521810053018653</v>
      </c>
      <c r="L43" s="23">
        <v>4.4120924449222301</v>
      </c>
      <c r="M43" s="23">
        <v>-0.58879223300853989</v>
      </c>
      <c r="N43" s="23">
        <v>1.3061922596630784</v>
      </c>
      <c r="O43" s="44">
        <v>2.4704090159263656</v>
      </c>
      <c r="P43" s="23">
        <v>2.1843581950956796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23">
        <v>0.50699399741429474</v>
      </c>
      <c r="F44" s="23">
        <v>0.4234025171448349</v>
      </c>
      <c r="G44" s="23">
        <v>0.60898511954987655</v>
      </c>
      <c r="H44" s="23">
        <v>0.31313672757189226</v>
      </c>
      <c r="I44" s="23">
        <v>0.70379564686412732</v>
      </c>
      <c r="J44" s="23">
        <v>0.43632566072243795</v>
      </c>
      <c r="K44" s="23">
        <v>0.84444194256912009</v>
      </c>
      <c r="L44" s="23">
        <v>0.35923177564179837</v>
      </c>
      <c r="M44" s="23">
        <v>0.22504697294337464</v>
      </c>
      <c r="N44" s="23">
        <v>0.16006957224499993</v>
      </c>
      <c r="O44" s="44">
        <v>1.911013386797213E-2</v>
      </c>
      <c r="P44" s="23">
        <v>9.3028293742848212E-2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23">
        <v>1.3595784745703825</v>
      </c>
      <c r="F45" s="23">
        <v>-0.24445585213099399</v>
      </c>
      <c r="G45" s="23">
        <v>2.3932000073944222</v>
      </c>
      <c r="H45" s="23">
        <v>3.2525915473554829</v>
      </c>
      <c r="I45" s="23">
        <v>2.4697288574162117</v>
      </c>
      <c r="J45" s="23">
        <v>5.8335008465302905E-3</v>
      </c>
      <c r="K45" s="23">
        <v>5.2967672122976435</v>
      </c>
      <c r="L45" s="23">
        <v>0.14119625679860628</v>
      </c>
      <c r="M45" s="23">
        <v>0.7848886792757237</v>
      </c>
      <c r="N45" s="23">
        <v>0.80033404762417448</v>
      </c>
      <c r="O45" s="44">
        <v>1.1884222882508073</v>
      </c>
      <c r="P45" s="23">
        <v>1.2314905856996923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23">
        <v>-0.46341838757982795</v>
      </c>
      <c r="F46" s="23">
        <v>-1.8018709492210851</v>
      </c>
      <c r="G46" s="23">
        <v>2.2362318417103797</v>
      </c>
      <c r="H46" s="23">
        <v>2.4820749464066574</v>
      </c>
      <c r="I46" s="23">
        <v>1.5749231038158116</v>
      </c>
      <c r="J46" s="23">
        <v>-0.6058326927425477</v>
      </c>
      <c r="K46" s="23">
        <v>0.68788619267556539</v>
      </c>
      <c r="L46" s="23">
        <v>0.33726666775250863</v>
      </c>
      <c r="M46" s="23">
        <v>0.24034035824993594</v>
      </c>
      <c r="N46" s="23">
        <v>1.1368252723665424</v>
      </c>
      <c r="O46" s="44">
        <v>1.2070581612493618</v>
      </c>
      <c r="P46" s="23">
        <v>1.2314905856996923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23">
        <v>1.8229968621502104</v>
      </c>
      <c r="F47" s="23">
        <v>1.5574150970900877</v>
      </c>
      <c r="G47" s="23">
        <v>0.15696816568404123</v>
      </c>
      <c r="H47" s="23">
        <v>0.77051660094882124</v>
      </c>
      <c r="I47" s="23">
        <v>0.89480575360040515</v>
      </c>
      <c r="J47" s="23">
        <v>0.61166619358907892</v>
      </c>
      <c r="K47" s="23">
        <v>4.6088810196220784</v>
      </c>
      <c r="L47" s="23">
        <v>-0.19607041095390051</v>
      </c>
      <c r="M47" s="23">
        <v>0.54454832102579509</v>
      </c>
      <c r="N47" s="23">
        <v>-0.33649122474237309</v>
      </c>
      <c r="O47" s="44">
        <v>-1.8635872998553415E-2</v>
      </c>
      <c r="P47" s="23"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v>1.808250405654386</v>
      </c>
      <c r="F48" s="23">
        <v>2.3842300010996182</v>
      </c>
      <c r="G48" s="23">
        <v>3.8880431038303995</v>
      </c>
      <c r="H48" s="23">
        <v>2.7756714126900959</v>
      </c>
      <c r="I48" s="23">
        <v>1.3575778763968374</v>
      </c>
      <c r="J48" s="23">
        <v>-0.21727535898938569</v>
      </c>
      <c r="K48" s="23">
        <v>3.7988857686765662</v>
      </c>
      <c r="L48" s="23">
        <v>6.2062939922953584</v>
      </c>
      <c r="M48" s="23">
        <v>0</v>
      </c>
      <c r="N48" s="23">
        <v>3.034755351129613</v>
      </c>
      <c r="O48" s="44">
        <v>3.2915500547918288</v>
      </c>
      <c r="P48" s="23">
        <v>3.6518618250548549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v>-1.0464403457638194</v>
      </c>
      <c r="F49" s="23">
        <v>-2.2086937044031036</v>
      </c>
      <c r="G49" s="23">
        <v>-5.3620904228706685</v>
      </c>
      <c r="H49" s="23">
        <v>-4.1775985796177082</v>
      </c>
      <c r="I49" s="23">
        <v>-2.084444968737563</v>
      </c>
      <c r="J49" s="23">
        <v>0.2225063894331287</v>
      </c>
      <c r="K49" s="23">
        <v>-10.524202065517782</v>
      </c>
      <c r="L49" s="23">
        <v>-9.318811480435464</v>
      </c>
      <c r="M49" s="23">
        <v>-0.42114443133660806</v>
      </c>
      <c r="N49" s="23">
        <v>-3.3013512306615049</v>
      </c>
      <c r="O49" s="44">
        <v>-4.0526617558293792</v>
      </c>
      <c r="P49" s="23">
        <v>-4.3860420037829915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23">
        <v>0.16538037486218116</v>
      </c>
      <c r="F51" s="23">
        <v>0.1651073197578512</v>
      </c>
      <c r="G51" s="23">
        <v>2.9120879120879266</v>
      </c>
      <c r="H51" s="23">
        <v>2.5627335824879793</v>
      </c>
      <c r="I51" s="23">
        <v>2.8110359187922995</v>
      </c>
      <c r="J51" s="23">
        <v>0.20253164556962133</v>
      </c>
      <c r="K51" s="23">
        <v>3.2844871147043904</v>
      </c>
      <c r="L51" s="23">
        <v>17.318982387475529</v>
      </c>
      <c r="M51" s="23">
        <v>10</v>
      </c>
      <c r="N51" s="23">
        <v>2.2000000000000002</v>
      </c>
      <c r="O51" s="44">
        <v>2.5</v>
      </c>
      <c r="P51" s="23">
        <v>2.5</v>
      </c>
      <c r="Q51" s="48"/>
      <c r="R51" s="48"/>
      <c r="S51" s="48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>
        <v>2026</v>
      </c>
      <c r="Q52" s="48"/>
      <c r="R52" s="48"/>
      <c r="S52" s="48"/>
    </row>
    <row r="53" spans="1:19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23">
        <v>10866.004999999999</v>
      </c>
      <c r="F53" s="23">
        <v>10812.737999999999</v>
      </c>
      <c r="G53" s="23">
        <v>11382.259</v>
      </c>
      <c r="H53" s="23">
        <v>11726.427</v>
      </c>
      <c r="I53" s="23">
        <v>12019.296</v>
      </c>
      <c r="J53" s="23">
        <v>11775.646000000001</v>
      </c>
      <c r="K53" s="23">
        <v>14054.299000000001</v>
      </c>
      <c r="L53" s="23">
        <v>17469.816983794797</v>
      </c>
      <c r="M53" s="23">
        <v>20346.274138318735</v>
      </c>
      <c r="N53" s="23">
        <v>21325.854721094162</v>
      </c>
      <c r="O53" s="44">
        <v>22774.7065588726</v>
      </c>
      <c r="P53" s="23">
        <v>24493.199086003235</v>
      </c>
      <c r="Q53" s="48"/>
      <c r="R53" s="48"/>
      <c r="S53" s="48"/>
    </row>
    <row r="54" spans="1:19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23">
        <v>10893.712</v>
      </c>
      <c r="F54" s="23">
        <v>11609.1</v>
      </c>
      <c r="G54" s="23">
        <v>12525.649000000001</v>
      </c>
      <c r="H54" s="23">
        <v>13909.814</v>
      </c>
      <c r="I54" s="23">
        <v>14970.795</v>
      </c>
      <c r="J54" s="23">
        <v>15146.213</v>
      </c>
      <c r="K54" s="23">
        <v>16362.584000000001</v>
      </c>
      <c r="L54" s="23">
        <v>17879.086074849918</v>
      </c>
      <c r="M54" s="23">
        <v>19398.808391212158</v>
      </c>
      <c r="N54" s="23">
        <v>20618.411474767665</v>
      </c>
      <c r="O54" s="44">
        <v>21584.384052360532</v>
      </c>
      <c r="P54" s="23">
        <v>22316.319762812604</v>
      </c>
      <c r="Q54" s="40"/>
      <c r="R54" s="40"/>
      <c r="S54" s="48"/>
    </row>
    <row r="55" spans="1:19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23">
        <v>9073.8649999999998</v>
      </c>
      <c r="F55" s="23">
        <v>9629.9770000000008</v>
      </c>
      <c r="G55" s="23">
        <v>10391.066000000001</v>
      </c>
      <c r="H55" s="23">
        <v>11462.378000000001</v>
      </c>
      <c r="I55" s="23">
        <v>12257.846</v>
      </c>
      <c r="J55" s="23">
        <v>12428.168</v>
      </c>
      <c r="K55" s="23">
        <v>13481.171</v>
      </c>
      <c r="L55" s="23">
        <v>14708.033954302335</v>
      </c>
      <c r="M55" s="23">
        <v>15958.216840418032</v>
      </c>
      <c r="N55" s="23">
        <v>16961.509933175112</v>
      </c>
      <c r="O55" s="44">
        <v>17756.156673544367</v>
      </c>
      <c r="P55" s="23">
        <v>18358.275553481904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23">
        <v>1819.847</v>
      </c>
      <c r="F56" s="23">
        <v>1979.123</v>
      </c>
      <c r="G56" s="23">
        <v>2134.5830000000001</v>
      </c>
      <c r="H56" s="23">
        <v>2447.4360000000001</v>
      </c>
      <c r="I56" s="23">
        <v>2712.9490000000001</v>
      </c>
      <c r="J56" s="23">
        <v>2718.0450000000001</v>
      </c>
      <c r="K56" s="23">
        <v>2881.413</v>
      </c>
      <c r="L56" s="23">
        <v>3171.0521205475834</v>
      </c>
      <c r="M56" s="23">
        <v>3440.5915507941272</v>
      </c>
      <c r="N56" s="23">
        <v>3656.9015415925537</v>
      </c>
      <c r="O56" s="44">
        <v>3828.2273788161651</v>
      </c>
      <c r="P56" s="23">
        <v>3958.0442093306983</v>
      </c>
    </row>
    <row r="57" spans="1:19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23">
        <v>3386.85</v>
      </c>
      <c r="F57" s="23">
        <v>3642.0329999999999</v>
      </c>
      <c r="G57" s="23">
        <v>3846.54</v>
      </c>
      <c r="H57" s="23">
        <v>4254.8389999999999</v>
      </c>
      <c r="I57" s="23">
        <v>4371.9660000000003</v>
      </c>
      <c r="J57" s="23">
        <v>4286.2079999999996</v>
      </c>
      <c r="K57" s="23">
        <v>4591.7120000000004</v>
      </c>
      <c r="L57" s="23">
        <v>5225.4047189929952</v>
      </c>
      <c r="M57" s="23">
        <v>5528.4269090558564</v>
      </c>
      <c r="N57" s="23">
        <v>5788.53458230256</v>
      </c>
      <c r="O57" s="44">
        <v>6089.9416257567673</v>
      </c>
      <c r="P57" s="23">
        <v>6426.3544042731455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23">
        <v>574.44000000000005</v>
      </c>
      <c r="F58" s="23">
        <v>692.54600000000005</v>
      </c>
      <c r="G58" s="23">
        <v>770.01599999999996</v>
      </c>
      <c r="H58" s="23">
        <v>737.52300000000002</v>
      </c>
      <c r="I58" s="23">
        <v>683.41200000000003</v>
      </c>
      <c r="J58" s="23">
        <v>914.02200000000005</v>
      </c>
      <c r="K58" s="23">
        <v>1312.694</v>
      </c>
      <c r="L58" s="23">
        <v>1181.4246000000001</v>
      </c>
      <c r="M58" s="23">
        <v>1287.7528140000002</v>
      </c>
      <c r="N58" s="23">
        <v>1348.3404628332989</v>
      </c>
      <c r="O58" s="44">
        <v>1418.5480959905333</v>
      </c>
      <c r="P58" s="23">
        <v>1496.9097184423727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>
        <v>2026</v>
      </c>
      <c r="Q59" s="49"/>
      <c r="R59" s="49"/>
    </row>
    <row r="60" spans="1:19" x14ac:dyDescent="0.25">
      <c r="A60" s="14">
        <f>A58+1</f>
        <v>48</v>
      </c>
      <c r="B60" s="27" t="s">
        <v>129</v>
      </c>
      <c r="C60" s="15" t="s">
        <v>95</v>
      </c>
      <c r="D60" s="16" t="s">
        <v>96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1875.7570000000001</v>
      </c>
      <c r="M60" s="23">
        <v>1879.921</v>
      </c>
      <c r="N60" s="23">
        <v>1869.258</v>
      </c>
      <c r="O60" s="44">
        <v>1858.4690000000001</v>
      </c>
      <c r="P60" s="23">
        <v>1847.587</v>
      </c>
      <c r="Q60" s="37"/>
      <c r="R60" s="49"/>
    </row>
    <row r="61" spans="1:19" x14ac:dyDescent="0.25">
      <c r="A61" s="14">
        <f>A60+1</f>
        <v>49</v>
      </c>
      <c r="B61" s="15" t="s">
        <v>97</v>
      </c>
      <c r="C61" s="15" t="s">
        <v>98</v>
      </c>
      <c r="D61" s="16" t="s">
        <v>47</v>
      </c>
      <c r="E61" s="23"/>
      <c r="F61" s="23">
        <f t="shared" ref="F61:P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-0.92255376149560675</v>
      </c>
      <c r="M61" s="23">
        <f t="shared" si="5"/>
        <v>0.2219903750858947</v>
      </c>
      <c r="N61" s="23">
        <f t="shared" si="5"/>
        <v>-0.56720468572881089</v>
      </c>
      <c r="O61" s="44">
        <f t="shared" si="5"/>
        <v>-0.57718089209728873</v>
      </c>
      <c r="P61" s="23">
        <f t="shared" si="5"/>
        <v>-0.58553572860240877</v>
      </c>
      <c r="Q61" s="49"/>
      <c r="R61" s="49"/>
      <c r="S61" s="48"/>
    </row>
    <row r="62" spans="1:19" x14ac:dyDescent="0.25">
      <c r="A62" s="14">
        <f t="shared" ref="A62:A68" si="6">A61+1</f>
        <v>50</v>
      </c>
      <c r="B62" s="28" t="s">
        <v>130</v>
      </c>
      <c r="C62" s="15" t="s">
        <v>99</v>
      </c>
      <c r="D62" s="16" t="s">
        <v>96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1381.4</v>
      </c>
      <c r="L62" s="23">
        <v>1386.1</v>
      </c>
      <c r="M62" s="23">
        <v>1382</v>
      </c>
      <c r="N62" s="23">
        <v>1376</v>
      </c>
      <c r="O62" s="44">
        <v>1365</v>
      </c>
      <c r="P62" s="23">
        <v>1357.0074373045768</v>
      </c>
      <c r="Q62" s="37"/>
      <c r="R62" s="49"/>
      <c r="S62" s="48"/>
    </row>
    <row r="63" spans="1:19" x14ac:dyDescent="0.25">
      <c r="A63" s="14">
        <f t="shared" si="6"/>
        <v>51</v>
      </c>
      <c r="B63" s="15" t="s">
        <v>100</v>
      </c>
      <c r="C63" s="15" t="s">
        <v>101</v>
      </c>
      <c r="D63" s="16" t="s">
        <v>96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934.6</v>
      </c>
      <c r="L63" s="23">
        <v>955.1</v>
      </c>
      <c r="M63" s="23">
        <v>956.34400000000005</v>
      </c>
      <c r="N63" s="23">
        <v>951.50400000000013</v>
      </c>
      <c r="O63" s="44">
        <v>943.89750000000015</v>
      </c>
      <c r="P63" s="23">
        <v>938.37064289611487</v>
      </c>
      <c r="Q63" s="37"/>
      <c r="R63" s="49"/>
      <c r="S63" s="48"/>
    </row>
    <row r="64" spans="1:19" x14ac:dyDescent="0.25">
      <c r="A64" s="14">
        <f t="shared" si="6"/>
        <v>52</v>
      </c>
      <c r="B64" s="15" t="s">
        <v>102</v>
      </c>
      <c r="C64" s="15" t="s">
        <v>103</v>
      </c>
      <c r="D64" s="16" t="s">
        <v>96</v>
      </c>
      <c r="E64" s="23">
        <v>896.1</v>
      </c>
      <c r="F64" s="23">
        <v>893.3</v>
      </c>
      <c r="G64" s="23">
        <v>894.8</v>
      </c>
      <c r="H64" s="23">
        <v>909.4</v>
      </c>
      <c r="I64" s="23">
        <v>910</v>
      </c>
      <c r="J64" s="23">
        <v>893</v>
      </c>
      <c r="K64" s="23">
        <v>864</v>
      </c>
      <c r="L64" s="23">
        <v>888.2</v>
      </c>
      <c r="M64" s="23">
        <v>888.2</v>
      </c>
      <c r="N64" s="23">
        <v>886.42360000000008</v>
      </c>
      <c r="O64" s="44">
        <v>883.76432920000002</v>
      </c>
      <c r="P64" s="23">
        <v>878.58957329589032</v>
      </c>
      <c r="Q64" s="50"/>
      <c r="R64" s="50"/>
      <c r="S64" s="48"/>
    </row>
    <row r="65" spans="1:19" x14ac:dyDescent="0.25">
      <c r="A65" s="36">
        <f t="shared" si="6"/>
        <v>53</v>
      </c>
      <c r="B65" s="26" t="s">
        <v>104</v>
      </c>
      <c r="C65" s="26" t="s">
        <v>105</v>
      </c>
      <c r="D65" s="31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P65" si="7">(J64/I64)*100-100</f>
        <v>-1.8681318681318686</v>
      </c>
      <c r="K65" s="23">
        <f t="shared" si="7"/>
        <v>-3.2474804031354978</v>
      </c>
      <c r="L65" s="23">
        <f t="shared" si="7"/>
        <v>2.800925925925938</v>
      </c>
      <c r="M65" s="23">
        <f t="shared" si="7"/>
        <v>0</v>
      </c>
      <c r="N65" s="23">
        <f t="shared" si="7"/>
        <v>-0.20000000000000284</v>
      </c>
      <c r="O65" s="44">
        <f t="shared" si="7"/>
        <v>-0.30000000000001137</v>
      </c>
      <c r="P65" s="23">
        <f t="shared" si="7"/>
        <v>-0.58553572860243719</v>
      </c>
      <c r="Q65" s="49"/>
      <c r="R65" s="49"/>
      <c r="S65" s="48"/>
    </row>
    <row r="66" spans="1:19" x14ac:dyDescent="0.25">
      <c r="A66" s="36">
        <f t="shared" si="6"/>
        <v>54</v>
      </c>
      <c r="B66" s="26" t="s">
        <v>106</v>
      </c>
      <c r="C66" s="26" t="s">
        <v>107</v>
      </c>
      <c r="D66" s="31" t="s">
        <v>47</v>
      </c>
      <c r="E66" s="23">
        <f t="shared" ref="E66:P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67.65600115824526</v>
      </c>
      <c r="L66" s="23">
        <f t="shared" si="8"/>
        <v>68.905562369237444</v>
      </c>
      <c r="M66" s="23">
        <f t="shared" si="8"/>
        <v>69.2</v>
      </c>
      <c r="N66" s="23">
        <f t="shared" si="8"/>
        <v>69.150000000000006</v>
      </c>
      <c r="O66" s="44">
        <f t="shared" si="8"/>
        <v>69.150000000000006</v>
      </c>
      <c r="P66" s="23">
        <f t="shared" si="8"/>
        <v>69.150000000000006</v>
      </c>
      <c r="Q66" s="49"/>
      <c r="R66" s="49"/>
      <c r="S66" s="48"/>
    </row>
    <row r="67" spans="1:19" x14ac:dyDescent="0.25">
      <c r="A67" s="36">
        <f t="shared" si="6"/>
        <v>55</v>
      </c>
      <c r="B67" s="26" t="s">
        <v>108</v>
      </c>
      <c r="C67" s="26" t="s">
        <v>0</v>
      </c>
      <c r="D67" s="31" t="s">
        <v>47</v>
      </c>
      <c r="E67" s="23">
        <v>9.8772882719774699</v>
      </c>
      <c r="F67" s="23">
        <v>9.6398948007283014</v>
      </c>
      <c r="G67" s="23">
        <v>8.7116188921758653</v>
      </c>
      <c r="H67" s="23">
        <v>7.411932396660557</v>
      </c>
      <c r="I67" s="23">
        <v>6.3111294141871719</v>
      </c>
      <c r="J67" s="23">
        <v>8.1</v>
      </c>
      <c r="K67" s="23">
        <v>7.5540338112561516</v>
      </c>
      <c r="L67" s="23">
        <v>7.0045021463721078</v>
      </c>
      <c r="M67" s="23">
        <v>7.1254694963318643</v>
      </c>
      <c r="N67" s="23">
        <v>6.8397400326220437</v>
      </c>
      <c r="O67" s="44">
        <v>6.3707310168741964</v>
      </c>
      <c r="P67" s="23">
        <v>6.3707310168741929</v>
      </c>
      <c r="Q67" s="49"/>
      <c r="R67" s="49"/>
      <c r="S67" s="48"/>
    </row>
    <row r="68" spans="1:19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23">
        <v>10.780439139173055</v>
      </c>
      <c r="F68" s="23">
        <v>9.9678190908689537</v>
      </c>
      <c r="G68" s="23">
        <v>9.1929769487389077</v>
      </c>
      <c r="H68" s="23">
        <v>8.5065775357697859</v>
      </c>
      <c r="I68" s="23">
        <v>7.9496585138171953</v>
      </c>
      <c r="J68" s="23">
        <v>7.5413646419545577</v>
      </c>
      <c r="K68" s="23">
        <v>7.2680700972626937</v>
      </c>
      <c r="L68" s="23">
        <v>7.1273059154704157</v>
      </c>
      <c r="M68" s="23">
        <v>7.122322406586405</v>
      </c>
      <c r="N68" s="23">
        <v>7.2539138052373771</v>
      </c>
      <c r="O68" s="44">
        <v>7.522937287844953</v>
      </c>
      <c r="P68" s="23">
        <v>7.9219665553784502</v>
      </c>
      <c r="Q68" s="50"/>
      <c r="R68" s="50"/>
      <c r="S68" s="48"/>
    </row>
    <row r="69" spans="1:19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>
        <v>2026</v>
      </c>
      <c r="Q69" s="49"/>
      <c r="R69" s="49"/>
      <c r="S69" s="48"/>
    </row>
    <row r="70" spans="1:19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23">
        <v>818</v>
      </c>
      <c r="F70" s="23">
        <v>859</v>
      </c>
      <c r="G70" s="23">
        <v>926</v>
      </c>
      <c r="H70" s="23">
        <v>1004</v>
      </c>
      <c r="I70" s="23">
        <v>1076</v>
      </c>
      <c r="J70" s="23">
        <v>1143</v>
      </c>
      <c r="K70" s="23">
        <v>1277</v>
      </c>
      <c r="L70" s="23">
        <v>1368.9440000000002</v>
      </c>
      <c r="M70" s="23">
        <v>1485.3042400000002</v>
      </c>
      <c r="N70" s="23">
        <v>1581.8490156</v>
      </c>
      <c r="O70" s="44">
        <v>1660.9414663800001</v>
      </c>
      <c r="P70" s="23">
        <v>1727.3791250352001</v>
      </c>
      <c r="Q70" s="50"/>
      <c r="R70" s="50"/>
      <c r="S70" s="48"/>
    </row>
    <row r="71" spans="1:19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23">
        <v>6.9281045751634025</v>
      </c>
      <c r="F71" s="23">
        <v>5.012224938875292</v>
      </c>
      <c r="G71" s="23">
        <v>7.7997671711292185</v>
      </c>
      <c r="H71" s="23">
        <v>8.4233261339092849</v>
      </c>
      <c r="I71" s="23">
        <v>7.1713147410358431</v>
      </c>
      <c r="J71" s="23">
        <v>6.2267657992564978</v>
      </c>
      <c r="K71" s="23">
        <v>11.723534558180233</v>
      </c>
      <c r="L71" s="23">
        <v>7.2</v>
      </c>
      <c r="M71" s="23">
        <v>8.5</v>
      </c>
      <c r="N71" s="23">
        <v>6.5</v>
      </c>
      <c r="O71" s="44">
        <v>5</v>
      </c>
      <c r="P71" s="23">
        <v>4</v>
      </c>
      <c r="Q71" s="50"/>
      <c r="R71" s="50"/>
      <c r="S71" s="48"/>
    </row>
    <row r="72" spans="1:19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-0.34122806025619923</v>
      </c>
      <c r="K72" s="18">
        <f t="shared" si="9"/>
        <v>7.5610994906844695</v>
      </c>
      <c r="L72" s="18">
        <f t="shared" si="9"/>
        <v>-0.97365167452345247</v>
      </c>
      <c r="M72" s="18">
        <f t="shared" si="9"/>
        <v>-1.0121260203277416E-6</v>
      </c>
      <c r="N72" s="18">
        <f t="shared" si="9"/>
        <v>2.2044088176356382</v>
      </c>
      <c r="O72" s="45">
        <f>(O5/O64)/(N5/N64)*100-100</f>
        <v>3.2265092648020186</v>
      </c>
      <c r="P72" s="18">
        <f>(P5/P64)/(O5/O64)*100-100</f>
        <v>3.3800238718172864</v>
      </c>
      <c r="Q72" s="37"/>
      <c r="R72" s="49"/>
      <c r="S72" s="48"/>
    </row>
    <row r="73" spans="1:19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>
        <v>2026</v>
      </c>
      <c r="Q73" s="49"/>
      <c r="R73" s="49"/>
      <c r="S73" s="48"/>
    </row>
    <row r="74" spans="1:19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23">
        <v>24532.842222068837</v>
      </c>
      <c r="F74" s="23">
        <v>24984.320880819363</v>
      </c>
      <c r="G74" s="23">
        <v>25439.261545558686</v>
      </c>
      <c r="H74" s="23">
        <v>26095.087166574944</v>
      </c>
      <c r="I74" s="23">
        <v>26754.327413296731</v>
      </c>
      <c r="J74" s="23">
        <v>27420.945931188107</v>
      </c>
      <c r="K74" s="23">
        <v>27982.613618192328</v>
      </c>
      <c r="L74" s="23">
        <v>28577.854438880779</v>
      </c>
      <c r="M74" s="23">
        <v>29141.916926247635</v>
      </c>
      <c r="N74" s="23">
        <v>29714.494341053589</v>
      </c>
      <c r="O74" s="44">
        <v>30324.991724038708</v>
      </c>
      <c r="P74" s="23">
        <v>30974.188710596325</v>
      </c>
      <c r="Q74" s="49"/>
      <c r="R74" s="49"/>
      <c r="S74" s="48"/>
    </row>
    <row r="75" spans="1:19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23">
        <v>2</v>
      </c>
      <c r="F75" s="23">
        <f>(F74/E74)*100-100</f>
        <v>1.8403031114934976</v>
      </c>
      <c r="G75" s="23">
        <f t="shared" ref="G75:P75" si="10">(G74/F74)*100-100</f>
        <v>1.8209046662084063</v>
      </c>
      <c r="H75" s="23">
        <f t="shared" si="10"/>
        <v>2.5780057327597916</v>
      </c>
      <c r="I75" s="23">
        <f t="shared" si="10"/>
        <v>2.5263002285204266</v>
      </c>
      <c r="J75" s="23">
        <f t="shared" si="10"/>
        <v>2.4916287656705265</v>
      </c>
      <c r="K75" s="23">
        <f t="shared" si="10"/>
        <v>2.0483162339246235</v>
      </c>
      <c r="L75" s="23">
        <f t="shared" si="10"/>
        <v>2.1271809303097626</v>
      </c>
      <c r="M75" s="23">
        <f t="shared" si="10"/>
        <v>1.9737747932519341</v>
      </c>
      <c r="N75" s="23">
        <f t="shared" si="10"/>
        <v>1.9647898120601894</v>
      </c>
      <c r="O75" s="44">
        <f t="shared" si="10"/>
        <v>2.0545440752853636</v>
      </c>
      <c r="P75" s="23">
        <f>(P74/O74)*100-100</f>
        <v>2.1407985613496265</v>
      </c>
      <c r="Q75" s="49"/>
      <c r="R75" s="49"/>
      <c r="S75" s="48"/>
    </row>
    <row r="76" spans="1:19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23">
        <v>-2.2087952927027744E-2</v>
      </c>
      <c r="F76" s="23">
        <v>-2.0104284781047001E-2</v>
      </c>
      <c r="G76" s="23">
        <v>-0.32332755099025051</v>
      </c>
      <c r="H76" s="23">
        <v>0.18848695885456124</v>
      </c>
      <c r="I76" s="23">
        <v>8.2998360735851415E-2</v>
      </c>
      <c r="J76" s="23">
        <v>0.28048561273253159</v>
      </c>
      <c r="K76" s="23">
        <v>-0.118913395497718</v>
      </c>
      <c r="L76" s="23">
        <v>3.5120763234518647E-2</v>
      </c>
      <c r="M76" s="23">
        <v>-7.9656266609965345E-2</v>
      </c>
      <c r="N76" s="23">
        <v>-0.21683404606523168</v>
      </c>
      <c r="O76" s="44">
        <v>-0.77407379770372275</v>
      </c>
      <c r="P76" s="23">
        <v>-0.87618886566621801</v>
      </c>
      <c r="Q76" s="38"/>
      <c r="R76" s="38"/>
    </row>
    <row r="77" spans="1:19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23">
        <v>0.97489222471510206</v>
      </c>
      <c r="F77" s="23">
        <v>0.68119543303856811</v>
      </c>
      <c r="G77" s="23">
        <v>0.87677279738241576</v>
      </c>
      <c r="H77" s="23">
        <v>1.0689988867010711</v>
      </c>
      <c r="I77" s="23">
        <v>1.1192402410662083</v>
      </c>
      <c r="J77" s="23">
        <v>0.89713237153712688</v>
      </c>
      <c r="K77" s="23">
        <v>0.87882899997851494</v>
      </c>
      <c r="L77" s="23">
        <v>0.82186879247286193</v>
      </c>
      <c r="M77" s="23">
        <v>0.76294957657968321</v>
      </c>
      <c r="N77" s="23">
        <v>0.81982250908866161</v>
      </c>
      <c r="O77" s="44">
        <v>0.88321164366126292</v>
      </c>
      <c r="P77" s="23">
        <v>0.94706006655097918</v>
      </c>
    </row>
    <row r="78" spans="1:19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23">
        <v>1.0228491492845899</v>
      </c>
      <c r="F78" s="23">
        <v>1.1792119632359765</v>
      </c>
      <c r="G78" s="23">
        <v>1.2674594198162412</v>
      </c>
      <c r="H78" s="23">
        <v>1.3205198872041592</v>
      </c>
      <c r="I78" s="23">
        <v>1.3240616267183669</v>
      </c>
      <c r="J78" s="23">
        <v>1.3140107814008681</v>
      </c>
      <c r="K78" s="23">
        <v>1.2884006294438266</v>
      </c>
      <c r="L78" s="23">
        <v>1.2701913746023821</v>
      </c>
      <c r="M78" s="23">
        <v>1.290481483282216</v>
      </c>
      <c r="N78" s="23">
        <v>1.3618013490367593</v>
      </c>
      <c r="O78" s="44">
        <v>1.9454062293278234</v>
      </c>
      <c r="P78" s="23">
        <v>2.0699273604648649</v>
      </c>
    </row>
    <row r="79" spans="1:19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23">
        <f>E5/E74*100-100</f>
        <v>0.16012730027597399</v>
      </c>
      <c r="F79" s="23">
        <f t="shared" ref="F79:P79" si="11">F5/F74*100-100</f>
        <v>0.67972277489845112</v>
      </c>
      <c r="G79" s="23">
        <f t="shared" si="11"/>
        <v>2.1545769064865254</v>
      </c>
      <c r="H79" s="23">
        <f t="shared" si="11"/>
        <v>3.5625894923848165</v>
      </c>
      <c r="I79" s="23">
        <f t="shared" si="11"/>
        <v>3.6064318560433435</v>
      </c>
      <c r="J79" s="23">
        <f t="shared" si="11"/>
        <v>-1.1392456408033667</v>
      </c>
      <c r="K79" s="23">
        <f t="shared" si="11"/>
        <v>0.81742322189290917</v>
      </c>
      <c r="L79" s="23">
        <f t="shared" si="11"/>
        <v>0.49444126297673563</v>
      </c>
      <c r="M79" s="23">
        <f t="shared" si="11"/>
        <v>-1.4507009771923123</v>
      </c>
      <c r="N79" s="23">
        <f t="shared" si="11"/>
        <v>-1.4166702167076011</v>
      </c>
      <c r="O79" s="44">
        <f t="shared" si="11"/>
        <v>-0.58371375673598891</v>
      </c>
      <c r="P79" s="23">
        <f>P5/P74*100-100</f>
        <v>3.3275919823026356E-2</v>
      </c>
    </row>
    <row r="80" spans="1:19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23">
        <f>E5-E74</f>
        <v>39.283777931163058</v>
      </c>
      <c r="F80" s="23">
        <f t="shared" ref="F80:P80" si="12">F5-F74</f>
        <v>169.82411918063735</v>
      </c>
      <c r="G80" s="23">
        <f t="shared" si="12"/>
        <v>548.10845444131337</v>
      </c>
      <c r="H80" s="23">
        <f t="shared" si="12"/>
        <v>929.6608334250559</v>
      </c>
      <c r="I80" s="23">
        <f t="shared" si="12"/>
        <v>964.87658670327073</v>
      </c>
      <c r="J80" s="23">
        <f t="shared" si="12"/>
        <v>-312.39193118810726</v>
      </c>
      <c r="K80" s="23">
        <f t="shared" si="12"/>
        <v>228.73638180767011</v>
      </c>
      <c r="L80" s="23">
        <f t="shared" si="12"/>
        <v>141.30070441925272</v>
      </c>
      <c r="M80" s="23">
        <f t="shared" si="12"/>
        <v>-422.76207362164496</v>
      </c>
      <c r="N80" s="23">
        <f t="shared" si="12"/>
        <v>-420.95639137497346</v>
      </c>
      <c r="O80" s="44">
        <f t="shared" si="12"/>
        <v>-177.01114842226161</v>
      </c>
      <c r="P80" s="23">
        <f t="shared" si="12"/>
        <v>10.30694620117356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</cols>
  <sheetData>
    <row r="1" spans="1:16" ht="20.25" x14ac:dyDescent="0.3">
      <c r="A1" s="2" t="s">
        <v>23</v>
      </c>
      <c r="B1" s="1"/>
      <c r="C1" s="1"/>
      <c r="D1" s="3"/>
      <c r="E1" s="25" t="s">
        <v>133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51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8">
        <f>'13.06.2023_VTBI_2024_2026'!E5-'10.02.2023_SP_2023_2026'!E5</f>
        <v>0</v>
      </c>
      <c r="F5" s="18">
        <f>'13.06.2023_VTBI_2024_2026'!F5-'10.02.2023_SP_2023_2026'!F5</f>
        <v>0</v>
      </c>
      <c r="G5" s="18">
        <f>'13.06.2023_VTBI_2024_2026'!G5-'10.02.2023_SP_2023_2026'!G5</f>
        <v>0</v>
      </c>
      <c r="H5" s="18">
        <f>'13.06.2023_VTBI_2024_2026'!H5-'10.02.2023_SP_2023_2026'!H5</f>
        <v>0</v>
      </c>
      <c r="I5" s="18">
        <f>'13.06.2023_VTBI_2024_2026'!I5-'10.02.2023_SP_2023_2026'!I5</f>
        <v>0</v>
      </c>
      <c r="J5" s="18">
        <f>'13.06.2023_VTBI_2024_2026'!J5-'10.02.2023_SP_2023_2026'!J5</f>
        <v>-26.358000000000175</v>
      </c>
      <c r="K5" s="18">
        <f>'13.06.2023_VTBI_2024_2026'!K5-'10.02.2023_SP_2023_2026'!K5</f>
        <v>29.05000000000291</v>
      </c>
      <c r="L5" s="18">
        <f>'13.06.2023_VTBI_2024_2026'!L5-'10.02.2023_SP_2023_2026'!L5</f>
        <v>301.54985669997041</v>
      </c>
      <c r="M5" s="18">
        <f>'13.06.2023_VTBI_2024_2026'!M5-'10.02.2023_SP_2023_2026'!M5</f>
        <v>588.64276350288492</v>
      </c>
      <c r="N5" s="18">
        <f>'13.06.2023_VTBI_2024_2026'!N5-'10.02.2023_SP_2023_2026'!N5</f>
        <v>741.50407224776427</v>
      </c>
      <c r="O5" s="18">
        <f>'13.06.2023_VTBI_2024_2026'!O5-'10.02.2023_SP_2023_2026'!O5</f>
        <v>766.74404237073395</v>
      </c>
      <c r="P5" s="18">
        <f>'13.06.2023_VTBI_2024_2026'!P5-'10.02.2023_SP_2023_2026'!P5</f>
        <v>833.34457725867833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f>'13.06.2023_VTBI_2024_2026'!E6-'10.02.2023_SP_2023_2026'!E6</f>
        <v>0</v>
      </c>
      <c r="F6" s="18">
        <f>'13.06.2023_VTBI_2024_2026'!F6-'10.02.2023_SP_2023_2026'!F6</f>
        <v>0</v>
      </c>
      <c r="G6" s="18">
        <f>'13.06.2023_VTBI_2024_2026'!G6-'10.02.2023_SP_2023_2026'!G6</f>
        <v>0</v>
      </c>
      <c r="H6" s="18">
        <f>'13.06.2023_VTBI_2024_2026'!H6-'10.02.2023_SP_2023_2026'!H6</f>
        <v>0</v>
      </c>
      <c r="I6" s="18">
        <f>'13.06.2023_VTBI_2024_2026'!I6-'10.02.2023_SP_2023_2026'!I6</f>
        <v>0</v>
      </c>
      <c r="J6" s="18">
        <f>'13.06.2023_VTBI_2024_2026'!J6-'10.02.2023_SP_2023_2026'!J6</f>
        <v>-28.955999999998312</v>
      </c>
      <c r="K6" s="18">
        <f>'13.06.2023_VTBI_2024_2026'!K6-'10.02.2023_SP_2023_2026'!K6</f>
        <v>-79.36699999999837</v>
      </c>
      <c r="L6" s="18">
        <f>'13.06.2023_VTBI_2024_2026'!L6-'10.02.2023_SP_2023_2026'!L6</f>
        <v>-330.36517763771553</v>
      </c>
      <c r="M6" s="18">
        <f>'13.06.2023_VTBI_2024_2026'!M6-'10.02.2023_SP_2023_2026'!M6</f>
        <v>-617.28787315536465</v>
      </c>
      <c r="N6" s="18">
        <f>'13.06.2023_VTBI_2024_2026'!N6-'10.02.2023_SP_2023_2026'!N6</f>
        <v>-634.58972911875026</v>
      </c>
      <c r="O6" s="18">
        <f>'13.06.2023_VTBI_2024_2026'!O6-'10.02.2023_SP_2023_2026'!O6</f>
        <v>-453.0553713201225</v>
      </c>
      <c r="P6" s="18">
        <f>'13.06.2023_VTBI_2024_2026'!P6-'10.02.2023_SP_2023_2026'!P6</f>
        <v>-364.26363801207481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'13.06.2023_VTBI_2024_2026'!E7-'10.02.2023_SP_2023_2026'!E7</f>
        <v>0</v>
      </c>
      <c r="F7" s="18">
        <f>'13.06.2023_VTBI_2024_2026'!F7-'10.02.2023_SP_2023_2026'!F7</f>
        <v>0</v>
      </c>
      <c r="G7" s="18">
        <f>'13.06.2023_VTBI_2024_2026'!G7-'10.02.2023_SP_2023_2026'!G7</f>
        <v>0</v>
      </c>
      <c r="H7" s="18">
        <f>'13.06.2023_VTBI_2024_2026'!H7-'10.02.2023_SP_2023_2026'!H7</f>
        <v>0</v>
      </c>
      <c r="I7" s="18">
        <f>'13.06.2023_VTBI_2024_2026'!I7-'10.02.2023_SP_2023_2026'!I7</f>
        <v>0</v>
      </c>
      <c r="J7" s="18">
        <f>'13.06.2023_VTBI_2024_2026'!J7-'10.02.2023_SP_2023_2026'!J7</f>
        <v>-9.5089310645434466E-2</v>
      </c>
      <c r="K7" s="18">
        <f>'13.06.2023_VTBI_2024_2026'!K7-'10.02.2023_SP_2023_2026'!K7</f>
        <v>0.20855126707191118</v>
      </c>
      <c r="L7" s="18">
        <f>'13.06.2023_VTBI_2024_2026'!L7-'10.02.2023_SP_2023_2026'!L7</f>
        <v>0.96307756204443251</v>
      </c>
      <c r="M7" s="18">
        <f>'13.06.2023_VTBI_2024_2026'!M7-'10.02.2023_SP_2023_2026'!M7</f>
        <v>0.98926924709438424</v>
      </c>
      <c r="N7" s="18">
        <f>'13.06.2023_VTBI_2024_2026'!N7-'10.02.2023_SP_2023_2026'!N7</f>
        <v>0.48140244218548389</v>
      </c>
      <c r="O7" s="18">
        <f>'13.06.2023_VTBI_2024_2026'!O7-'10.02.2023_SP_2023_2026'!O7</f>
        <v>1.2024484067268304E-2</v>
      </c>
      <c r="P7" s="18">
        <f>'13.06.2023_VTBI_2024_2026'!P7-'10.02.2023_SP_2023_2026'!P7</f>
        <v>0.1466152854523699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'13.06.2023_VTBI_2024_2026'!E8-'10.02.2023_SP_2023_2026'!E8</f>
        <v>0</v>
      </c>
      <c r="F8" s="18">
        <f>'13.06.2023_VTBI_2024_2026'!F8-'10.02.2023_SP_2023_2026'!F8</f>
        <v>0</v>
      </c>
      <c r="G8" s="18">
        <f>'13.06.2023_VTBI_2024_2026'!G8-'10.02.2023_SP_2023_2026'!G8</f>
        <v>0</v>
      </c>
      <c r="H8" s="18">
        <f>'13.06.2023_VTBI_2024_2026'!H8-'10.02.2023_SP_2023_2026'!H8</f>
        <v>0</v>
      </c>
      <c r="I8" s="18">
        <f>'13.06.2023_VTBI_2024_2026'!I8-'10.02.2023_SP_2023_2026'!I8</f>
        <v>0</v>
      </c>
      <c r="J8" s="18">
        <f>'13.06.2023_VTBI_2024_2026'!J8-'10.02.2023_SP_2023_2026'!J8</f>
        <v>-9.4384872604379666E-2</v>
      </c>
      <c r="K8" s="18">
        <f>'13.06.2023_VTBI_2024_2026'!K8-'10.02.2023_SP_2023_2026'!K8</f>
        <v>-0.15582111190440173</v>
      </c>
      <c r="L8" s="18">
        <f>'13.06.2023_VTBI_2024_2026'!L8-'10.02.2023_SP_2023_2026'!L8</f>
        <v>-0.70673424121329731</v>
      </c>
      <c r="M8" s="18">
        <f>'13.06.2023_VTBI_2024_2026'!M8-'10.02.2023_SP_2023_2026'!M8</f>
        <v>-0.63591635279804848</v>
      </c>
      <c r="N8" s="18">
        <f>'13.06.2023_VTBI_2024_2026'!N8-'10.02.2023_SP_2023_2026'!N8</f>
        <v>3.7725801721506969E-2</v>
      </c>
      <c r="O8" s="18">
        <f>'13.06.2023_VTBI_2024_2026'!O8-'10.02.2023_SP_2023_2026'!O8</f>
        <v>0.47592448025829981</v>
      </c>
      <c r="P8" s="18">
        <f>'13.06.2023_VTBI_2024_2026'!P8-'10.02.2023_SP_2023_2026'!P8</f>
        <v>0.23430396064094339</v>
      </c>
    </row>
    <row r="9" spans="1:16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>
        <v>2026</v>
      </c>
    </row>
    <row r="10" spans="1:16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8">
        <f>'13.06.2023_VTBI_2024_2026'!E10-'10.02.2023_SP_2023_2026'!E10</f>
        <v>0</v>
      </c>
      <c r="F10" s="18">
        <f>'13.06.2023_VTBI_2024_2026'!F10-'10.02.2023_SP_2023_2026'!F10</f>
        <v>0</v>
      </c>
      <c r="G10" s="18">
        <f>'13.06.2023_VTBI_2024_2026'!G10-'10.02.2023_SP_2023_2026'!G10</f>
        <v>0</v>
      </c>
      <c r="H10" s="18">
        <f>'13.06.2023_VTBI_2024_2026'!H10-'10.02.2023_SP_2023_2026'!H10</f>
        <v>0</v>
      </c>
      <c r="I10" s="18">
        <f>'13.06.2023_VTBI_2024_2026'!I10-'10.02.2023_SP_2023_2026'!I10</f>
        <v>0</v>
      </c>
      <c r="J10" s="18">
        <f>'13.06.2023_VTBI_2024_2026'!J10-'10.02.2023_SP_2023_2026'!J10</f>
        <v>0</v>
      </c>
      <c r="K10" s="18">
        <f>'13.06.2023_VTBI_2024_2026'!K10-'10.02.2023_SP_2023_2026'!K10</f>
        <v>-12.333999999998923</v>
      </c>
      <c r="L10" s="18">
        <f>'13.06.2023_VTBI_2024_2026'!L10-'10.02.2023_SP_2023_2026'!L10</f>
        <v>84.187158039432688</v>
      </c>
      <c r="M10" s="18">
        <f>'13.06.2023_VTBI_2024_2026'!M10-'10.02.2023_SP_2023_2026'!M10</f>
        <v>453.01704586087362</v>
      </c>
      <c r="N10" s="18">
        <f>'13.06.2023_VTBI_2024_2026'!N10-'10.02.2023_SP_2023_2026'!N10</f>
        <v>550.49120979696454</v>
      </c>
      <c r="O10" s="18">
        <f>'13.06.2023_VTBI_2024_2026'!O10-'10.02.2023_SP_2023_2026'!O10</f>
        <v>591.15310446345757</v>
      </c>
      <c r="P10" s="18">
        <f>'13.06.2023_VTBI_2024_2026'!P10-'10.02.2023_SP_2023_2026'!P10</f>
        <v>670.06319823530066</v>
      </c>
    </row>
    <row r="11" spans="1:16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8">
        <f>'13.06.2023_VTBI_2024_2026'!E11-'10.02.2023_SP_2023_2026'!E11</f>
        <v>0</v>
      </c>
      <c r="F11" s="18">
        <f>'13.06.2023_VTBI_2024_2026'!F11-'10.02.2023_SP_2023_2026'!F11</f>
        <v>0</v>
      </c>
      <c r="G11" s="18">
        <f>'13.06.2023_VTBI_2024_2026'!G11-'10.02.2023_SP_2023_2026'!G11</f>
        <v>0</v>
      </c>
      <c r="H11" s="18">
        <f>'13.06.2023_VTBI_2024_2026'!H11-'10.02.2023_SP_2023_2026'!H11</f>
        <v>0</v>
      </c>
      <c r="I11" s="18">
        <f>'13.06.2023_VTBI_2024_2026'!I11-'10.02.2023_SP_2023_2026'!I11</f>
        <v>0</v>
      </c>
      <c r="J11" s="18">
        <f>'13.06.2023_VTBI_2024_2026'!J11-'10.02.2023_SP_2023_2026'!J11</f>
        <v>0</v>
      </c>
      <c r="K11" s="18">
        <f>'13.06.2023_VTBI_2024_2026'!K11-'10.02.2023_SP_2023_2026'!K11</f>
        <v>0</v>
      </c>
      <c r="L11" s="18">
        <f>'13.06.2023_VTBI_2024_2026'!L11-'10.02.2023_SP_2023_2026'!L11</f>
        <v>51.926866462477847</v>
      </c>
      <c r="M11" s="18">
        <f>'13.06.2023_VTBI_2024_2026'!M11-'10.02.2023_SP_2023_2026'!M11</f>
        <v>246.82611312739482</v>
      </c>
      <c r="N11" s="18">
        <f>'13.06.2023_VTBI_2024_2026'!N11-'10.02.2023_SP_2023_2026'!N11</f>
        <v>317.27383570964867</v>
      </c>
      <c r="O11" s="18">
        <f>'13.06.2023_VTBI_2024_2026'!O11-'10.02.2023_SP_2023_2026'!O11</f>
        <v>317.59079258848033</v>
      </c>
      <c r="P11" s="18">
        <f>'13.06.2023_VTBI_2024_2026'!P11-'10.02.2023_SP_2023_2026'!P11</f>
        <v>319.17874655142259</v>
      </c>
    </row>
    <row r="12" spans="1:16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8">
        <f>'13.06.2023_VTBI_2024_2026'!E12-'10.02.2023_SP_2023_2026'!E12</f>
        <v>0</v>
      </c>
      <c r="F12" s="18">
        <f>'13.06.2023_VTBI_2024_2026'!F12-'10.02.2023_SP_2023_2026'!F12</f>
        <v>0</v>
      </c>
      <c r="G12" s="18">
        <f>'13.06.2023_VTBI_2024_2026'!G12-'10.02.2023_SP_2023_2026'!G12</f>
        <v>0</v>
      </c>
      <c r="H12" s="18">
        <f>'13.06.2023_VTBI_2024_2026'!H12-'10.02.2023_SP_2023_2026'!H12</f>
        <v>0</v>
      </c>
      <c r="I12" s="18">
        <f>'13.06.2023_VTBI_2024_2026'!I12-'10.02.2023_SP_2023_2026'!I12</f>
        <v>0</v>
      </c>
      <c r="J12" s="18">
        <f>'13.06.2023_VTBI_2024_2026'!J12-'10.02.2023_SP_2023_2026'!J12</f>
        <v>-26.358000000000175</v>
      </c>
      <c r="K12" s="18">
        <f>'13.06.2023_VTBI_2024_2026'!K12-'10.02.2023_SP_2023_2026'!K12</f>
        <v>41.383000000005268</v>
      </c>
      <c r="L12" s="18">
        <f>'13.06.2023_VTBI_2024_2026'!L12-'10.02.2023_SP_2023_2026'!L12</f>
        <v>124.32562980764123</v>
      </c>
      <c r="M12" s="18">
        <f>'13.06.2023_VTBI_2024_2026'!M12-'10.02.2023_SP_2023_2026'!M12</f>
        <v>312.95210522692469</v>
      </c>
      <c r="N12" s="18">
        <f>'13.06.2023_VTBI_2024_2026'!N12-'10.02.2023_SP_2023_2026'!N12</f>
        <v>311.26870477491502</v>
      </c>
      <c r="O12" s="18">
        <f>'13.06.2023_VTBI_2024_2026'!O12-'10.02.2023_SP_2023_2026'!O12</f>
        <v>175.83412705444243</v>
      </c>
      <c r="P12" s="18">
        <f>'13.06.2023_VTBI_2024_2026'!P12-'10.02.2023_SP_2023_2026'!P12</f>
        <v>177.82831329437977</v>
      </c>
    </row>
    <row r="13" spans="1:16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8">
        <f>'13.06.2023_VTBI_2024_2026'!E13-'10.02.2023_SP_2023_2026'!E13</f>
        <v>0</v>
      </c>
      <c r="F13" s="18">
        <f>'13.06.2023_VTBI_2024_2026'!F13-'10.02.2023_SP_2023_2026'!F13</f>
        <v>0</v>
      </c>
      <c r="G13" s="18">
        <f>'13.06.2023_VTBI_2024_2026'!G13-'10.02.2023_SP_2023_2026'!G13</f>
        <v>0</v>
      </c>
      <c r="H13" s="18">
        <f>'13.06.2023_VTBI_2024_2026'!H13-'10.02.2023_SP_2023_2026'!H13</f>
        <v>0</v>
      </c>
      <c r="I13" s="18">
        <f>'13.06.2023_VTBI_2024_2026'!I13-'10.02.2023_SP_2023_2026'!I13</f>
        <v>0</v>
      </c>
      <c r="J13" s="18">
        <f>'13.06.2023_VTBI_2024_2026'!J13-'10.02.2023_SP_2023_2026'!J13</f>
        <v>0</v>
      </c>
      <c r="K13" s="18">
        <f>'13.06.2023_VTBI_2024_2026'!K13-'10.02.2023_SP_2023_2026'!K13</f>
        <v>0</v>
      </c>
      <c r="L13" s="18">
        <f>'13.06.2023_VTBI_2024_2026'!L13-'10.02.2023_SP_2023_2026'!L13</f>
        <v>-47.540480072997525</v>
      </c>
      <c r="M13" s="18">
        <f>'13.06.2023_VTBI_2024_2026'!M13-'10.02.2023_SP_2023_2026'!M13</f>
        <v>290.93423509840159</v>
      </c>
      <c r="N13" s="18">
        <f>'13.06.2023_VTBI_2024_2026'!N13-'10.02.2023_SP_2023_2026'!N13</f>
        <v>183.22284651494647</v>
      </c>
      <c r="O13" s="18">
        <f>'13.06.2023_VTBI_2024_2026'!O13-'10.02.2023_SP_2023_2026'!O13</f>
        <v>39.883724798690309</v>
      </c>
      <c r="P13" s="18">
        <f>'13.06.2023_VTBI_2024_2026'!P13-'10.02.2023_SP_2023_2026'!P13</f>
        <v>41.877911038624916</v>
      </c>
    </row>
    <row r="14" spans="1:16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8">
        <f>'13.06.2023_VTBI_2024_2026'!E14-'10.02.2023_SP_2023_2026'!E14</f>
        <v>0</v>
      </c>
      <c r="F14" s="18">
        <f>'13.06.2023_VTBI_2024_2026'!F14-'10.02.2023_SP_2023_2026'!F14</f>
        <v>0</v>
      </c>
      <c r="G14" s="18">
        <f>'13.06.2023_VTBI_2024_2026'!G14-'10.02.2023_SP_2023_2026'!G14</f>
        <v>0</v>
      </c>
      <c r="H14" s="18">
        <f>'13.06.2023_VTBI_2024_2026'!H14-'10.02.2023_SP_2023_2026'!H14</f>
        <v>0</v>
      </c>
      <c r="I14" s="18">
        <f>'13.06.2023_VTBI_2024_2026'!I14-'10.02.2023_SP_2023_2026'!I14</f>
        <v>0</v>
      </c>
      <c r="J14" s="18">
        <f>'13.06.2023_VTBI_2024_2026'!J14-'10.02.2023_SP_2023_2026'!J14</f>
        <v>-26.358000000000175</v>
      </c>
      <c r="K14" s="18">
        <f>'13.06.2023_VTBI_2024_2026'!K14-'10.02.2023_SP_2023_2026'!K14</f>
        <v>41.383000000005268</v>
      </c>
      <c r="L14" s="18">
        <f>'13.06.2023_VTBI_2024_2026'!L14-'10.02.2023_SP_2023_2026'!L14</f>
        <v>171.86610988063921</v>
      </c>
      <c r="M14" s="18">
        <f>'13.06.2023_VTBI_2024_2026'!M14-'10.02.2023_SP_2023_2026'!M14</f>
        <v>22.0178701285231</v>
      </c>
      <c r="N14" s="18">
        <f>'13.06.2023_VTBI_2024_2026'!N14-'10.02.2023_SP_2023_2026'!N14</f>
        <v>128.04585825996992</v>
      </c>
      <c r="O14" s="18">
        <f>'13.06.2023_VTBI_2024_2026'!O14-'10.02.2023_SP_2023_2026'!O14</f>
        <v>135.95040225575303</v>
      </c>
      <c r="P14" s="18">
        <f>'13.06.2023_VTBI_2024_2026'!P14-'10.02.2023_SP_2023_2026'!P14</f>
        <v>135.95040225575303</v>
      </c>
    </row>
    <row r="15" spans="1:16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8">
        <f>'13.06.2023_VTBI_2024_2026'!E15-'10.02.2023_SP_2023_2026'!E15</f>
        <v>0</v>
      </c>
      <c r="F15" s="18">
        <f>'13.06.2023_VTBI_2024_2026'!F15-'10.02.2023_SP_2023_2026'!F15</f>
        <v>0</v>
      </c>
      <c r="G15" s="18">
        <f>'13.06.2023_VTBI_2024_2026'!G15-'10.02.2023_SP_2023_2026'!G15</f>
        <v>0</v>
      </c>
      <c r="H15" s="18">
        <f>'13.06.2023_VTBI_2024_2026'!H15-'10.02.2023_SP_2023_2026'!H15</f>
        <v>0</v>
      </c>
      <c r="I15" s="18">
        <f>'13.06.2023_VTBI_2024_2026'!I15-'10.02.2023_SP_2023_2026'!I15</f>
        <v>0</v>
      </c>
      <c r="J15" s="18">
        <f>'13.06.2023_VTBI_2024_2026'!J15-'10.02.2023_SP_2023_2026'!J15</f>
        <v>0</v>
      </c>
      <c r="K15" s="18">
        <f>'13.06.2023_VTBI_2024_2026'!K15-'10.02.2023_SP_2023_2026'!K15</f>
        <v>0</v>
      </c>
      <c r="L15" s="18">
        <f>'13.06.2023_VTBI_2024_2026'!L15-'10.02.2023_SP_2023_2026'!L15</f>
        <v>-70.127320195417269</v>
      </c>
      <c r="M15" s="18">
        <f>'13.06.2023_VTBI_2024_2026'!M15-'10.02.2023_SP_2023_2026'!M15</f>
        <v>-66.112246156273613</v>
      </c>
      <c r="N15" s="18">
        <f>'13.06.2023_VTBI_2024_2026'!N15-'10.02.2023_SP_2023_2026'!N15</f>
        <v>-183.95925678204003</v>
      </c>
      <c r="O15" s="18">
        <f>'13.06.2023_VTBI_2024_2026'!O15-'10.02.2023_SP_2023_2026'!O15</f>
        <v>-300.72113340436772</v>
      </c>
      <c r="P15" s="18">
        <f>'13.06.2023_VTBI_2024_2026'!P15-'10.02.2023_SP_2023_2026'!P15</f>
        <v>-315.75719007458611</v>
      </c>
    </row>
    <row r="16" spans="1:16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8">
        <f>'13.06.2023_VTBI_2024_2026'!E16-'10.02.2023_SP_2023_2026'!E16</f>
        <v>0</v>
      </c>
      <c r="F16" s="18">
        <f>'13.06.2023_VTBI_2024_2026'!F16-'10.02.2023_SP_2023_2026'!F16</f>
        <v>0</v>
      </c>
      <c r="G16" s="18">
        <f>'13.06.2023_VTBI_2024_2026'!G16-'10.02.2023_SP_2023_2026'!G16</f>
        <v>0</v>
      </c>
      <c r="H16" s="18">
        <f>'13.06.2023_VTBI_2024_2026'!H16-'10.02.2023_SP_2023_2026'!H16</f>
        <v>0</v>
      </c>
      <c r="I16" s="18">
        <f>'13.06.2023_VTBI_2024_2026'!I16-'10.02.2023_SP_2023_2026'!I16</f>
        <v>0</v>
      </c>
      <c r="J16" s="18">
        <f>'13.06.2023_VTBI_2024_2026'!J16-'10.02.2023_SP_2023_2026'!J16</f>
        <v>0</v>
      </c>
      <c r="K16" s="18">
        <f>'13.06.2023_VTBI_2024_2026'!K16-'10.02.2023_SP_2023_2026'!K16</f>
        <v>-1.0000000002037268E-3</v>
      </c>
      <c r="L16" s="18">
        <f>'13.06.2023_VTBI_2024_2026'!L16-'10.02.2023_SP_2023_2026'!L16</f>
        <v>-111.23752258583045</v>
      </c>
      <c r="M16" s="18">
        <f>'13.06.2023_VTBI_2024_2026'!M16-'10.02.2023_SP_2023_2026'!M16</f>
        <v>358.04025455603187</v>
      </c>
      <c r="N16" s="18">
        <f>'13.06.2023_VTBI_2024_2026'!N16-'10.02.2023_SP_2023_2026'!N16</f>
        <v>253.57042125172302</v>
      </c>
      <c r="O16" s="18">
        <f>'13.06.2023_VTBI_2024_2026'!O16-'10.02.2023_SP_2023_2026'!O16</f>
        <v>17.112848331275018</v>
      </c>
      <c r="P16" s="18">
        <f>'13.06.2023_VTBI_2024_2026'!P16-'10.02.2023_SP_2023_2026'!P16</f>
        <v>17.968490747840406</v>
      </c>
    </row>
    <row r="17" spans="1:16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>
        <v>2026</v>
      </c>
    </row>
    <row r="18" spans="1:16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18">
        <f>'13.06.2023_VTBI_2024_2026'!E18-'10.02.2023_SP_2023_2026'!E18</f>
        <v>0</v>
      </c>
      <c r="F18" s="18">
        <f>'13.06.2023_VTBI_2024_2026'!F18-'10.02.2023_SP_2023_2026'!F18</f>
        <v>0</v>
      </c>
      <c r="G18" s="18">
        <f>'13.06.2023_VTBI_2024_2026'!G18-'10.02.2023_SP_2023_2026'!G18</f>
        <v>0</v>
      </c>
      <c r="H18" s="18">
        <f>'13.06.2023_VTBI_2024_2026'!H18-'10.02.2023_SP_2023_2026'!H18</f>
        <v>0</v>
      </c>
      <c r="I18" s="18">
        <f>'13.06.2023_VTBI_2024_2026'!I18-'10.02.2023_SP_2023_2026'!I18</f>
        <v>0</v>
      </c>
      <c r="J18" s="18">
        <f>'13.06.2023_VTBI_2024_2026'!J18-'10.02.2023_SP_2023_2026'!J18</f>
        <v>0</v>
      </c>
      <c r="K18" s="18">
        <f>'13.06.2023_VTBI_2024_2026'!K18-'10.02.2023_SP_2023_2026'!K18</f>
        <v>-8.0195715517561439E-2</v>
      </c>
      <c r="L18" s="18">
        <f>'13.06.2023_VTBI_2024_2026'!L18-'10.02.2023_SP_2023_2026'!L18</f>
        <v>0.58599792483394708</v>
      </c>
      <c r="M18" s="18">
        <f>'13.06.2023_VTBI_2024_2026'!M18-'10.02.2023_SP_2023_2026'!M18</f>
        <v>2.0569151093558418</v>
      </c>
      <c r="N18" s="18">
        <f>'13.06.2023_VTBI_2024_2026'!N18-'10.02.2023_SP_2023_2026'!N18</f>
        <v>0.48367536782183151</v>
      </c>
      <c r="O18" s="18">
        <f>'13.06.2023_VTBI_2024_2026'!O18-'10.02.2023_SP_2023_2026'!O18</f>
        <v>9.9999999999999645E-2</v>
      </c>
      <c r="P18" s="18">
        <f>'13.06.2023_VTBI_2024_2026'!P18-'10.02.2023_SP_2023_2026'!P18</f>
        <v>0.29999999999999982</v>
      </c>
    </row>
    <row r="19" spans="1:16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18">
        <f>'13.06.2023_VTBI_2024_2026'!E19-'10.02.2023_SP_2023_2026'!E19</f>
        <v>0</v>
      </c>
      <c r="F19" s="18">
        <f>'13.06.2023_VTBI_2024_2026'!F19-'10.02.2023_SP_2023_2026'!F19</f>
        <v>0</v>
      </c>
      <c r="G19" s="18">
        <f>'13.06.2023_VTBI_2024_2026'!G19-'10.02.2023_SP_2023_2026'!G19</f>
        <v>0</v>
      </c>
      <c r="H19" s="18">
        <f>'13.06.2023_VTBI_2024_2026'!H19-'10.02.2023_SP_2023_2026'!H19</f>
        <v>0</v>
      </c>
      <c r="I19" s="18">
        <f>'13.06.2023_VTBI_2024_2026'!I19-'10.02.2023_SP_2023_2026'!I19</f>
        <v>0</v>
      </c>
      <c r="J19" s="18">
        <f>'13.06.2023_VTBI_2024_2026'!J19-'10.02.2023_SP_2023_2026'!J19</f>
        <v>0</v>
      </c>
      <c r="K19" s="18">
        <f>'13.06.2023_VTBI_2024_2026'!K19-'10.02.2023_SP_2023_2026'!K19</f>
        <v>0</v>
      </c>
      <c r="L19" s="18">
        <f>'13.06.2023_VTBI_2024_2026'!L19-'10.02.2023_SP_2023_2026'!L19</f>
        <v>0.96309144231466348</v>
      </c>
      <c r="M19" s="18">
        <f>'13.06.2023_VTBI_2024_2026'!M19-'10.02.2023_SP_2023_2026'!M19</f>
        <v>3.5038733305392782</v>
      </c>
      <c r="N19" s="18">
        <f>'13.06.2023_VTBI_2024_2026'!N19-'10.02.2023_SP_2023_2026'!N19</f>
        <v>1.1785033107288143</v>
      </c>
      <c r="O19" s="18">
        <f>'13.06.2023_VTBI_2024_2026'!O19-'10.02.2023_SP_2023_2026'!O19</f>
        <v>1.4210854715202004E-14</v>
      </c>
      <c r="P19" s="18">
        <f>'13.06.2023_VTBI_2024_2026'!P19-'10.02.2023_SP_2023_2026'!P19</f>
        <v>0</v>
      </c>
    </row>
    <row r="20" spans="1:16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18">
        <f>'13.06.2023_VTBI_2024_2026'!E20-'10.02.2023_SP_2023_2026'!E20</f>
        <v>0</v>
      </c>
      <c r="F20" s="18">
        <f>'13.06.2023_VTBI_2024_2026'!F20-'10.02.2023_SP_2023_2026'!F20</f>
        <v>0</v>
      </c>
      <c r="G20" s="18">
        <f>'13.06.2023_VTBI_2024_2026'!G20-'10.02.2023_SP_2023_2026'!G20</f>
        <v>0</v>
      </c>
      <c r="H20" s="18">
        <f>'13.06.2023_VTBI_2024_2026'!H20-'10.02.2023_SP_2023_2026'!H20</f>
        <v>0</v>
      </c>
      <c r="I20" s="18">
        <f>'13.06.2023_VTBI_2024_2026'!I20-'10.02.2023_SP_2023_2026'!I20</f>
        <v>0</v>
      </c>
      <c r="J20" s="18">
        <f>'13.06.2023_VTBI_2024_2026'!J20-'10.02.2023_SP_2023_2026'!J20</f>
        <v>-0.3349423476767015</v>
      </c>
      <c r="K20" s="18">
        <f>'13.06.2023_VTBI_2024_2026'!K20-'10.02.2023_SP_2023_2026'!K20</f>
        <v>0.92482340708970412</v>
      </c>
      <c r="L20" s="18">
        <f>'13.06.2023_VTBI_2024_2026'!L20-'10.02.2023_SP_2023_2026'!L20</f>
        <v>0.88535446146636332</v>
      </c>
      <c r="M20" s="18">
        <f>'13.06.2023_VTBI_2024_2026'!M20-'10.02.2023_SP_2023_2026'!M20</f>
        <v>1.9599496057937813</v>
      </c>
      <c r="N20" s="18">
        <f>'13.06.2023_VTBI_2024_2026'!N20-'10.02.2023_SP_2023_2026'!N20</f>
        <v>-9.3049992635883427E-2</v>
      </c>
      <c r="O20" s="18">
        <f>'13.06.2023_VTBI_2024_2026'!O20-'10.02.2023_SP_2023_2026'!O20</f>
        <v>-1.4484894871658724</v>
      </c>
      <c r="P20" s="18">
        <f>'13.06.2023_VTBI_2024_2026'!P20-'10.02.2023_SP_2023_2026'!P20</f>
        <v>-4.297357697022619E-2</v>
      </c>
    </row>
    <row r="21" spans="1:16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18">
        <f>'13.06.2023_VTBI_2024_2026'!E21-'10.02.2023_SP_2023_2026'!E21</f>
        <v>0</v>
      </c>
      <c r="F21" s="18">
        <f>'13.06.2023_VTBI_2024_2026'!F21-'10.02.2023_SP_2023_2026'!F21</f>
        <v>0</v>
      </c>
      <c r="G21" s="18">
        <f>'13.06.2023_VTBI_2024_2026'!G21-'10.02.2023_SP_2023_2026'!G21</f>
        <v>0</v>
      </c>
      <c r="H21" s="18">
        <f>'13.06.2023_VTBI_2024_2026'!H21-'10.02.2023_SP_2023_2026'!H21</f>
        <v>0</v>
      </c>
      <c r="I21" s="18">
        <f>'13.06.2023_VTBI_2024_2026'!I21-'10.02.2023_SP_2023_2026'!I21</f>
        <v>0</v>
      </c>
      <c r="J21" s="18">
        <f>'13.06.2023_VTBI_2024_2026'!J21-'10.02.2023_SP_2023_2026'!J21</f>
        <v>0</v>
      </c>
      <c r="K21" s="18">
        <f>'13.06.2023_VTBI_2024_2026'!K21-'10.02.2023_SP_2023_2026'!K21</f>
        <v>0</v>
      </c>
      <c r="L21" s="18">
        <f>'13.06.2023_VTBI_2024_2026'!L21-'10.02.2023_SP_2023_2026'!L21</f>
        <v>-0.72237421482860498</v>
      </c>
      <c r="M21" s="18">
        <f>'13.06.2023_VTBI_2024_2026'!M21-'10.02.2023_SP_2023_2026'!M21</f>
        <v>5.1135767493251905</v>
      </c>
      <c r="N21" s="18">
        <f>'13.06.2023_VTBI_2024_2026'!N21-'10.02.2023_SP_2023_2026'!N21</f>
        <v>-1.7309392181117289</v>
      </c>
      <c r="O21" s="18">
        <f>'13.06.2023_VTBI_2024_2026'!O21-'10.02.2023_SP_2023_2026'!O21</f>
        <v>-2.1019954068396203</v>
      </c>
      <c r="P21" s="18">
        <f>'13.06.2023_VTBI_2024_2026'!P21-'10.02.2023_SP_2023_2026'!P21</f>
        <v>0</v>
      </c>
    </row>
    <row r="22" spans="1:16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'13.06.2023_VTBI_2024_2026'!E23-'10.02.2023_SP_2023_2026'!E23</f>
        <v>0</v>
      </c>
      <c r="F23" s="18">
        <f>'13.06.2023_VTBI_2024_2026'!F23-'10.02.2023_SP_2023_2026'!F23</f>
        <v>0</v>
      </c>
      <c r="G23" s="18">
        <f>'13.06.2023_VTBI_2024_2026'!G23-'10.02.2023_SP_2023_2026'!G23</f>
        <v>0</v>
      </c>
      <c r="H23" s="18">
        <f>'13.06.2023_VTBI_2024_2026'!H23-'10.02.2023_SP_2023_2026'!H23</f>
        <v>0</v>
      </c>
      <c r="I23" s="18">
        <f>'13.06.2023_VTBI_2024_2026'!I23-'10.02.2023_SP_2023_2026'!I23</f>
        <v>0</v>
      </c>
      <c r="J23" s="18">
        <f>'13.06.2023_VTBI_2024_2026'!J23-'10.02.2023_SP_2023_2026'!J23</f>
        <v>0</v>
      </c>
      <c r="K23" s="18">
        <f>'13.06.2023_VTBI_2024_2026'!K23-'10.02.2023_SP_2023_2026'!K23</f>
        <v>0</v>
      </c>
      <c r="L23" s="18">
        <f>'13.06.2023_VTBI_2024_2026'!L23-'10.02.2023_SP_2023_2026'!L23</f>
        <v>-0.38045257409581268</v>
      </c>
      <c r="M23" s="18">
        <f>'13.06.2023_VTBI_2024_2026'!M23-'10.02.2023_SP_2023_2026'!M23</f>
        <v>1.9962227285802214E-2</v>
      </c>
      <c r="N23" s="18">
        <f>'13.06.2023_VTBI_2024_2026'!N23-'10.02.2023_SP_2023_2026'!N23</f>
        <v>-0.57160634375007646</v>
      </c>
      <c r="O23" s="18">
        <f>'13.06.2023_VTBI_2024_2026'!O23-'10.02.2023_SP_2023_2026'!O23</f>
        <v>-0.519079474548235</v>
      </c>
      <c r="P23" s="18">
        <f>'13.06.2023_VTBI_2024_2026'!P23-'10.02.2023_SP_2023_2026'!P23</f>
        <v>0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'13.06.2023_VTBI_2024_2026'!E24-'10.02.2023_SP_2023_2026'!E24</f>
        <v>0</v>
      </c>
      <c r="F24" s="18">
        <f>'13.06.2023_VTBI_2024_2026'!F24-'10.02.2023_SP_2023_2026'!F24</f>
        <v>0</v>
      </c>
      <c r="G24" s="18">
        <f>'13.06.2023_VTBI_2024_2026'!G24-'10.02.2023_SP_2023_2026'!G24</f>
        <v>0</v>
      </c>
      <c r="H24" s="18">
        <f>'13.06.2023_VTBI_2024_2026'!H24-'10.02.2023_SP_2023_2026'!H24</f>
        <v>0</v>
      </c>
      <c r="I24" s="18">
        <f>'13.06.2023_VTBI_2024_2026'!I24-'10.02.2023_SP_2023_2026'!I24</f>
        <v>0</v>
      </c>
      <c r="J24" s="18">
        <f>'13.06.2023_VTBI_2024_2026'!J24-'10.02.2023_SP_2023_2026'!J24</f>
        <v>0</v>
      </c>
      <c r="K24" s="18">
        <f>'13.06.2023_VTBI_2024_2026'!K24-'10.02.2023_SP_2023_2026'!K24</f>
        <v>-5.3453345429943511E-6</v>
      </c>
      <c r="L24" s="18">
        <f>'13.06.2023_VTBI_2024_2026'!L24-'10.02.2023_SP_2023_2026'!L24</f>
        <v>-0.51591817531623008</v>
      </c>
      <c r="M24" s="18">
        <f>'13.06.2023_VTBI_2024_2026'!M24-'10.02.2023_SP_2023_2026'!M24</f>
        <v>1.9512522257007276</v>
      </c>
      <c r="N24" s="18">
        <f>'13.06.2023_VTBI_2024_2026'!N24-'10.02.2023_SP_2023_2026'!N24</f>
        <v>-0.48009362636268227</v>
      </c>
      <c r="O24" s="18">
        <f>'13.06.2023_VTBI_2024_2026'!O24-'10.02.2023_SP_2023_2026'!O24</f>
        <v>-0.97354524594831293</v>
      </c>
      <c r="P24" s="18">
        <f>'13.06.2023_VTBI_2024_2026'!P24-'10.02.2023_SP_2023_2026'!P24</f>
        <v>0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>
        <v>2026</v>
      </c>
    </row>
    <row r="26" spans="1:16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18">
        <f>'13.06.2023_VTBI_2024_2026'!E26-'10.02.2023_SP_2023_2026'!E26</f>
        <v>0</v>
      </c>
      <c r="F26" s="18">
        <f>'13.06.2023_VTBI_2024_2026'!F26-'10.02.2023_SP_2023_2026'!F26</f>
        <v>0</v>
      </c>
      <c r="G26" s="18">
        <f>'13.06.2023_VTBI_2024_2026'!G26-'10.02.2023_SP_2023_2026'!G26</f>
        <v>0</v>
      </c>
      <c r="H26" s="18">
        <f>'13.06.2023_VTBI_2024_2026'!H26-'10.02.2023_SP_2023_2026'!H26</f>
        <v>0</v>
      </c>
      <c r="I26" s="18">
        <f>'13.06.2023_VTBI_2024_2026'!I26-'10.02.2023_SP_2023_2026'!I26</f>
        <v>0</v>
      </c>
      <c r="J26" s="18">
        <f>'13.06.2023_VTBI_2024_2026'!J26-'10.02.2023_SP_2023_2026'!J26</f>
        <v>0</v>
      </c>
      <c r="K26" s="18">
        <f>'13.06.2023_VTBI_2024_2026'!K26-'10.02.2023_SP_2023_2026'!K26</f>
        <v>0.42000000000189175</v>
      </c>
      <c r="L26" s="18">
        <f>'13.06.2023_VTBI_2024_2026'!L26-'10.02.2023_SP_2023_2026'!L26</f>
        <v>-518.65354940761245</v>
      </c>
      <c r="M26" s="18">
        <f>'13.06.2023_VTBI_2024_2026'!M26-'10.02.2023_SP_2023_2026'!M26</f>
        <v>-28.509223819175531</v>
      </c>
      <c r="N26" s="18">
        <f>'13.06.2023_VTBI_2024_2026'!N26-'10.02.2023_SP_2023_2026'!N26</f>
        <v>100.63911359715348</v>
      </c>
      <c r="O26" s="18">
        <f>'13.06.2023_VTBI_2024_2026'!O26-'10.02.2023_SP_2023_2026'!O26</f>
        <v>135.63267518352222</v>
      </c>
      <c r="P26" s="18">
        <f>'13.06.2023_VTBI_2024_2026'!P26-'10.02.2023_SP_2023_2026'!P26</f>
        <v>264.59275533325126</v>
      </c>
    </row>
    <row r="27" spans="1:16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18">
        <f>'13.06.2023_VTBI_2024_2026'!E27-'10.02.2023_SP_2023_2026'!E27</f>
        <v>0</v>
      </c>
      <c r="F27" s="18">
        <f>'13.06.2023_VTBI_2024_2026'!F27-'10.02.2023_SP_2023_2026'!F27</f>
        <v>0</v>
      </c>
      <c r="G27" s="18">
        <f>'13.06.2023_VTBI_2024_2026'!G27-'10.02.2023_SP_2023_2026'!G27</f>
        <v>0</v>
      </c>
      <c r="H27" s="18">
        <f>'13.06.2023_VTBI_2024_2026'!H27-'10.02.2023_SP_2023_2026'!H27</f>
        <v>0</v>
      </c>
      <c r="I27" s="18">
        <f>'13.06.2023_VTBI_2024_2026'!I27-'10.02.2023_SP_2023_2026'!I27</f>
        <v>0</v>
      </c>
      <c r="J27" s="18">
        <f>'13.06.2023_VTBI_2024_2026'!J27-'10.02.2023_SP_2023_2026'!J27</f>
        <v>0</v>
      </c>
      <c r="K27" s="18">
        <f>'13.06.2023_VTBI_2024_2026'!K27-'10.02.2023_SP_2023_2026'!K27</f>
        <v>154.25799999999981</v>
      </c>
      <c r="L27" s="18">
        <f>'13.06.2023_VTBI_2024_2026'!L27-'10.02.2023_SP_2023_2026'!L27</f>
        <v>-52.111053580900261</v>
      </c>
      <c r="M27" s="18">
        <f>'13.06.2023_VTBI_2024_2026'!M27-'10.02.2023_SP_2023_2026'!M27</f>
        <v>-70.042756333596117</v>
      </c>
      <c r="N27" s="18">
        <f>'13.06.2023_VTBI_2024_2026'!N27-'10.02.2023_SP_2023_2026'!N27</f>
        <v>131.18858669078509</v>
      </c>
      <c r="O27" s="18">
        <f>'13.06.2023_VTBI_2024_2026'!O27-'10.02.2023_SP_2023_2026'!O27</f>
        <v>50.727852194198931</v>
      </c>
      <c r="P27" s="18">
        <f>'13.06.2023_VTBI_2024_2026'!P27-'10.02.2023_SP_2023_2026'!P27</f>
        <v>51.742409238082473</v>
      </c>
    </row>
    <row r="28" spans="1:16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18">
        <f>'13.06.2023_VTBI_2024_2026'!E28-'10.02.2023_SP_2023_2026'!E28</f>
        <v>0</v>
      </c>
      <c r="F28" s="18">
        <f>'13.06.2023_VTBI_2024_2026'!F28-'10.02.2023_SP_2023_2026'!F28</f>
        <v>0</v>
      </c>
      <c r="G28" s="18">
        <f>'13.06.2023_VTBI_2024_2026'!G28-'10.02.2023_SP_2023_2026'!G28</f>
        <v>0</v>
      </c>
      <c r="H28" s="18">
        <f>'13.06.2023_VTBI_2024_2026'!H28-'10.02.2023_SP_2023_2026'!H28</f>
        <v>0</v>
      </c>
      <c r="I28" s="18">
        <f>'13.06.2023_VTBI_2024_2026'!I28-'10.02.2023_SP_2023_2026'!I28</f>
        <v>0</v>
      </c>
      <c r="J28" s="18">
        <f>'13.06.2023_VTBI_2024_2026'!J28-'10.02.2023_SP_2023_2026'!J28</f>
        <v>-28.955999999998312</v>
      </c>
      <c r="K28" s="18">
        <f>'13.06.2023_VTBI_2024_2026'!K28-'10.02.2023_SP_2023_2026'!K28</f>
        <v>-234.04499999999825</v>
      </c>
      <c r="L28" s="18">
        <f>'13.06.2023_VTBI_2024_2026'!L28-'10.02.2023_SP_2023_2026'!L28</f>
        <v>-45.996669589541852</v>
      </c>
      <c r="M28" s="18">
        <f>'13.06.2023_VTBI_2024_2026'!M28-'10.02.2023_SP_2023_2026'!M28</f>
        <v>-1166.3072626584235</v>
      </c>
      <c r="N28" s="18">
        <f>'13.06.2023_VTBI_2024_2026'!N28-'10.02.2023_SP_2023_2026'!N28</f>
        <v>-1489.5283494262076</v>
      </c>
      <c r="O28" s="18">
        <f>'13.06.2023_VTBI_2024_2026'!O28-'10.02.2023_SP_2023_2026'!O28</f>
        <v>-1422.2369648878012</v>
      </c>
      <c r="P28" s="18">
        <f>'13.06.2023_VTBI_2024_2026'!P28-'10.02.2023_SP_2023_2026'!P28</f>
        <v>-1518.3117946404691</v>
      </c>
    </row>
    <row r="29" spans="1:16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18">
        <f>'13.06.2023_VTBI_2024_2026'!E29-'10.02.2023_SP_2023_2026'!E29</f>
        <v>0</v>
      </c>
      <c r="F29" s="18">
        <f>'13.06.2023_VTBI_2024_2026'!F29-'10.02.2023_SP_2023_2026'!F29</f>
        <v>0</v>
      </c>
      <c r="G29" s="18">
        <f>'13.06.2023_VTBI_2024_2026'!G29-'10.02.2023_SP_2023_2026'!G29</f>
        <v>0</v>
      </c>
      <c r="H29" s="18">
        <f>'13.06.2023_VTBI_2024_2026'!H29-'10.02.2023_SP_2023_2026'!H29</f>
        <v>0</v>
      </c>
      <c r="I29" s="18">
        <f>'13.06.2023_VTBI_2024_2026'!I29-'10.02.2023_SP_2023_2026'!I29</f>
        <v>0</v>
      </c>
      <c r="J29" s="18">
        <f>'13.06.2023_VTBI_2024_2026'!J29-'10.02.2023_SP_2023_2026'!J29</f>
        <v>0</v>
      </c>
      <c r="K29" s="18">
        <f>'13.06.2023_VTBI_2024_2026'!K29-'10.02.2023_SP_2023_2026'!K29</f>
        <v>0</v>
      </c>
      <c r="L29" s="18">
        <f>'13.06.2023_VTBI_2024_2026'!L29-'10.02.2023_SP_2023_2026'!L29</f>
        <v>-332.89667238347829</v>
      </c>
      <c r="M29" s="18">
        <f>'13.06.2023_VTBI_2024_2026'!M29-'10.02.2023_SP_2023_2026'!M29</f>
        <v>-72.037557333946097</v>
      </c>
      <c r="N29" s="18">
        <f>'13.06.2023_VTBI_2024_2026'!N29-'10.02.2023_SP_2023_2026'!N29</f>
        <v>-261.54574390670496</v>
      </c>
      <c r="O29" s="18">
        <f>'13.06.2023_VTBI_2024_2026'!O29-'10.02.2023_SP_2023_2026'!O29</f>
        <v>-598.54557586951523</v>
      </c>
      <c r="P29" s="18">
        <f>'13.06.2023_VTBI_2024_2026'!P29-'10.02.2023_SP_2023_2026'!P29</f>
        <v>-636.98128679373076</v>
      </c>
    </row>
    <row r="30" spans="1:16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18">
        <f>'13.06.2023_VTBI_2024_2026'!E30-'10.02.2023_SP_2023_2026'!E30</f>
        <v>0</v>
      </c>
      <c r="F30" s="18">
        <f>'13.06.2023_VTBI_2024_2026'!F30-'10.02.2023_SP_2023_2026'!F30</f>
        <v>0</v>
      </c>
      <c r="G30" s="18">
        <f>'13.06.2023_VTBI_2024_2026'!G30-'10.02.2023_SP_2023_2026'!G30</f>
        <v>0</v>
      </c>
      <c r="H30" s="18">
        <f>'13.06.2023_VTBI_2024_2026'!H30-'10.02.2023_SP_2023_2026'!H30</f>
        <v>0</v>
      </c>
      <c r="I30" s="18">
        <f>'13.06.2023_VTBI_2024_2026'!I30-'10.02.2023_SP_2023_2026'!I30</f>
        <v>0</v>
      </c>
      <c r="J30" s="18">
        <f>'13.06.2023_VTBI_2024_2026'!J30-'10.02.2023_SP_2023_2026'!J30</f>
        <v>-28.955999999998312</v>
      </c>
      <c r="K30" s="18">
        <f>'13.06.2023_VTBI_2024_2026'!K30-'10.02.2023_SP_2023_2026'!K30</f>
        <v>-234.04499999999825</v>
      </c>
      <c r="L30" s="18">
        <f>'13.06.2023_VTBI_2024_2026'!L30-'10.02.2023_SP_2023_2026'!L30</f>
        <v>286.90000279393644</v>
      </c>
      <c r="M30" s="18">
        <f>'13.06.2023_VTBI_2024_2026'!M30-'10.02.2023_SP_2023_2026'!M30</f>
        <v>-1094.2697053244774</v>
      </c>
      <c r="N30" s="18">
        <f>'13.06.2023_VTBI_2024_2026'!N30-'10.02.2023_SP_2023_2026'!N30</f>
        <v>-1227.9826055195026</v>
      </c>
      <c r="O30" s="18">
        <f>'13.06.2023_VTBI_2024_2026'!O30-'10.02.2023_SP_2023_2026'!O30</f>
        <v>-823.69138901828592</v>
      </c>
      <c r="P30" s="18">
        <f>'13.06.2023_VTBI_2024_2026'!P30-'10.02.2023_SP_2023_2026'!P30</f>
        <v>-881.33050784673833</v>
      </c>
    </row>
    <row r="31" spans="1:16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18">
        <f>'13.06.2023_VTBI_2024_2026'!E31-'10.02.2023_SP_2023_2026'!E31</f>
        <v>0</v>
      </c>
      <c r="F31" s="18">
        <f>'13.06.2023_VTBI_2024_2026'!F31-'10.02.2023_SP_2023_2026'!F31</f>
        <v>0</v>
      </c>
      <c r="G31" s="18">
        <f>'13.06.2023_VTBI_2024_2026'!G31-'10.02.2023_SP_2023_2026'!G31</f>
        <v>0</v>
      </c>
      <c r="H31" s="18">
        <f>'13.06.2023_VTBI_2024_2026'!H31-'10.02.2023_SP_2023_2026'!H31</f>
        <v>0</v>
      </c>
      <c r="I31" s="18">
        <f>'13.06.2023_VTBI_2024_2026'!I31-'10.02.2023_SP_2023_2026'!I31</f>
        <v>0</v>
      </c>
      <c r="J31" s="18">
        <f>'13.06.2023_VTBI_2024_2026'!J31-'10.02.2023_SP_2023_2026'!J31</f>
        <v>0</v>
      </c>
      <c r="K31" s="18">
        <f>'13.06.2023_VTBI_2024_2026'!K31-'10.02.2023_SP_2023_2026'!K31</f>
        <v>0</v>
      </c>
      <c r="L31" s="18">
        <f>'13.06.2023_VTBI_2024_2026'!L31-'10.02.2023_SP_2023_2026'!L31</f>
        <v>-1057.2365715634623</v>
      </c>
      <c r="M31" s="18">
        <f>'13.06.2023_VTBI_2024_2026'!M31-'10.02.2023_SP_2023_2026'!M31</f>
        <v>-3895.9411505537682</v>
      </c>
      <c r="N31" s="18">
        <f>'13.06.2023_VTBI_2024_2026'!N31-'10.02.2023_SP_2023_2026'!N31</f>
        <v>-4430.7561945614325</v>
      </c>
      <c r="O31" s="18">
        <f>'13.06.2023_VTBI_2024_2026'!O31-'10.02.2023_SP_2023_2026'!O31</f>
        <v>-4979.0836840447555</v>
      </c>
      <c r="P31" s="18">
        <f>'13.06.2023_VTBI_2024_2026'!P31-'10.02.2023_SP_2023_2026'!P31</f>
        <v>-5386.5598374166802</v>
      </c>
    </row>
    <row r="32" spans="1:16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18">
        <f>'13.06.2023_VTBI_2024_2026'!E32-'10.02.2023_SP_2023_2026'!E32</f>
        <v>0</v>
      </c>
      <c r="F32" s="18">
        <f>'13.06.2023_VTBI_2024_2026'!F32-'10.02.2023_SP_2023_2026'!F32</f>
        <v>0</v>
      </c>
      <c r="G32" s="18">
        <f>'13.06.2023_VTBI_2024_2026'!G32-'10.02.2023_SP_2023_2026'!G32</f>
        <v>0</v>
      </c>
      <c r="H32" s="18">
        <f>'13.06.2023_VTBI_2024_2026'!H32-'10.02.2023_SP_2023_2026'!H32</f>
        <v>0</v>
      </c>
      <c r="I32" s="18">
        <f>'13.06.2023_VTBI_2024_2026'!I32-'10.02.2023_SP_2023_2026'!I32</f>
        <v>0</v>
      </c>
      <c r="J32" s="18">
        <f>'13.06.2023_VTBI_2024_2026'!J32-'10.02.2023_SP_2023_2026'!J32</f>
        <v>0</v>
      </c>
      <c r="K32" s="18">
        <f>'13.06.2023_VTBI_2024_2026'!K32-'10.02.2023_SP_2023_2026'!K32</f>
        <v>0</v>
      </c>
      <c r="L32" s="18">
        <f>'13.06.2023_VTBI_2024_2026'!L32-'10.02.2023_SP_2023_2026'!L32</f>
        <v>-1343.6326665037959</v>
      </c>
      <c r="M32" s="18">
        <f>'13.06.2023_VTBI_2024_2026'!M32-'10.02.2023_SP_2023_2026'!M32</f>
        <v>-4543.512520209606</v>
      </c>
      <c r="N32" s="18">
        <f>'13.06.2023_VTBI_2024_2026'!N32-'10.02.2023_SP_2023_2026'!N32</f>
        <v>-5053.8671145809421</v>
      </c>
      <c r="O32" s="18">
        <f>'13.06.2023_VTBI_2024_2026'!O32-'10.02.2023_SP_2023_2026'!O32</f>
        <v>-5761.9047502347094</v>
      </c>
      <c r="P32" s="18">
        <f>'13.06.2023_VTBI_2024_2026'!P32-'10.02.2023_SP_2023_2026'!P32</f>
        <v>-6224.272829473739</v>
      </c>
    </row>
    <row r="33" spans="1:16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1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f>'13.06.2023_VTBI_2024_2026'!E34-'10.02.2023_SP_2023_2026'!E34</f>
        <v>0</v>
      </c>
      <c r="F34" s="18">
        <f>'13.06.2023_VTBI_2024_2026'!F34-'10.02.2023_SP_2023_2026'!F34</f>
        <v>0</v>
      </c>
      <c r="G34" s="18">
        <f>'13.06.2023_VTBI_2024_2026'!G34-'10.02.2023_SP_2023_2026'!G34</f>
        <v>0</v>
      </c>
      <c r="H34" s="18">
        <f>'13.06.2023_VTBI_2024_2026'!H34-'10.02.2023_SP_2023_2026'!H34</f>
        <v>0</v>
      </c>
      <c r="I34" s="18">
        <f>'13.06.2023_VTBI_2024_2026'!I34-'10.02.2023_SP_2023_2026'!I34</f>
        <v>0</v>
      </c>
      <c r="J34" s="18">
        <f>'13.06.2023_VTBI_2024_2026'!J34-'10.02.2023_SP_2023_2026'!J34</f>
        <v>1.6657789737166695E-3</v>
      </c>
      <c r="K34" s="18">
        <f>'13.06.2023_VTBI_2024_2026'!K34-'10.02.2023_SP_2023_2026'!K34</f>
        <v>-0.3631913792545447</v>
      </c>
      <c r="L34" s="18">
        <f>'13.06.2023_VTBI_2024_2026'!L34-'10.02.2023_SP_2023_2026'!L34</f>
        <v>-1.7639912679644425</v>
      </c>
      <c r="M34" s="18">
        <f>'13.06.2023_VTBI_2024_2026'!M34-'10.02.2023_SP_2023_2026'!M34</f>
        <v>-1.7234761469212998</v>
      </c>
      <c r="N34" s="18">
        <f>'13.06.2023_VTBI_2024_2026'!N34-'10.02.2023_SP_2023_2026'!N34</f>
        <v>-0.44883777831331884</v>
      </c>
      <c r="O34" s="18">
        <f>'13.06.2023_VTBI_2024_2026'!O34-'10.02.2023_SP_2023_2026'!O34</f>
        <v>0.45038321985998664</v>
      </c>
      <c r="P34" s="18">
        <f>'13.06.2023_VTBI_2024_2026'!P34-'10.02.2023_SP_2023_2026'!P34</f>
        <v>8.1388875941016181E-2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f>'13.06.2023_VTBI_2024_2026'!E35-'10.02.2023_SP_2023_2026'!E35</f>
        <v>0</v>
      </c>
      <c r="F35" s="18">
        <f>'13.06.2023_VTBI_2024_2026'!F35-'10.02.2023_SP_2023_2026'!F35</f>
        <v>0</v>
      </c>
      <c r="G35" s="18">
        <f>'13.06.2023_VTBI_2024_2026'!G35-'10.02.2023_SP_2023_2026'!G35</f>
        <v>0</v>
      </c>
      <c r="H35" s="18">
        <f>'13.06.2023_VTBI_2024_2026'!H35-'10.02.2023_SP_2023_2026'!H35</f>
        <v>0</v>
      </c>
      <c r="I35" s="18">
        <f>'13.06.2023_VTBI_2024_2026'!I35-'10.02.2023_SP_2023_2026'!I35</f>
        <v>0</v>
      </c>
      <c r="J35" s="18">
        <f>'13.06.2023_VTBI_2024_2026'!J35-'10.02.2023_SP_2023_2026'!J35</f>
        <v>0</v>
      </c>
      <c r="K35" s="18">
        <f>'13.06.2023_VTBI_2024_2026'!K35-'10.02.2023_SP_2023_2026'!K35</f>
        <v>7.8935539364366036E-2</v>
      </c>
      <c r="L35" s="18">
        <f>'13.06.2023_VTBI_2024_2026'!L35-'10.02.2023_SP_2023_2026'!L35</f>
        <v>-3.1357623811804416</v>
      </c>
      <c r="M35" s="18">
        <f>'13.06.2023_VTBI_2024_2026'!M35-'10.02.2023_SP_2023_2026'!M35</f>
        <v>0</v>
      </c>
      <c r="N35" s="18">
        <f>'13.06.2023_VTBI_2024_2026'!N35-'10.02.2023_SP_2023_2026'!N35</f>
        <v>0</v>
      </c>
      <c r="O35" s="18">
        <f>'13.06.2023_VTBI_2024_2026'!O35-'10.02.2023_SP_2023_2026'!O35</f>
        <v>0</v>
      </c>
      <c r="P35" s="18">
        <f>'13.06.2023_VTBI_2024_2026'!P35-'10.02.2023_SP_2023_2026'!P35</f>
        <v>9.9999999999999645E-2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f>'13.06.2023_VTBI_2024_2026'!E36-'10.02.2023_SP_2023_2026'!E36</f>
        <v>0</v>
      </c>
      <c r="F36" s="18">
        <f>'13.06.2023_VTBI_2024_2026'!F36-'10.02.2023_SP_2023_2026'!F36</f>
        <v>0</v>
      </c>
      <c r="G36" s="18">
        <f>'13.06.2023_VTBI_2024_2026'!G36-'10.02.2023_SP_2023_2026'!G36</f>
        <v>0</v>
      </c>
      <c r="H36" s="18">
        <f>'13.06.2023_VTBI_2024_2026'!H36-'10.02.2023_SP_2023_2026'!H36</f>
        <v>0</v>
      </c>
      <c r="I36" s="18">
        <f>'13.06.2023_VTBI_2024_2026'!I36-'10.02.2023_SP_2023_2026'!I36</f>
        <v>0</v>
      </c>
      <c r="J36" s="18">
        <f>'13.06.2023_VTBI_2024_2026'!J36-'10.02.2023_SP_2023_2026'!J36</f>
        <v>0</v>
      </c>
      <c r="K36" s="18">
        <f>'13.06.2023_VTBI_2024_2026'!K36-'10.02.2023_SP_2023_2026'!K36</f>
        <v>2.3955504419470799</v>
      </c>
      <c r="L36" s="18">
        <f>'13.06.2023_VTBI_2024_2026'!L36-'10.02.2023_SP_2023_2026'!L36</f>
        <v>-4.0377757857807239</v>
      </c>
      <c r="M36" s="18">
        <f>'13.06.2023_VTBI_2024_2026'!M36-'10.02.2023_SP_2023_2026'!M36</f>
        <v>-3.7965006538040029</v>
      </c>
      <c r="N36" s="18">
        <f>'13.06.2023_VTBI_2024_2026'!N36-'10.02.2023_SP_2023_2026'!N36</f>
        <v>1.2215717072333661</v>
      </c>
      <c r="O36" s="18">
        <f>'13.06.2023_VTBI_2024_2026'!O36-'10.02.2023_SP_2023_2026'!O36</f>
        <v>-0.94578480210506655</v>
      </c>
      <c r="P36" s="18">
        <f>'13.06.2023_VTBI_2024_2026'!P36-'10.02.2023_SP_2023_2026'!P36</f>
        <v>2.8421709430404007E-14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f>'13.06.2023_VTBI_2024_2026'!E37-'10.02.2023_SP_2023_2026'!E37</f>
        <v>0</v>
      </c>
      <c r="F37" s="18">
        <f>'13.06.2023_VTBI_2024_2026'!F37-'10.02.2023_SP_2023_2026'!F37</f>
        <v>0</v>
      </c>
      <c r="G37" s="18">
        <f>'13.06.2023_VTBI_2024_2026'!G37-'10.02.2023_SP_2023_2026'!G37</f>
        <v>0</v>
      </c>
      <c r="H37" s="18">
        <f>'13.06.2023_VTBI_2024_2026'!H37-'10.02.2023_SP_2023_2026'!H37</f>
        <v>0</v>
      </c>
      <c r="I37" s="18">
        <f>'13.06.2023_VTBI_2024_2026'!I37-'10.02.2023_SP_2023_2026'!I37</f>
        <v>0</v>
      </c>
      <c r="J37" s="18">
        <f>'13.06.2023_VTBI_2024_2026'!J37-'10.02.2023_SP_2023_2026'!J37</f>
        <v>-9.5043207129918983E-2</v>
      </c>
      <c r="K37" s="18">
        <f>'13.06.2023_VTBI_2024_2026'!K37-'10.02.2023_SP_2023_2026'!K37</f>
        <v>-3.3437757452310137</v>
      </c>
      <c r="L37" s="18">
        <f>'13.06.2023_VTBI_2024_2026'!L37-'10.02.2023_SP_2023_2026'!L37</f>
        <v>1.6301871250376081</v>
      </c>
      <c r="M37" s="18">
        <f>'13.06.2023_VTBI_2024_2026'!M37-'10.02.2023_SP_2023_2026'!M37</f>
        <v>-12.703324296441968</v>
      </c>
      <c r="N37" s="18">
        <f>'13.06.2023_VTBI_2024_2026'!N37-'10.02.2023_SP_2023_2026'!N37</f>
        <v>-2.3125017041494056</v>
      </c>
      <c r="O37" s="18">
        <f>'13.06.2023_VTBI_2024_2026'!O37-'10.02.2023_SP_2023_2026'!O37</f>
        <v>2.5807373001998486</v>
      </c>
      <c r="P37" s="18">
        <f>'13.06.2023_VTBI_2024_2026'!P37-'10.02.2023_SP_2023_2026'!P37</f>
        <v>0.10999999999999943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f>'13.06.2023_VTBI_2024_2026'!E38-'10.02.2023_SP_2023_2026'!E38</f>
        <v>0</v>
      </c>
      <c r="F38" s="18">
        <f>'13.06.2023_VTBI_2024_2026'!F38-'10.02.2023_SP_2023_2026'!F38</f>
        <v>0</v>
      </c>
      <c r="G38" s="18">
        <f>'13.06.2023_VTBI_2024_2026'!G38-'10.02.2023_SP_2023_2026'!G38</f>
        <v>0</v>
      </c>
      <c r="H38" s="18">
        <f>'13.06.2023_VTBI_2024_2026'!H38-'10.02.2023_SP_2023_2026'!H38</f>
        <v>0</v>
      </c>
      <c r="I38" s="18">
        <f>'13.06.2023_VTBI_2024_2026'!I38-'10.02.2023_SP_2023_2026'!I38</f>
        <v>0</v>
      </c>
      <c r="J38" s="18">
        <f>'13.06.2023_VTBI_2024_2026'!J38-'10.02.2023_SP_2023_2026'!J38</f>
        <v>0</v>
      </c>
      <c r="K38" s="18">
        <f>'13.06.2023_VTBI_2024_2026'!K38-'10.02.2023_SP_2023_2026'!K38</f>
        <v>0</v>
      </c>
      <c r="L38" s="18">
        <f>'13.06.2023_VTBI_2024_2026'!L38-'10.02.2023_SP_2023_2026'!L38</f>
        <v>-3.5736280516067289</v>
      </c>
      <c r="M38" s="18">
        <f>'13.06.2023_VTBI_2024_2026'!M38-'10.02.2023_SP_2023_2026'!M38</f>
        <v>-2</v>
      </c>
      <c r="N38" s="18">
        <f>'13.06.2023_VTBI_2024_2026'!N38-'10.02.2023_SP_2023_2026'!N38</f>
        <v>-7.4304040468305299E-2</v>
      </c>
      <c r="O38" s="18">
        <f>'13.06.2023_VTBI_2024_2026'!O38-'10.02.2023_SP_2023_2026'!O38</f>
        <v>-0.80537968833846296</v>
      </c>
      <c r="P38" s="18">
        <f>'13.06.2023_VTBI_2024_2026'!P38-'10.02.2023_SP_2023_2026'!P38</f>
        <v>9.9999999999999645E-2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f>'13.06.2023_VTBI_2024_2026'!E40-'10.02.2023_SP_2023_2026'!E40</f>
        <v>0</v>
      </c>
      <c r="F40" s="18">
        <f>'13.06.2023_VTBI_2024_2026'!F40-'10.02.2023_SP_2023_2026'!F40</f>
        <v>0</v>
      </c>
      <c r="G40" s="18">
        <f>'13.06.2023_VTBI_2024_2026'!G40-'10.02.2023_SP_2023_2026'!G40</f>
        <v>0</v>
      </c>
      <c r="H40" s="18">
        <f>'13.06.2023_VTBI_2024_2026'!H40-'10.02.2023_SP_2023_2026'!H40</f>
        <v>0</v>
      </c>
      <c r="I40" s="18">
        <f>'13.06.2023_VTBI_2024_2026'!I40-'10.02.2023_SP_2023_2026'!I40</f>
        <v>0</v>
      </c>
      <c r="J40" s="18">
        <f>'13.06.2023_VTBI_2024_2026'!J40-'10.02.2023_SP_2023_2026'!J40</f>
        <v>0</v>
      </c>
      <c r="K40" s="18">
        <f>'13.06.2023_VTBI_2024_2026'!K40-'10.02.2023_SP_2023_2026'!K40</f>
        <v>0</v>
      </c>
      <c r="L40" s="18">
        <f>'13.06.2023_VTBI_2024_2026'!L40-'10.02.2023_SP_2023_2026'!L40</f>
        <v>-4.1052678564484992</v>
      </c>
      <c r="M40" s="18">
        <f>'13.06.2023_VTBI_2024_2026'!M40-'10.02.2023_SP_2023_2026'!M40</f>
        <v>-10</v>
      </c>
      <c r="N40" s="18">
        <f>'13.06.2023_VTBI_2024_2026'!N40-'10.02.2023_SP_2023_2026'!N40</f>
        <v>0</v>
      </c>
      <c r="O40" s="18">
        <f>'13.06.2023_VTBI_2024_2026'!O40-'10.02.2023_SP_2023_2026'!O40</f>
        <v>0</v>
      </c>
      <c r="P40" s="18">
        <f>'13.06.2023_VTBI_2024_2026'!P40-'10.02.2023_SP_2023_2026'!P40</f>
        <v>0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f>'13.06.2023_VTBI_2024_2026'!E41-'10.02.2023_SP_2023_2026'!E41</f>
        <v>0</v>
      </c>
      <c r="F41" s="18">
        <f>'13.06.2023_VTBI_2024_2026'!F41-'10.02.2023_SP_2023_2026'!F41</f>
        <v>0</v>
      </c>
      <c r="G41" s="18">
        <f>'13.06.2023_VTBI_2024_2026'!G41-'10.02.2023_SP_2023_2026'!G41</f>
        <v>0</v>
      </c>
      <c r="H41" s="18">
        <f>'13.06.2023_VTBI_2024_2026'!H41-'10.02.2023_SP_2023_2026'!H41</f>
        <v>0</v>
      </c>
      <c r="I41" s="18">
        <f>'13.06.2023_VTBI_2024_2026'!I41-'10.02.2023_SP_2023_2026'!I41</f>
        <v>0</v>
      </c>
      <c r="J41" s="18">
        <f>'13.06.2023_VTBI_2024_2026'!J41-'10.02.2023_SP_2023_2026'!J41</f>
        <v>0</v>
      </c>
      <c r="K41" s="18">
        <f>'13.06.2023_VTBI_2024_2026'!K41-'10.02.2023_SP_2023_2026'!K41</f>
        <v>5.0811357397151369E-6</v>
      </c>
      <c r="L41" s="18">
        <f>'13.06.2023_VTBI_2024_2026'!L41-'10.02.2023_SP_2023_2026'!L41</f>
        <v>-4.7693167430018946</v>
      </c>
      <c r="M41" s="18">
        <f>'13.06.2023_VTBI_2024_2026'!M41-'10.02.2023_SP_2023_2026'!M41</f>
        <v>-12.2</v>
      </c>
      <c r="N41" s="18">
        <f>'13.06.2023_VTBI_2024_2026'!N41-'10.02.2023_SP_2023_2026'!N41</f>
        <v>0</v>
      </c>
      <c r="O41" s="18">
        <f>'13.06.2023_VTBI_2024_2026'!O41-'10.02.2023_SP_2023_2026'!O41</f>
        <v>0</v>
      </c>
      <c r="P41" s="18">
        <f>'13.06.2023_VTBI_2024_2026'!P41-'10.02.2023_SP_2023_2026'!P41</f>
        <v>0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f>'13.06.2023_VTBI_2024_2026'!E43-'10.02.2023_SP_2023_2026'!E43</f>
        <v>0</v>
      </c>
      <c r="F43" s="18">
        <f>'13.06.2023_VTBI_2024_2026'!F43-'10.02.2023_SP_2023_2026'!F43</f>
        <v>0</v>
      </c>
      <c r="G43" s="18">
        <f>'13.06.2023_VTBI_2024_2026'!G43-'10.02.2023_SP_2023_2026'!G43</f>
        <v>0</v>
      </c>
      <c r="H43" s="18">
        <f>'13.06.2023_VTBI_2024_2026'!H43-'10.02.2023_SP_2023_2026'!H43</f>
        <v>0</v>
      </c>
      <c r="I43" s="18">
        <f>'13.06.2023_VTBI_2024_2026'!I43-'10.02.2023_SP_2023_2026'!I43</f>
        <v>0</v>
      </c>
      <c r="J43" s="18">
        <f>'13.06.2023_VTBI_2024_2026'!J43-'10.02.2023_SP_2023_2026'!J43</f>
        <v>0</v>
      </c>
      <c r="K43" s="18">
        <f>'13.06.2023_VTBI_2024_2026'!K43-'10.02.2023_SP_2023_2026'!K43</f>
        <v>-4.1015057016136502E-2</v>
      </c>
      <c r="L43" s="18">
        <f>'13.06.2023_VTBI_2024_2026'!L43-'10.02.2023_SP_2023_2026'!L43</f>
        <v>0.33724538315385999</v>
      </c>
      <c r="M43" s="18">
        <f>'13.06.2023_VTBI_2024_2026'!M43-'10.02.2023_SP_2023_2026'!M43</f>
        <v>1.2770378595431779</v>
      </c>
      <c r="N43" s="18">
        <f>'13.06.2023_VTBI_2024_2026'!N43-'10.02.2023_SP_2023_2026'!N43</f>
        <v>0.30635313815848075</v>
      </c>
      <c r="O43" s="18">
        <f>'13.06.2023_VTBI_2024_2026'!O43-'10.02.2023_SP_2023_2026'!O43</f>
        <v>7.4392142337976086E-2</v>
      </c>
      <c r="P43" s="18">
        <f>'13.06.2023_VTBI_2024_2026'!P43-'10.02.2023_SP_2023_2026'!P43</f>
        <v>0.20107459540732586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f>'13.06.2023_VTBI_2024_2026'!E44-'10.02.2023_SP_2023_2026'!E44</f>
        <v>0</v>
      </c>
      <c r="F44" s="18">
        <f>'13.06.2023_VTBI_2024_2026'!F44-'10.02.2023_SP_2023_2026'!F44</f>
        <v>0</v>
      </c>
      <c r="G44" s="18">
        <f>'13.06.2023_VTBI_2024_2026'!G44-'10.02.2023_SP_2023_2026'!G44</f>
        <v>0</v>
      </c>
      <c r="H44" s="18">
        <f>'13.06.2023_VTBI_2024_2026'!H44-'10.02.2023_SP_2023_2026'!H44</f>
        <v>0</v>
      </c>
      <c r="I44" s="18">
        <f>'13.06.2023_VTBI_2024_2026'!I44-'10.02.2023_SP_2023_2026'!I44</f>
        <v>0</v>
      </c>
      <c r="J44" s="18">
        <f>'13.06.2023_VTBI_2024_2026'!J44-'10.02.2023_SP_2023_2026'!J44</f>
        <v>0</v>
      </c>
      <c r="K44" s="18">
        <f>'13.06.2023_VTBI_2024_2026'!K44-'10.02.2023_SP_2023_2026'!K44</f>
        <v>8.2186100131009798E-4</v>
      </c>
      <c r="L44" s="18">
        <f>'13.06.2023_VTBI_2024_2026'!L44-'10.02.2023_SP_2023_2026'!L44</f>
        <v>0.18350487114790809</v>
      </c>
      <c r="M44" s="18">
        <f>'13.06.2023_VTBI_2024_2026'!M44-'10.02.2023_SP_2023_2026'!M44</f>
        <v>0.66924844810110184</v>
      </c>
      <c r="N44" s="18">
        <f>'13.06.2023_VTBI_2024_2026'!N44-'10.02.2023_SP_2023_2026'!N44</f>
        <v>0.23715696941490119</v>
      </c>
      <c r="O44" s="18">
        <f>'13.06.2023_VTBI_2024_2026'!O44-'10.02.2023_SP_2023_2026'!O44</f>
        <v>5.8349995934950383E-4</v>
      </c>
      <c r="P44" s="18">
        <f>'13.06.2023_VTBI_2024_2026'!P44-'10.02.2023_SP_2023_2026'!P44</f>
        <v>2.8292830479915015E-3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f>'13.06.2023_VTBI_2024_2026'!E45-'10.02.2023_SP_2023_2026'!E45</f>
        <v>0</v>
      </c>
      <c r="F45" s="18">
        <f>'13.06.2023_VTBI_2024_2026'!F45-'10.02.2023_SP_2023_2026'!F45</f>
        <v>0</v>
      </c>
      <c r="G45" s="18">
        <f>'13.06.2023_VTBI_2024_2026'!G45-'10.02.2023_SP_2023_2026'!G45</f>
        <v>0</v>
      </c>
      <c r="H45" s="18">
        <f>'13.06.2023_VTBI_2024_2026'!H45-'10.02.2023_SP_2023_2026'!H45</f>
        <v>0</v>
      </c>
      <c r="I45" s="18">
        <f>'13.06.2023_VTBI_2024_2026'!I45-'10.02.2023_SP_2023_2026'!I45</f>
        <v>0</v>
      </c>
      <c r="J45" s="18">
        <f>'13.06.2023_VTBI_2024_2026'!J45-'10.02.2023_SP_2023_2026'!J45</f>
        <v>-9.508931064542489E-2</v>
      </c>
      <c r="K45" s="18">
        <f>'13.06.2023_VTBI_2024_2026'!K45-'10.02.2023_SP_2023_2026'!K45</f>
        <v>0.25528624747351714</v>
      </c>
      <c r="L45" s="18">
        <f>'13.06.2023_VTBI_2024_2026'!L45-'10.02.2023_SP_2023_2026'!L45</f>
        <v>0.29355679202502871</v>
      </c>
      <c r="M45" s="18">
        <f>'13.06.2023_VTBI_2024_2026'!M45-'10.02.2023_SP_2023_2026'!M45</f>
        <v>0.64181640222618119</v>
      </c>
      <c r="N45" s="18">
        <f>'13.06.2023_VTBI_2024_2026'!N45-'10.02.2023_SP_2023_2026'!N45</f>
        <v>-2.1818455930922132E-2</v>
      </c>
      <c r="O45" s="18">
        <f>'13.06.2023_VTBI_2024_2026'!O45-'10.02.2023_SP_2023_2026'!O45</f>
        <v>-0.48026161334500372</v>
      </c>
      <c r="P45" s="18">
        <f>'13.06.2023_VTBI_2024_2026'!P45-'10.02.2023_SP_2023_2026'!P45</f>
        <v>-2.4092708410989205E-2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f>'13.06.2023_VTBI_2024_2026'!E46-'10.02.2023_SP_2023_2026'!E46</f>
        <v>0</v>
      </c>
      <c r="F46" s="18">
        <f>'13.06.2023_VTBI_2024_2026'!F46-'10.02.2023_SP_2023_2026'!F46</f>
        <v>0</v>
      </c>
      <c r="G46" s="18">
        <f>'13.06.2023_VTBI_2024_2026'!G46-'10.02.2023_SP_2023_2026'!G46</f>
        <v>0</v>
      </c>
      <c r="H46" s="18">
        <f>'13.06.2023_VTBI_2024_2026'!H46-'10.02.2023_SP_2023_2026'!H46</f>
        <v>0</v>
      </c>
      <c r="I46" s="18">
        <f>'13.06.2023_VTBI_2024_2026'!I46-'10.02.2023_SP_2023_2026'!I46</f>
        <v>0</v>
      </c>
      <c r="J46" s="18">
        <f>'13.06.2023_VTBI_2024_2026'!J46-'10.02.2023_SP_2023_2026'!J46</f>
        <v>0</v>
      </c>
      <c r="K46" s="18">
        <f>'13.06.2023_VTBI_2024_2026'!K46-'10.02.2023_SP_2023_2026'!K46</f>
        <v>6.6949165667895549E-4</v>
      </c>
      <c r="L46" s="18">
        <f>'13.06.2023_VTBI_2024_2026'!L46-'10.02.2023_SP_2023_2026'!L46</f>
        <v>-0.16868902720917484</v>
      </c>
      <c r="M46" s="18">
        <f>'13.06.2023_VTBI_2024_2026'!M46-'10.02.2023_SP_2023_2026'!M46</f>
        <v>1.1638241357868575</v>
      </c>
      <c r="N46" s="18">
        <f>'13.06.2023_VTBI_2024_2026'!N46-'10.02.2023_SP_2023_2026'!N46</f>
        <v>-0.39035081987857623</v>
      </c>
      <c r="O46" s="18">
        <f>'13.06.2023_VTBI_2024_2026'!O46-'10.02.2023_SP_2023_2026'!O46</f>
        <v>-0.50703943422201236</v>
      </c>
      <c r="P46" s="18">
        <f>'13.06.2023_VTBI_2024_2026'!P46-'10.02.2023_SP_2023_2026'!P46</f>
        <v>-2.4092708410996977E-2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f>'13.06.2023_VTBI_2024_2026'!E47-'10.02.2023_SP_2023_2026'!E47</f>
        <v>0</v>
      </c>
      <c r="F47" s="18">
        <f>'13.06.2023_VTBI_2024_2026'!F47-'10.02.2023_SP_2023_2026'!F47</f>
        <v>0</v>
      </c>
      <c r="G47" s="18">
        <f>'13.06.2023_VTBI_2024_2026'!G47-'10.02.2023_SP_2023_2026'!G47</f>
        <v>0</v>
      </c>
      <c r="H47" s="18">
        <f>'13.06.2023_VTBI_2024_2026'!H47-'10.02.2023_SP_2023_2026'!H47</f>
        <v>0</v>
      </c>
      <c r="I47" s="18">
        <f>'13.06.2023_VTBI_2024_2026'!I47-'10.02.2023_SP_2023_2026'!I47</f>
        <v>0</v>
      </c>
      <c r="J47" s="18">
        <f>'13.06.2023_VTBI_2024_2026'!J47-'10.02.2023_SP_2023_2026'!J47</f>
        <v>-9.5089310645428471E-2</v>
      </c>
      <c r="K47" s="18">
        <f>'13.06.2023_VTBI_2024_2026'!K47-'10.02.2023_SP_2023_2026'!K47</f>
        <v>0.25461675581683885</v>
      </c>
      <c r="L47" s="18">
        <f>'13.06.2023_VTBI_2024_2026'!L47-'10.02.2023_SP_2023_2026'!L47</f>
        <v>0.46224581923420349</v>
      </c>
      <c r="M47" s="18">
        <f>'13.06.2023_VTBI_2024_2026'!M47-'10.02.2023_SP_2023_2026'!M47</f>
        <v>-0.52200773356068242</v>
      </c>
      <c r="N47" s="18">
        <f>'13.06.2023_VTBI_2024_2026'!N47-'10.02.2023_SP_2023_2026'!N47</f>
        <v>0.36853236394765787</v>
      </c>
      <c r="O47" s="18">
        <f>'13.06.2023_VTBI_2024_2026'!O47-'10.02.2023_SP_2023_2026'!O47</f>
        <v>2.6777820877011211E-2</v>
      </c>
      <c r="P47" s="18">
        <f>'13.06.2023_VTBI_2024_2026'!P47-'10.02.2023_SP_2023_2026'!P47</f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f>'13.06.2023_VTBI_2024_2026'!E48-'10.02.2023_SP_2023_2026'!E48</f>
        <v>0</v>
      </c>
      <c r="F48" s="18">
        <f>'13.06.2023_VTBI_2024_2026'!F48-'10.02.2023_SP_2023_2026'!F48</f>
        <v>0</v>
      </c>
      <c r="G48" s="18">
        <f>'13.06.2023_VTBI_2024_2026'!G48-'10.02.2023_SP_2023_2026'!G48</f>
        <v>0</v>
      </c>
      <c r="H48" s="18">
        <f>'13.06.2023_VTBI_2024_2026'!H48-'10.02.2023_SP_2023_2026'!H48</f>
        <v>0</v>
      </c>
      <c r="I48" s="18">
        <f>'13.06.2023_VTBI_2024_2026'!I48-'10.02.2023_SP_2023_2026'!I48</f>
        <v>0</v>
      </c>
      <c r="J48" s="18">
        <f>'13.06.2023_VTBI_2024_2026'!J48-'10.02.2023_SP_2023_2026'!J48</f>
        <v>0</v>
      </c>
      <c r="K48" s="18">
        <f>'13.06.2023_VTBI_2024_2026'!K48-'10.02.2023_SP_2023_2026'!K48</f>
        <v>3.6973010272425277E-3</v>
      </c>
      <c r="L48" s="18">
        <f>'13.06.2023_VTBI_2024_2026'!L48-'10.02.2023_SP_2023_2026'!L48</f>
        <v>-0.2547069042937613</v>
      </c>
      <c r="M48" s="18">
        <f>'13.06.2023_VTBI_2024_2026'!M48-'10.02.2023_SP_2023_2026'!M48</f>
        <v>1.3835205034284348E-2</v>
      </c>
      <c r="N48" s="18">
        <f>'13.06.2023_VTBI_2024_2026'!N48-'10.02.2023_SP_2023_2026'!N48</f>
        <v>-0.4630538267246731</v>
      </c>
      <c r="O48" s="18">
        <f>'13.06.2023_VTBI_2024_2026'!O48-'10.02.2023_SP_2023_2026'!O48</f>
        <v>-0.47001383988617507</v>
      </c>
      <c r="P48" s="18">
        <f>'13.06.2023_VTBI_2024_2026'!P48-'10.02.2023_SP_2023_2026'!P48</f>
        <v>-0.1392103283507744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f>'13.06.2023_VTBI_2024_2026'!E49-'10.02.2023_SP_2023_2026'!E49</f>
        <v>0</v>
      </c>
      <c r="F49" s="18">
        <f>'13.06.2023_VTBI_2024_2026'!F49-'10.02.2023_SP_2023_2026'!F49</f>
        <v>0</v>
      </c>
      <c r="G49" s="18">
        <f>'13.06.2023_VTBI_2024_2026'!G49-'10.02.2023_SP_2023_2026'!G49</f>
        <v>0</v>
      </c>
      <c r="H49" s="18">
        <f>'13.06.2023_VTBI_2024_2026'!H49-'10.02.2023_SP_2023_2026'!H49</f>
        <v>0</v>
      </c>
      <c r="I49" s="18">
        <f>'13.06.2023_VTBI_2024_2026'!I49-'10.02.2023_SP_2023_2026'!I49</f>
        <v>0</v>
      </c>
      <c r="J49" s="18">
        <f>'13.06.2023_VTBI_2024_2026'!J49-'10.02.2023_SP_2023_2026'!J49</f>
        <v>0</v>
      </c>
      <c r="K49" s="18">
        <f>'13.06.2023_VTBI_2024_2026'!K49-'10.02.2023_SP_2023_2026'!K49</f>
        <v>-1.0239085414001536E-2</v>
      </c>
      <c r="L49" s="18">
        <f>'13.06.2023_VTBI_2024_2026'!L49-'10.02.2023_SP_2023_2026'!L49</f>
        <v>0.40347742001139153</v>
      </c>
      <c r="M49" s="18">
        <f>'13.06.2023_VTBI_2024_2026'!M49-'10.02.2023_SP_2023_2026'!M49</f>
        <v>-1.6126686678103148</v>
      </c>
      <c r="N49" s="18">
        <f>'13.06.2023_VTBI_2024_2026'!N49-'10.02.2023_SP_2023_2026'!N49</f>
        <v>0.42276461726767245</v>
      </c>
      <c r="O49" s="18">
        <f>'13.06.2023_VTBI_2024_2026'!O49-'10.02.2023_SP_2023_2026'!O49</f>
        <v>0.88732429500113907</v>
      </c>
      <c r="P49" s="18">
        <f>'13.06.2023_VTBI_2024_2026'!P49-'10.02.2023_SP_2023_2026'!P49</f>
        <v>0.10601444375878799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f>'13.06.2023_VTBI_2024_2026'!E51-'10.02.2023_SP_2023_2026'!E51</f>
        <v>0</v>
      </c>
      <c r="F51" s="18">
        <f>'13.06.2023_VTBI_2024_2026'!F51-'10.02.2023_SP_2023_2026'!F51</f>
        <v>0</v>
      </c>
      <c r="G51" s="18">
        <f>'13.06.2023_VTBI_2024_2026'!G51-'10.02.2023_SP_2023_2026'!G51</f>
        <v>0</v>
      </c>
      <c r="H51" s="18">
        <f>'13.06.2023_VTBI_2024_2026'!H51-'10.02.2023_SP_2023_2026'!H51</f>
        <v>0</v>
      </c>
      <c r="I51" s="18">
        <f>'13.06.2023_VTBI_2024_2026'!I51-'10.02.2023_SP_2023_2026'!I51</f>
        <v>0</v>
      </c>
      <c r="J51" s="18">
        <f>'13.06.2023_VTBI_2024_2026'!J51-'10.02.2023_SP_2023_2026'!J51</f>
        <v>0</v>
      </c>
      <c r="K51" s="18">
        <f>'13.06.2023_VTBI_2024_2026'!K51-'10.02.2023_SP_2023_2026'!K51</f>
        <v>0</v>
      </c>
      <c r="L51" s="18">
        <f>'13.06.2023_VTBI_2024_2026'!L51-'10.02.2023_SP_2023_2026'!L51</f>
        <v>0</v>
      </c>
      <c r="M51" s="18">
        <f>'13.06.2023_VTBI_2024_2026'!M51-'10.02.2023_SP_2023_2026'!M51</f>
        <v>0</v>
      </c>
      <c r="N51" s="18">
        <f>'13.06.2023_VTBI_2024_2026'!N51-'10.02.2023_SP_2023_2026'!N51</f>
        <v>0</v>
      </c>
      <c r="O51" s="18">
        <f>'13.06.2023_VTBI_2024_2026'!O51-'10.02.2023_SP_2023_2026'!O51</f>
        <v>0</v>
      </c>
      <c r="P51" s="18">
        <f>'13.06.2023_VTBI_2024_2026'!P51-'10.02.2023_SP_2023_2026'!P51</f>
        <v>-0.20000000000000018</v>
      </c>
      <c r="Q51" s="48"/>
      <c r="R51" s="48"/>
      <c r="S51" s="48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>
        <v>2026</v>
      </c>
      <c r="Q52" s="48"/>
      <c r="R52" s="48"/>
      <c r="S52" s="48"/>
    </row>
    <row r="53" spans="1:19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18">
        <f>'13.06.2023_VTBI_2024_2026'!E53-'10.02.2023_SP_2023_2026'!E53</f>
        <v>-1.9999999985884642E-3</v>
      </c>
      <c r="F53" s="18">
        <f>'13.06.2023_VTBI_2024_2026'!F53-'10.02.2023_SP_2023_2026'!F53</f>
        <v>-1.0000000002037268E-3</v>
      </c>
      <c r="G53" s="18">
        <f>'13.06.2023_VTBI_2024_2026'!G53-'10.02.2023_SP_2023_2026'!G53</f>
        <v>0</v>
      </c>
      <c r="H53" s="18">
        <f>'13.06.2023_VTBI_2024_2026'!H53-'10.02.2023_SP_2023_2026'!H53</f>
        <v>0</v>
      </c>
      <c r="I53" s="18">
        <f>'13.06.2023_VTBI_2024_2026'!I53-'10.02.2023_SP_2023_2026'!I53</f>
        <v>0</v>
      </c>
      <c r="J53" s="18">
        <f>'13.06.2023_VTBI_2024_2026'!J53-'10.02.2023_SP_2023_2026'!J53</f>
        <v>2.999999998792191E-3</v>
      </c>
      <c r="K53" s="18">
        <f>'13.06.2023_VTBI_2024_2026'!K53-'10.02.2023_SP_2023_2026'!K53</f>
        <v>-108.32200000000012</v>
      </c>
      <c r="L53" s="18">
        <f>'13.06.2023_VTBI_2024_2026'!L53-'10.02.2023_SP_2023_2026'!L53</f>
        <v>-985.00898379479622</v>
      </c>
      <c r="M53" s="18">
        <f>'13.06.2023_VTBI_2024_2026'!M53-'10.02.2023_SP_2023_2026'!M53</f>
        <v>-1747.3420569136142</v>
      </c>
      <c r="N53" s="18">
        <f>'13.06.2023_VTBI_2024_2026'!N53-'10.02.2023_SP_2023_2026'!N53</f>
        <v>-2125.4891363227216</v>
      </c>
      <c r="O53" s="18">
        <f>'13.06.2023_VTBI_2024_2026'!O53-'10.02.2023_SP_2023_2026'!O53</f>
        <v>-2010.1881720434321</v>
      </c>
      <c r="P53" s="18">
        <f>'13.06.2023_VTBI_2024_2026'!P53-'10.02.2023_SP_2023_2026'!P53</f>
        <v>-2172.735889512096</v>
      </c>
      <c r="Q53" s="48"/>
      <c r="R53" s="48"/>
      <c r="S53" s="48"/>
    </row>
    <row r="54" spans="1:19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18">
        <f>'13.06.2023_VTBI_2024_2026'!E54-'10.02.2023_SP_2023_2026'!E54</f>
        <v>0</v>
      </c>
      <c r="F54" s="18">
        <f>'13.06.2023_VTBI_2024_2026'!F54-'10.02.2023_SP_2023_2026'!F54</f>
        <v>0</v>
      </c>
      <c r="G54" s="18">
        <f>'13.06.2023_VTBI_2024_2026'!G54-'10.02.2023_SP_2023_2026'!G54</f>
        <v>9.9999999838473741E-4</v>
      </c>
      <c r="H54" s="18">
        <f>'13.06.2023_VTBI_2024_2026'!H54-'10.02.2023_SP_2023_2026'!H54</f>
        <v>-1.0000000002037268E-3</v>
      </c>
      <c r="I54" s="18">
        <f>'13.06.2023_VTBI_2024_2026'!I54-'10.02.2023_SP_2023_2026'!I54</f>
        <v>-1.0000000002037268E-3</v>
      </c>
      <c r="J54" s="18">
        <f>'13.06.2023_VTBI_2024_2026'!J54-'10.02.2023_SP_2023_2026'!J54</f>
        <v>-2.999999998792191E-3</v>
      </c>
      <c r="K54" s="18">
        <f>'13.06.2023_VTBI_2024_2026'!K54-'10.02.2023_SP_2023_2026'!K54</f>
        <v>0</v>
      </c>
      <c r="L54" s="18">
        <f>'13.06.2023_VTBI_2024_2026'!L54-'10.02.2023_SP_2023_2026'!L54</f>
        <v>360.04992515008053</v>
      </c>
      <c r="M54" s="18">
        <f>'13.06.2023_VTBI_2024_2026'!M54-'10.02.2023_SP_2023_2026'!M54</f>
        <v>866.8780097478375</v>
      </c>
      <c r="N54" s="18">
        <f>'13.06.2023_VTBI_2024_2026'!N54-'10.02.2023_SP_2023_2026'!N54</f>
        <v>1167.2014062643284</v>
      </c>
      <c r="O54" s="18">
        <f>'13.06.2023_VTBI_2024_2026'!O54-'10.02.2023_SP_2023_2026'!O54</f>
        <v>1221.8847921478155</v>
      </c>
      <c r="P54" s="18">
        <f>'13.06.2023_VTBI_2024_2026'!P54-'10.02.2023_SP_2023_2026'!P54</f>
        <v>1490.2240411929852</v>
      </c>
      <c r="Q54" s="40"/>
      <c r="R54" s="40"/>
      <c r="S54" s="48"/>
    </row>
    <row r="55" spans="1:19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18">
        <f>'13.06.2023_VTBI_2024_2026'!E55-'10.02.2023_SP_2023_2026'!E55</f>
        <v>0</v>
      </c>
      <c r="F55" s="18">
        <f>'13.06.2023_VTBI_2024_2026'!F55-'10.02.2023_SP_2023_2026'!F55</f>
        <v>0</v>
      </c>
      <c r="G55" s="18">
        <f>'13.06.2023_VTBI_2024_2026'!G55-'10.02.2023_SP_2023_2026'!G55</f>
        <v>9.9999999838473741E-4</v>
      </c>
      <c r="H55" s="18">
        <f>'13.06.2023_VTBI_2024_2026'!H55-'10.02.2023_SP_2023_2026'!H55</f>
        <v>-1.0000000002037268E-3</v>
      </c>
      <c r="I55" s="18">
        <f>'13.06.2023_VTBI_2024_2026'!I55-'10.02.2023_SP_2023_2026'!I55</f>
        <v>-1.0000000002037268E-3</v>
      </c>
      <c r="J55" s="18">
        <f>'13.06.2023_VTBI_2024_2026'!J55-'10.02.2023_SP_2023_2026'!J55</f>
        <v>-2.999999998792191E-3</v>
      </c>
      <c r="K55" s="18">
        <f>'13.06.2023_VTBI_2024_2026'!K55-'10.02.2023_SP_2023_2026'!K55</f>
        <v>0</v>
      </c>
      <c r="L55" s="18">
        <f>'13.06.2023_VTBI_2024_2026'!L55-'10.02.2023_SP_2023_2026'!L55</f>
        <v>282.58304569766551</v>
      </c>
      <c r="M55" s="18">
        <f>'13.06.2023_VTBI_2024_2026'!M55-'10.02.2023_SP_2023_2026'!M55</f>
        <v>698.0076144519644</v>
      </c>
      <c r="N55" s="18">
        <f>'13.06.2023_VTBI_2024_2026'!N55-'10.02.2023_SP_2023_2026'!N55</f>
        <v>943.93135581013485</v>
      </c>
      <c r="O55" s="18">
        <f>'13.06.2023_VTBI_2024_2026'!O55-'10.02.2023_SP_2023_2026'!O55</f>
        <v>988.15453982984036</v>
      </c>
      <c r="P55" s="18">
        <f>'13.06.2023_VTBI_2024_2026'!P55-'10.02.2023_SP_2023_2026'!P55</f>
        <v>1208.154581123752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18">
        <f>'13.06.2023_VTBI_2024_2026'!E56-'10.02.2023_SP_2023_2026'!E56</f>
        <v>0</v>
      </c>
      <c r="F56" s="18">
        <f>'13.06.2023_VTBI_2024_2026'!F56-'10.02.2023_SP_2023_2026'!F56</f>
        <v>0</v>
      </c>
      <c r="G56" s="18">
        <f>'13.06.2023_VTBI_2024_2026'!G56-'10.02.2023_SP_2023_2026'!G56</f>
        <v>0</v>
      </c>
      <c r="H56" s="18">
        <f>'13.06.2023_VTBI_2024_2026'!H56-'10.02.2023_SP_2023_2026'!H56</f>
        <v>0</v>
      </c>
      <c r="I56" s="18">
        <f>'13.06.2023_VTBI_2024_2026'!I56-'10.02.2023_SP_2023_2026'!I56</f>
        <v>0</v>
      </c>
      <c r="J56" s="18">
        <f>'13.06.2023_VTBI_2024_2026'!J56-'10.02.2023_SP_2023_2026'!J56</f>
        <v>0</v>
      </c>
      <c r="K56" s="18">
        <f>'13.06.2023_VTBI_2024_2026'!K56-'10.02.2023_SP_2023_2026'!K56</f>
        <v>0</v>
      </c>
      <c r="L56" s="18">
        <f>'13.06.2023_VTBI_2024_2026'!L56-'10.02.2023_SP_2023_2026'!L56</f>
        <v>77.466879452416379</v>
      </c>
      <c r="M56" s="18">
        <f>'13.06.2023_VTBI_2024_2026'!M56-'10.02.2023_SP_2023_2026'!M56</f>
        <v>168.87039529587173</v>
      </c>
      <c r="N56" s="18">
        <f>'13.06.2023_VTBI_2024_2026'!N56-'10.02.2023_SP_2023_2026'!N56</f>
        <v>223.27005045419492</v>
      </c>
      <c r="O56" s="18">
        <f>'13.06.2023_VTBI_2024_2026'!O56-'10.02.2023_SP_2023_2026'!O56</f>
        <v>233.73025231797419</v>
      </c>
      <c r="P56" s="18">
        <f>'13.06.2023_VTBI_2024_2026'!P56-'10.02.2023_SP_2023_2026'!P56</f>
        <v>282.0694600692359</v>
      </c>
    </row>
    <row r="57" spans="1:19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18">
        <f>'13.06.2023_VTBI_2024_2026'!E57-'10.02.2023_SP_2023_2026'!E57</f>
        <v>1.0000000002037268E-3</v>
      </c>
      <c r="F57" s="18">
        <f>'13.06.2023_VTBI_2024_2026'!F57-'10.02.2023_SP_2023_2026'!F57</f>
        <v>0</v>
      </c>
      <c r="G57" s="18">
        <f>'13.06.2023_VTBI_2024_2026'!G57-'10.02.2023_SP_2023_2026'!G57</f>
        <v>0</v>
      </c>
      <c r="H57" s="18">
        <f>'13.06.2023_VTBI_2024_2026'!H57-'10.02.2023_SP_2023_2026'!H57</f>
        <v>0</v>
      </c>
      <c r="I57" s="18">
        <f>'13.06.2023_VTBI_2024_2026'!I57-'10.02.2023_SP_2023_2026'!I57</f>
        <v>0</v>
      </c>
      <c r="J57" s="18">
        <f>'13.06.2023_VTBI_2024_2026'!J57-'10.02.2023_SP_2023_2026'!J57</f>
        <v>-28.954999999999927</v>
      </c>
      <c r="K57" s="18">
        <f>'13.06.2023_VTBI_2024_2026'!K57-'10.02.2023_SP_2023_2026'!K57</f>
        <v>28.955999999999221</v>
      </c>
      <c r="L57" s="18">
        <f>'13.06.2023_VTBI_2024_2026'!L57-'10.02.2023_SP_2023_2026'!L57</f>
        <v>194.90928100700512</v>
      </c>
      <c r="M57" s="18">
        <f>'13.06.2023_VTBI_2024_2026'!M57-'10.02.2023_SP_2023_2026'!M57</f>
        <v>154.51996001041425</v>
      </c>
      <c r="N57" s="18">
        <f>'13.06.2023_VTBI_2024_2026'!N57-'10.02.2023_SP_2023_2026'!N57</f>
        <v>222.5324365528395</v>
      </c>
      <c r="O57" s="18">
        <f>'13.06.2023_VTBI_2024_2026'!O57-'10.02.2023_SP_2023_2026'!O57</f>
        <v>227.4259941829996</v>
      </c>
      <c r="P57" s="18">
        <f>'13.06.2023_VTBI_2024_2026'!P57-'10.02.2023_SP_2023_2026'!P57</f>
        <v>195.17120876868921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18">
        <f>'13.06.2023_VTBI_2024_2026'!E58-'10.02.2023_SP_2023_2026'!E58</f>
        <v>0</v>
      </c>
      <c r="F58" s="18">
        <f>'13.06.2023_VTBI_2024_2026'!F58-'10.02.2023_SP_2023_2026'!F58</f>
        <v>0</v>
      </c>
      <c r="G58" s="18">
        <f>'13.06.2023_VTBI_2024_2026'!G58-'10.02.2023_SP_2023_2026'!G58</f>
        <v>0</v>
      </c>
      <c r="H58" s="18">
        <f>'13.06.2023_VTBI_2024_2026'!H58-'10.02.2023_SP_2023_2026'!H58</f>
        <v>0</v>
      </c>
      <c r="I58" s="18">
        <f>'13.06.2023_VTBI_2024_2026'!I58-'10.02.2023_SP_2023_2026'!I58</f>
        <v>0</v>
      </c>
      <c r="J58" s="18">
        <f>'13.06.2023_VTBI_2024_2026'!J58-'10.02.2023_SP_2023_2026'!J58</f>
        <v>0</v>
      </c>
      <c r="K58" s="18">
        <f>'13.06.2023_VTBI_2024_2026'!K58-'10.02.2023_SP_2023_2026'!K58</f>
        <v>0</v>
      </c>
      <c r="L58" s="18">
        <f>'13.06.2023_VTBI_2024_2026'!L58-'10.02.2023_SP_2023_2026'!L58</f>
        <v>-99.684600000000046</v>
      </c>
      <c r="M58" s="18">
        <f>'13.06.2023_VTBI_2024_2026'!M58-'10.02.2023_SP_2023_2026'!M58</f>
        <v>-108.65621400000009</v>
      </c>
      <c r="N58" s="18">
        <f>'13.06.2023_VTBI_2024_2026'!N58-'10.02.2023_SP_2023_2026'!N58</f>
        <v>-101.16556438680664</v>
      </c>
      <c r="O58" s="18">
        <f>'13.06.2023_VTBI_2024_2026'!O58-'10.02.2023_SP_2023_2026'!O58</f>
        <v>-107.82201439249525</v>
      </c>
      <c r="P58" s="18">
        <f>'13.06.2023_VTBI_2024_2026'!P58-'10.02.2023_SP_2023_2026'!P58</f>
        <v>-123.07700153834662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>
        <v>2026</v>
      </c>
      <c r="Q59" s="49"/>
      <c r="R59" s="49"/>
    </row>
    <row r="60" spans="1:19" x14ac:dyDescent="0.25">
      <c r="A60" s="14">
        <f>A58+1</f>
        <v>48</v>
      </c>
      <c r="B60" s="41" t="s">
        <v>129</v>
      </c>
      <c r="C60" s="41" t="s">
        <v>95</v>
      </c>
      <c r="D60" s="41" t="s">
        <v>96</v>
      </c>
      <c r="E60" s="18">
        <f>'13.06.2023_VTBI_2024_2026'!E60-'10.02.2023_SP_2023_2026'!E60</f>
        <v>0</v>
      </c>
      <c r="F60" s="18">
        <f>'13.06.2023_VTBI_2024_2026'!F60-'10.02.2023_SP_2023_2026'!F60</f>
        <v>0</v>
      </c>
      <c r="G60" s="18">
        <f>'13.06.2023_VTBI_2024_2026'!G60-'10.02.2023_SP_2023_2026'!G60</f>
        <v>0</v>
      </c>
      <c r="H60" s="18">
        <f>'13.06.2023_VTBI_2024_2026'!H60-'10.02.2023_SP_2023_2026'!H60</f>
        <v>0</v>
      </c>
      <c r="I60" s="18">
        <f>'13.06.2023_VTBI_2024_2026'!I60-'10.02.2023_SP_2023_2026'!I60</f>
        <v>0</v>
      </c>
      <c r="J60" s="18">
        <f>'13.06.2023_VTBI_2024_2026'!J60-'10.02.2023_SP_2023_2026'!J60</f>
        <v>0</v>
      </c>
      <c r="K60" s="18">
        <f>'13.06.2023_VTBI_2024_2026'!K60-'10.02.2023_SP_2023_2026'!K60</f>
        <v>0</v>
      </c>
      <c r="L60" s="18">
        <f>'13.06.2023_VTBI_2024_2026'!L60-'10.02.2023_SP_2023_2026'!L60</f>
        <v>0</v>
      </c>
      <c r="M60" s="18">
        <f>'13.06.2023_VTBI_2024_2026'!M60-'10.02.2023_SP_2023_2026'!M60</f>
        <v>14.224999999999909</v>
      </c>
      <c r="N60" s="18">
        <f>'13.06.2023_VTBI_2024_2026'!N60-'10.02.2023_SP_2023_2026'!N60</f>
        <v>14.146999999999935</v>
      </c>
      <c r="O60" s="18">
        <f>'13.06.2023_VTBI_2024_2026'!O60-'10.02.2023_SP_2023_2026'!O60</f>
        <v>4.6199999999998909</v>
      </c>
      <c r="P60" s="18">
        <f>'13.06.2023_VTBI_2024_2026'!P60-'10.02.2023_SP_2023_2026'!P60</f>
        <v>-5.1779999999998836</v>
      </c>
      <c r="Q60" s="37"/>
      <c r="R60" s="49"/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18">
        <f>'13.06.2023_VTBI_2024_2026'!E61-'10.02.2023_SP_2023_2026'!E61</f>
        <v>0</v>
      </c>
      <c r="F61" s="18">
        <f>'13.06.2023_VTBI_2024_2026'!F61-'10.02.2023_SP_2023_2026'!F61</f>
        <v>0</v>
      </c>
      <c r="G61" s="18">
        <f>'13.06.2023_VTBI_2024_2026'!G61-'10.02.2023_SP_2023_2026'!G61</f>
        <v>0</v>
      </c>
      <c r="H61" s="18">
        <f>'13.06.2023_VTBI_2024_2026'!H61-'10.02.2023_SP_2023_2026'!H61</f>
        <v>0</v>
      </c>
      <c r="I61" s="18">
        <f>'13.06.2023_VTBI_2024_2026'!I61-'10.02.2023_SP_2023_2026'!I61</f>
        <v>0</v>
      </c>
      <c r="J61" s="18">
        <f>'13.06.2023_VTBI_2024_2026'!J61-'10.02.2023_SP_2023_2026'!J61</f>
        <v>0</v>
      </c>
      <c r="K61" s="18">
        <f>'13.06.2023_VTBI_2024_2026'!K61-'10.02.2023_SP_2023_2026'!K61</f>
        <v>0</v>
      </c>
      <c r="L61" s="18">
        <f>'13.06.2023_VTBI_2024_2026'!L61-'10.02.2023_SP_2023_2026'!L61</f>
        <v>0</v>
      </c>
      <c r="M61" s="18">
        <f>'13.06.2023_VTBI_2024_2026'!M61-'10.02.2023_SP_2023_2026'!M61</f>
        <v>0.75836049125766181</v>
      </c>
      <c r="N61" s="18">
        <f>'13.06.2023_VTBI_2024_2026'!N61-'10.02.2023_SP_2023_2026'!N61</f>
        <v>1.4174549083634247E-4</v>
      </c>
      <c r="O61" s="18">
        <f>'13.06.2023_VTBI_2024_2026'!O61-'10.02.2023_SP_2023_2026'!O61</f>
        <v>-0.50150372432881341</v>
      </c>
      <c r="P61" s="18">
        <f>'13.06.2023_VTBI_2024_2026'!P61-'10.02.2023_SP_2023_2026'!P61</f>
        <v>-0.52444881856628456</v>
      </c>
      <c r="Q61" s="49"/>
      <c r="R61" s="49"/>
      <c r="S61" s="48"/>
    </row>
    <row r="62" spans="1:19" x14ac:dyDescent="0.25">
      <c r="A62" s="14">
        <f t="shared" ref="A62:A68" si="5">A61+1</f>
        <v>50</v>
      </c>
      <c r="B62" s="41" t="s">
        <v>130</v>
      </c>
      <c r="C62" s="41" t="s">
        <v>99</v>
      </c>
      <c r="D62" s="41" t="s">
        <v>96</v>
      </c>
      <c r="E62" s="18">
        <f>'13.06.2023_VTBI_2024_2026'!E62-'10.02.2023_SP_2023_2026'!E62</f>
        <v>0</v>
      </c>
      <c r="F62" s="18">
        <f>'13.06.2023_VTBI_2024_2026'!F62-'10.02.2023_SP_2023_2026'!F62</f>
        <v>0</v>
      </c>
      <c r="G62" s="18">
        <f>'13.06.2023_VTBI_2024_2026'!G62-'10.02.2023_SP_2023_2026'!G62</f>
        <v>0</v>
      </c>
      <c r="H62" s="18">
        <f>'13.06.2023_VTBI_2024_2026'!H62-'10.02.2023_SP_2023_2026'!H62</f>
        <v>0</v>
      </c>
      <c r="I62" s="18">
        <f>'13.06.2023_VTBI_2024_2026'!I62-'10.02.2023_SP_2023_2026'!I62</f>
        <v>0</v>
      </c>
      <c r="J62" s="18">
        <f>'13.06.2023_VTBI_2024_2026'!J62-'10.02.2023_SP_2023_2026'!J62</f>
        <v>0</v>
      </c>
      <c r="K62" s="18">
        <f>'13.06.2023_VTBI_2024_2026'!K62-'10.02.2023_SP_2023_2026'!K62</f>
        <v>0</v>
      </c>
      <c r="L62" s="18">
        <f>'13.06.2023_VTBI_2024_2026'!L62-'10.02.2023_SP_2023_2026'!L62</f>
        <v>-9.9999999999909051E-2</v>
      </c>
      <c r="M62" s="18">
        <f>'13.06.2023_VTBI_2024_2026'!M62-'10.02.2023_SP_2023_2026'!M62</f>
        <v>-2.827733080721373E-4</v>
      </c>
      <c r="N62" s="18">
        <f>'13.06.2023_VTBI_2024_2026'!N62-'10.02.2023_SP_2023_2026'!N62</f>
        <v>-3.8006974134532356E-3</v>
      </c>
      <c r="O62" s="18">
        <f>'13.06.2023_VTBI_2024_2026'!O62-'10.02.2023_SP_2023_2026'!O62</f>
        <v>-1.2325580166816508E-3</v>
      </c>
      <c r="P62" s="18">
        <f>'13.06.2023_VTBI_2024_2026'!P62-'10.02.2023_SP_2023_2026'!P62</f>
        <v>8.8817850871691917E-3</v>
      </c>
      <c r="Q62" s="37"/>
      <c r="R62" s="49"/>
      <c r="S62" s="48"/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18">
        <f>'13.06.2023_VTBI_2024_2026'!E63-'10.02.2023_SP_2023_2026'!E63</f>
        <v>0</v>
      </c>
      <c r="F63" s="18">
        <f>'13.06.2023_VTBI_2024_2026'!F63-'10.02.2023_SP_2023_2026'!F63</f>
        <v>0</v>
      </c>
      <c r="G63" s="18">
        <f>'13.06.2023_VTBI_2024_2026'!G63-'10.02.2023_SP_2023_2026'!G63</f>
        <v>0</v>
      </c>
      <c r="H63" s="18">
        <f>'13.06.2023_VTBI_2024_2026'!H63-'10.02.2023_SP_2023_2026'!H63</f>
        <v>0</v>
      </c>
      <c r="I63" s="18">
        <f>'13.06.2023_VTBI_2024_2026'!I63-'10.02.2023_SP_2023_2026'!I63</f>
        <v>0</v>
      </c>
      <c r="J63" s="18">
        <f>'13.06.2023_VTBI_2024_2026'!J63-'10.02.2023_SP_2023_2026'!J63</f>
        <v>0</v>
      </c>
      <c r="K63" s="18">
        <f>'13.06.2023_VTBI_2024_2026'!K63-'10.02.2023_SP_2023_2026'!K63</f>
        <v>0</v>
      </c>
      <c r="L63" s="18">
        <f>'13.06.2023_VTBI_2024_2026'!L63-'10.02.2023_SP_2023_2026'!L63</f>
        <v>-3.8000000000000682</v>
      </c>
      <c r="M63" s="18">
        <f>'13.06.2023_VTBI_2024_2026'!M63-'10.02.2023_SP_2023_2026'!M63</f>
        <v>-7.78565912919521</v>
      </c>
      <c r="N63" s="18">
        <f>'13.06.2023_VTBI_2024_2026'!N63-'10.02.2023_SP_2023_2026'!N63</f>
        <v>-2.0666224812154042</v>
      </c>
      <c r="O63" s="18">
        <f>'13.06.2023_VTBI_2024_2026'!O63-'10.02.2023_SP_2023_2026'!O63</f>
        <v>0.68164706985237444</v>
      </c>
      <c r="P63" s="18">
        <f>'13.06.2023_VTBI_2024_2026'!P63-'10.02.2023_SP_2023_2026'!P63</f>
        <v>0.68464991393261698</v>
      </c>
      <c r="Q63" s="37"/>
      <c r="R63" s="49"/>
      <c r="S63" s="48"/>
    </row>
    <row r="64" spans="1:19" x14ac:dyDescent="0.25">
      <c r="A64" s="14">
        <f t="shared" si="5"/>
        <v>52</v>
      </c>
      <c r="B64" s="41" t="s">
        <v>102</v>
      </c>
      <c r="C64" s="41" t="s">
        <v>103</v>
      </c>
      <c r="D64" s="41" t="s">
        <v>96</v>
      </c>
      <c r="E64" s="18">
        <f>'13.06.2023_VTBI_2024_2026'!E64-'10.02.2023_SP_2023_2026'!E64</f>
        <v>0</v>
      </c>
      <c r="F64" s="18">
        <f>'13.06.2023_VTBI_2024_2026'!F64-'10.02.2023_SP_2023_2026'!F64</f>
        <v>0</v>
      </c>
      <c r="G64" s="18">
        <f>'13.06.2023_VTBI_2024_2026'!G64-'10.02.2023_SP_2023_2026'!G64</f>
        <v>0</v>
      </c>
      <c r="H64" s="18">
        <f>'13.06.2023_VTBI_2024_2026'!H64-'10.02.2023_SP_2023_2026'!H64</f>
        <v>0</v>
      </c>
      <c r="I64" s="18">
        <f>'13.06.2023_VTBI_2024_2026'!I64-'10.02.2023_SP_2023_2026'!I64</f>
        <v>0</v>
      </c>
      <c r="J64" s="18">
        <f>'13.06.2023_VTBI_2024_2026'!J64-'10.02.2023_SP_2023_2026'!J64</f>
        <v>0</v>
      </c>
      <c r="K64" s="18">
        <f>'13.06.2023_VTBI_2024_2026'!K64-'10.02.2023_SP_2023_2026'!K64</f>
        <v>0</v>
      </c>
      <c r="L64" s="18">
        <f>'13.06.2023_VTBI_2024_2026'!L64-'10.02.2023_SP_2023_2026'!L64</f>
        <v>-2</v>
      </c>
      <c r="M64" s="18">
        <f>'13.06.2023_VTBI_2024_2026'!M64-'10.02.2023_SP_2023_2026'!M64</f>
        <v>-1.1138000000000829</v>
      </c>
      <c r="N64" s="18">
        <f>'13.06.2023_VTBI_2024_2026'!N64-'10.02.2023_SP_2023_2026'!N64</f>
        <v>0.66259999999988395</v>
      </c>
      <c r="O64" s="18">
        <f>'13.06.2023_VTBI_2024_2026'!O64-'10.02.2023_SP_2023_2026'!O64</f>
        <v>0.66061219999994591</v>
      </c>
      <c r="P64" s="18">
        <f>'13.06.2023_VTBI_2024_2026'!P64-'10.02.2023_SP_2023_2026'!P64</f>
        <v>0.66329279926617346</v>
      </c>
      <c r="Q64" s="50"/>
      <c r="R64" s="50"/>
      <c r="S64" s="48"/>
    </row>
    <row r="65" spans="1:21" x14ac:dyDescent="0.25">
      <c r="A65" s="36">
        <f t="shared" si="5"/>
        <v>53</v>
      </c>
      <c r="B65" s="1" t="s">
        <v>104</v>
      </c>
      <c r="C65" s="1" t="s">
        <v>105</v>
      </c>
      <c r="D65" s="1" t="s">
        <v>47</v>
      </c>
      <c r="E65" s="18">
        <f>'13.06.2023_VTBI_2024_2026'!E65-'10.02.2023_SP_2023_2026'!E65</f>
        <v>0</v>
      </c>
      <c r="F65" s="18">
        <f>'13.06.2023_VTBI_2024_2026'!F65-'10.02.2023_SP_2023_2026'!F65</f>
        <v>0</v>
      </c>
      <c r="G65" s="18">
        <f>'13.06.2023_VTBI_2024_2026'!G65-'10.02.2023_SP_2023_2026'!G65</f>
        <v>0</v>
      </c>
      <c r="H65" s="18">
        <f>'13.06.2023_VTBI_2024_2026'!H65-'10.02.2023_SP_2023_2026'!H65</f>
        <v>0</v>
      </c>
      <c r="I65" s="18">
        <f>'13.06.2023_VTBI_2024_2026'!I65-'10.02.2023_SP_2023_2026'!I65</f>
        <v>0</v>
      </c>
      <c r="J65" s="18">
        <f>'13.06.2023_VTBI_2024_2026'!J65-'10.02.2023_SP_2023_2026'!J65</f>
        <v>0</v>
      </c>
      <c r="K65" s="18">
        <f>'13.06.2023_VTBI_2024_2026'!K65-'10.02.2023_SP_2023_2026'!K65</f>
        <v>0</v>
      </c>
      <c r="L65" s="18">
        <f>'13.06.2023_VTBI_2024_2026'!L65-'10.02.2023_SP_2023_2026'!L65</f>
        <v>-0.23148148148149517</v>
      </c>
      <c r="M65" s="18">
        <f>'13.06.2023_VTBI_2024_2026'!M65-'10.02.2023_SP_2023_2026'!M65</f>
        <v>9.9999999999994316E-2</v>
      </c>
      <c r="N65" s="18">
        <f>'13.06.2023_VTBI_2024_2026'!N65-'10.02.2023_SP_2023_2026'!N65</f>
        <v>0.20000000000000284</v>
      </c>
      <c r="O65" s="18">
        <f>'13.06.2023_VTBI_2024_2026'!O65-'10.02.2023_SP_2023_2026'!O65</f>
        <v>1.4210854715202004E-14</v>
      </c>
      <c r="P65" s="18">
        <f>'13.06.2023_VTBI_2024_2026'!P65-'10.02.2023_SP_2023_2026'!P65</f>
        <v>7.4044946248363885E-4</v>
      </c>
      <c r="Q65" s="49"/>
      <c r="R65" s="49"/>
      <c r="S65" s="48"/>
    </row>
    <row r="66" spans="1:21" x14ac:dyDescent="0.25">
      <c r="A66" s="36">
        <f t="shared" si="5"/>
        <v>54</v>
      </c>
      <c r="B66" s="41" t="s">
        <v>106</v>
      </c>
      <c r="C66" s="41" t="s">
        <v>107</v>
      </c>
      <c r="D66" s="41" t="s">
        <v>47</v>
      </c>
      <c r="E66" s="18">
        <f>'13.06.2023_VTBI_2024_2026'!E66-'10.02.2023_SP_2023_2026'!E66</f>
        <v>0</v>
      </c>
      <c r="F66" s="18">
        <f>'13.06.2023_VTBI_2024_2026'!F66-'10.02.2023_SP_2023_2026'!F66</f>
        <v>0</v>
      </c>
      <c r="G66" s="18">
        <f>'13.06.2023_VTBI_2024_2026'!G66-'10.02.2023_SP_2023_2026'!G66</f>
        <v>0</v>
      </c>
      <c r="H66" s="18">
        <f>'13.06.2023_VTBI_2024_2026'!H66-'10.02.2023_SP_2023_2026'!H66</f>
        <v>0</v>
      </c>
      <c r="I66" s="18">
        <f>'13.06.2023_VTBI_2024_2026'!I66-'10.02.2023_SP_2023_2026'!I66</f>
        <v>0</v>
      </c>
      <c r="J66" s="18">
        <f>'13.06.2023_VTBI_2024_2026'!J66-'10.02.2023_SP_2023_2026'!J66</f>
        <v>0</v>
      </c>
      <c r="K66" s="18">
        <f>'13.06.2023_VTBI_2024_2026'!K66-'10.02.2023_SP_2023_2026'!K66</f>
        <v>0</v>
      </c>
      <c r="L66" s="18">
        <f>'13.06.2023_VTBI_2024_2026'!L66-'10.02.2023_SP_2023_2026'!L66</f>
        <v>-0.2691987328738179</v>
      </c>
      <c r="M66" s="18">
        <f>'13.06.2023_VTBI_2024_2026'!M66-'10.02.2023_SP_2023_2026'!M66</f>
        <v>-0.56334768763117893</v>
      </c>
      <c r="N66" s="18">
        <f>'13.06.2023_VTBI_2024_2026'!N66-'10.02.2023_SP_2023_2026'!N66</f>
        <v>-0.15000000000000568</v>
      </c>
      <c r="O66" s="18">
        <f>'13.06.2023_VTBI_2024_2026'!O66-'10.02.2023_SP_2023_2026'!O66</f>
        <v>4.9999999999997158E-2</v>
      </c>
      <c r="P66" s="18">
        <f>'13.06.2023_VTBI_2024_2026'!P66-'10.02.2023_SP_2023_2026'!P66</f>
        <v>4.9999999999997158E-2</v>
      </c>
      <c r="Q66" s="49"/>
      <c r="R66" s="49"/>
      <c r="S66" s="48"/>
    </row>
    <row r="67" spans="1:21" x14ac:dyDescent="0.25">
      <c r="A67" s="36">
        <f t="shared" si="5"/>
        <v>55</v>
      </c>
      <c r="B67" s="26" t="s">
        <v>108</v>
      </c>
      <c r="C67" s="26" t="s">
        <v>0</v>
      </c>
      <c r="D67" s="31" t="s">
        <v>47</v>
      </c>
      <c r="E67" s="18">
        <f>'13.06.2023_VTBI_2024_2026'!E67-'10.02.2023_SP_2023_2026'!E67</f>
        <v>0</v>
      </c>
      <c r="F67" s="18">
        <f>'13.06.2023_VTBI_2024_2026'!F67-'10.02.2023_SP_2023_2026'!F67</f>
        <v>0</v>
      </c>
      <c r="G67" s="18">
        <f>'13.06.2023_VTBI_2024_2026'!G67-'10.02.2023_SP_2023_2026'!G67</f>
        <v>0</v>
      </c>
      <c r="H67" s="18">
        <f>'13.06.2023_VTBI_2024_2026'!H67-'10.02.2023_SP_2023_2026'!H67</f>
        <v>0</v>
      </c>
      <c r="I67" s="18">
        <f>'13.06.2023_VTBI_2024_2026'!I67-'10.02.2023_SP_2023_2026'!I67</f>
        <v>0</v>
      </c>
      <c r="J67" s="18">
        <f>'13.06.2023_VTBI_2024_2026'!J67-'10.02.2023_SP_2023_2026'!J67</f>
        <v>0</v>
      </c>
      <c r="K67" s="18">
        <f>'13.06.2023_VTBI_2024_2026'!K67-'10.02.2023_SP_2023_2026'!K67</f>
        <v>0</v>
      </c>
      <c r="L67" s="18">
        <f>'13.06.2023_VTBI_2024_2026'!L67-'10.02.2023_SP_2023_2026'!L67</f>
        <v>-0.15072310716260429</v>
      </c>
      <c r="M67" s="18">
        <f>'13.06.2023_VTBI_2024_2026'!M67-'10.02.2023_SP_2023_2026'!M67</f>
        <v>-0.64488330335488619</v>
      </c>
      <c r="N67" s="18">
        <f>'13.06.2023_VTBI_2024_2026'!N67-'10.02.2023_SP_2023_2026'!N67</f>
        <v>-0.27256888524943701</v>
      </c>
      <c r="O67" s="18">
        <f>'13.06.2023_VTBI_2024_2026'!O67-'10.02.2023_SP_2023_2026'!O67</f>
        <v>-2.3704770025592126E-3</v>
      </c>
      <c r="P67" s="18">
        <f>'13.06.2023_VTBI_2024_2026'!P67-'10.02.2023_SP_2023_2026'!P67</f>
        <v>-2.3704770025680943E-3</v>
      </c>
      <c r="Q67" s="49"/>
      <c r="R67" s="49"/>
      <c r="S67" s="48"/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18">
        <f>'13.06.2023_VTBI_2024_2026'!E68-'10.02.2023_SP_2023_2026'!E68</f>
        <v>6.04972793559444E-2</v>
      </c>
      <c r="F68" s="18">
        <f>'13.06.2023_VTBI_2024_2026'!F68-'10.02.2023_SP_2023_2026'!F68</f>
        <v>7.2611132816350121E-2</v>
      </c>
      <c r="G68" s="18">
        <f>'13.06.2023_VTBI_2024_2026'!G68-'10.02.2023_SP_2023_2026'!G68</f>
        <v>7.9876112442567759E-2</v>
      </c>
      <c r="H68" s="18">
        <f>'13.06.2023_VTBI_2024_2026'!H68-'10.02.2023_SP_2023_2026'!H68</f>
        <v>7.7520182962199868E-2</v>
      </c>
      <c r="I68" s="18">
        <f>'13.06.2023_VTBI_2024_2026'!I68-'10.02.2023_SP_2023_2026'!I68</f>
        <v>5.9173786853999211E-2</v>
      </c>
      <c r="J68" s="18">
        <f>'13.06.2023_VTBI_2024_2026'!J68-'10.02.2023_SP_2023_2026'!J68</f>
        <v>1.6916962937475688E-2</v>
      </c>
      <c r="K68" s="18">
        <f>'13.06.2023_VTBI_2024_2026'!K68-'10.02.2023_SP_2023_2026'!K68</f>
        <v>-5.8353725704941795E-2</v>
      </c>
      <c r="L68" s="18">
        <f>'13.06.2023_VTBI_2024_2026'!L68-'10.02.2023_SP_2023_2026'!L68</f>
        <v>-0.1760800552495736</v>
      </c>
      <c r="M68" s="18">
        <f>'13.06.2023_VTBI_2024_2026'!M68-'10.02.2023_SP_2023_2026'!M68</f>
        <v>-0.34453672735864238</v>
      </c>
      <c r="N68" s="18">
        <f>'13.06.2023_VTBI_2024_2026'!N68-'10.02.2023_SP_2023_2026'!N68</f>
        <v>-0.5714913047326311</v>
      </c>
      <c r="O68" s="18">
        <f>'13.06.2023_VTBI_2024_2026'!O68-'10.02.2023_SP_2023_2026'!O68</f>
        <v>-0.87071828159194542</v>
      </c>
      <c r="P68" s="18">
        <f>'13.06.2023_VTBI_2024_2026'!P68-'10.02.2023_SP_2023_2026'!P68</f>
        <v>-1.2500137037673298</v>
      </c>
      <c r="Q68" s="50"/>
      <c r="R68" s="50"/>
      <c r="S68" s="48"/>
    </row>
    <row r="69" spans="1:21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>
        <v>2026</v>
      </c>
      <c r="Q69" s="49"/>
      <c r="R69" s="49"/>
      <c r="S69" s="48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f>'13.06.2023_VTBI_2024_2026'!E70-'10.02.2023_SP_2023_2026'!E70</f>
        <v>0</v>
      </c>
      <c r="F70" s="18">
        <f>'13.06.2023_VTBI_2024_2026'!F70-'10.02.2023_SP_2023_2026'!F70</f>
        <v>0</v>
      </c>
      <c r="G70" s="18">
        <f>'13.06.2023_VTBI_2024_2026'!G70-'10.02.2023_SP_2023_2026'!G70</f>
        <v>0</v>
      </c>
      <c r="H70" s="18">
        <f>'13.06.2023_VTBI_2024_2026'!H70-'10.02.2023_SP_2023_2026'!H70</f>
        <v>0</v>
      </c>
      <c r="I70" s="18">
        <f>'13.06.2023_VTBI_2024_2026'!I70-'10.02.2023_SP_2023_2026'!I70</f>
        <v>0</v>
      </c>
      <c r="J70" s="18">
        <f>'13.06.2023_VTBI_2024_2026'!J70-'10.02.2023_SP_2023_2026'!J70</f>
        <v>0</v>
      </c>
      <c r="K70" s="18">
        <f>'13.06.2023_VTBI_2024_2026'!K70-'10.02.2023_SP_2023_2026'!K70</f>
        <v>0</v>
      </c>
      <c r="L70" s="18">
        <f>'13.06.2023_VTBI_2024_2026'!L70-'10.02.2023_SP_2023_2026'!L70</f>
        <v>4.0559999999998126</v>
      </c>
      <c r="M70" s="18">
        <f>'13.06.2023_VTBI_2024_2026'!M70-'10.02.2023_SP_2023_2026'!M70</f>
        <v>38.725760000000037</v>
      </c>
      <c r="N70" s="18">
        <f>'13.06.2023_VTBI_2024_2026'!N70-'10.02.2023_SP_2023_2026'!N70</f>
        <v>56.483234400000129</v>
      </c>
      <c r="O70" s="18">
        <f>'13.06.2023_VTBI_2024_2026'!O70-'10.02.2023_SP_2023_2026'!O70</f>
        <v>59.307396120000249</v>
      </c>
      <c r="P70" s="18">
        <f>'13.06.2023_VTBI_2024_2026'!P70-'10.02.2023_SP_2023_2026'!P70</f>
        <v>78.882180589800328</v>
      </c>
      <c r="Q70" s="50"/>
      <c r="R70" s="50"/>
      <c r="S70" s="48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f>'13.06.2023_VTBI_2024_2026'!E71-'10.02.2023_SP_2023_2026'!E71</f>
        <v>0</v>
      </c>
      <c r="F71" s="18">
        <f>'13.06.2023_VTBI_2024_2026'!F71-'10.02.2023_SP_2023_2026'!F71</f>
        <v>0</v>
      </c>
      <c r="G71" s="18">
        <f>'13.06.2023_VTBI_2024_2026'!G71-'10.02.2023_SP_2023_2026'!G71</f>
        <v>0</v>
      </c>
      <c r="H71" s="18">
        <f>'13.06.2023_VTBI_2024_2026'!H71-'10.02.2023_SP_2023_2026'!H71</f>
        <v>0</v>
      </c>
      <c r="I71" s="18">
        <f>'13.06.2023_VTBI_2024_2026'!I71-'10.02.2023_SP_2023_2026'!I71</f>
        <v>0</v>
      </c>
      <c r="J71" s="18">
        <f>'13.06.2023_VTBI_2024_2026'!J71-'10.02.2023_SP_2023_2026'!J71</f>
        <v>0</v>
      </c>
      <c r="K71" s="18">
        <f>'13.06.2023_VTBI_2024_2026'!K71-'10.02.2023_SP_2023_2026'!K71</f>
        <v>0</v>
      </c>
      <c r="L71" s="18">
        <f>'13.06.2023_VTBI_2024_2026'!L71-'10.02.2023_SP_2023_2026'!L71</f>
        <v>0.317619420516837</v>
      </c>
      <c r="M71" s="18">
        <f>'13.06.2023_VTBI_2024_2026'!M71-'10.02.2023_SP_2023_2026'!M71</f>
        <v>2.5</v>
      </c>
      <c r="N71" s="18">
        <f>'13.06.2023_VTBI_2024_2026'!N71-'10.02.2023_SP_2023_2026'!N71</f>
        <v>1</v>
      </c>
      <c r="O71" s="18">
        <f>'13.06.2023_VTBI_2024_2026'!O71-'10.02.2023_SP_2023_2026'!O71</f>
        <v>0</v>
      </c>
      <c r="P71" s="18">
        <f>'13.06.2023_VTBI_2024_2026'!P71-'10.02.2023_SP_2023_2026'!P71</f>
        <v>1</v>
      </c>
      <c r="Q71" s="50"/>
      <c r="R71" s="50"/>
      <c r="S71" s="48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f>'13.06.2023_VTBI_2024_2026'!E72-'10.02.2023_SP_2023_2026'!E72</f>
        <v>0</v>
      </c>
      <c r="F72" s="18">
        <f>'13.06.2023_VTBI_2024_2026'!F72-'10.02.2023_SP_2023_2026'!F72</f>
        <v>0</v>
      </c>
      <c r="G72" s="18">
        <f>'13.06.2023_VTBI_2024_2026'!G72-'10.02.2023_SP_2023_2026'!G72</f>
        <v>0</v>
      </c>
      <c r="H72" s="18">
        <f>'13.06.2023_VTBI_2024_2026'!H72-'10.02.2023_SP_2023_2026'!H72</f>
        <v>0</v>
      </c>
      <c r="I72" s="18">
        <f>'13.06.2023_VTBI_2024_2026'!I72-'10.02.2023_SP_2023_2026'!I72</f>
        <v>0</v>
      </c>
      <c r="J72" s="18">
        <f>'13.06.2023_VTBI_2024_2026'!J72-'10.02.2023_SP_2023_2026'!J72</f>
        <v>-9.6899521486392359E-2</v>
      </c>
      <c r="K72" s="18">
        <f>'13.06.2023_VTBI_2024_2026'!K72-'10.02.2023_SP_2023_2026'!K72</f>
        <v>0.21555125173057377</v>
      </c>
      <c r="L72" s="18">
        <f>'13.06.2023_VTBI_2024_2026'!L72-'10.02.2023_SP_2023_2026'!L72</f>
        <v>1.1624370461039888</v>
      </c>
      <c r="M72" s="18">
        <f>'13.06.2023_VTBI_2024_2026'!M72-'10.02.2023_SP_2023_2026'!M72</f>
        <v>0.88838086723927745</v>
      </c>
      <c r="N72" s="18">
        <f>'13.06.2023_VTBI_2024_2026'!N72-'10.02.2023_SP_2023_2026'!N72</f>
        <v>0.27699362455020093</v>
      </c>
      <c r="O72" s="18">
        <f>'13.06.2023_VTBI_2024_2026'!O72-'10.02.2023_SP_2023_2026'!O72</f>
        <v>1.2060666065451642E-2</v>
      </c>
      <c r="P72" s="18">
        <f>'13.06.2023_VTBI_2024_2026'!P72-'10.02.2023_SP_2023_2026'!P72</f>
        <v>0.1467077486093018</v>
      </c>
      <c r="Q72" s="37"/>
      <c r="R72" s="49"/>
      <c r="S72" s="48"/>
    </row>
    <row r="73" spans="1:21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>
        <v>2026</v>
      </c>
      <c r="Q73" s="49"/>
      <c r="R73" s="49"/>
      <c r="S73" s="48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18">
        <f>'13.06.2023_VTBI_2024_2026'!E74-'10.02.2023_SP_2023_2026'!E74</f>
        <v>-36.731042113067815</v>
      </c>
      <c r="F74" s="18">
        <f>'13.06.2023_VTBI_2024_2026'!F74-'10.02.2023_SP_2023_2026'!F74</f>
        <v>-38.815751618712966</v>
      </c>
      <c r="G74" s="18">
        <f>'13.06.2023_VTBI_2024_2026'!G74-'10.02.2023_SP_2023_2026'!G74</f>
        <v>-25.338043206524162</v>
      </c>
      <c r="H74" s="18">
        <f>'13.06.2023_VTBI_2024_2026'!H74-'10.02.2023_SP_2023_2026'!H74</f>
        <v>1.3044428858047468</v>
      </c>
      <c r="I74" s="18">
        <f>'13.06.2023_VTBI_2024_2026'!I74-'10.02.2023_SP_2023_2026'!I74</f>
        <v>49.092517011256859</v>
      </c>
      <c r="J74" s="18">
        <f>'13.06.2023_VTBI_2024_2026'!J74-'10.02.2023_SP_2023_2026'!J74</f>
        <v>116.41194983089736</v>
      </c>
      <c r="K74" s="18">
        <f>'13.06.2023_VTBI_2024_2026'!K74-'10.02.2023_SP_2023_2026'!K74</f>
        <v>214.49953876795553</v>
      </c>
      <c r="L74" s="18">
        <f>'13.06.2023_VTBI_2024_2026'!L74-'10.02.2023_SP_2023_2026'!L74</f>
        <v>333.02200810060822</v>
      </c>
      <c r="M74" s="18">
        <f>'13.06.2023_VTBI_2024_2026'!M74-'10.02.2023_SP_2023_2026'!M74</f>
        <v>524.58630976025233</v>
      </c>
      <c r="N74" s="18">
        <f>'13.06.2023_VTBI_2024_2026'!N74-'10.02.2023_SP_2023_2026'!N74</f>
        <v>704.9957936231076</v>
      </c>
      <c r="O74" s="18">
        <f>'13.06.2023_VTBI_2024_2026'!O74-'10.02.2023_SP_2023_2026'!O74</f>
        <v>793.37651495848695</v>
      </c>
      <c r="P74" s="18">
        <f>'13.06.2023_VTBI_2024_2026'!P74-'10.02.2023_SP_2023_2026'!P74</f>
        <v>847.71698351662053</v>
      </c>
      <c r="Q74" s="49"/>
      <c r="R74" s="49"/>
      <c r="S74" s="48"/>
    </row>
    <row r="75" spans="1:21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18">
        <f>'13.06.2023_VTBI_2024_2026'!E75-'10.02.2023_SP_2023_2026'!E75</f>
        <v>0</v>
      </c>
      <c r="F75" s="18">
        <f>'13.06.2023_VTBI_2024_2026'!F75-'10.02.2023_SP_2023_2026'!F75</f>
        <v>-5.7509005588656237E-3</v>
      </c>
      <c r="G75" s="18">
        <f>'13.06.2023_VTBI_2024_2026'!G75-'10.02.2023_SP_2023_2026'!G75</f>
        <v>5.6861972412150408E-2</v>
      </c>
      <c r="H75" s="18">
        <f>'13.06.2023_VTBI_2024_2026'!H75-'10.02.2023_SP_2023_2026'!H75</f>
        <v>0.10740451900798575</v>
      </c>
      <c r="I75" s="18">
        <f>'13.06.2023_VTBI_2024_2026'!I75-'10.02.2023_SP_2023_2026'!I75</f>
        <v>0.18299510789275075</v>
      </c>
      <c r="J75" s="18">
        <f>'13.06.2023_VTBI_2024_2026'!J75-'10.02.2023_SP_2023_2026'!J75</f>
        <v>0.2465962541938751</v>
      </c>
      <c r="K75" s="18">
        <f>'13.06.2023_VTBI_2024_2026'!K75-'10.02.2023_SP_2023_2026'!K75</f>
        <v>0.34753916655313333</v>
      </c>
      <c r="L75" s="18">
        <f>'13.06.2023_VTBI_2024_2026'!L75-'10.02.2023_SP_2023_2026'!L75</f>
        <v>0.40415369975649185</v>
      </c>
      <c r="M75" s="18">
        <f>'13.06.2023_VTBI_2024_2026'!M75-'10.02.2023_SP_2023_2026'!M75</f>
        <v>0.63986713632505143</v>
      </c>
      <c r="N75" s="18">
        <f>'13.06.2023_VTBI_2024_2026'!N75-'10.02.2023_SP_2023_2026'!N75</f>
        <v>0.57338225587285763</v>
      </c>
      <c r="O75" s="18">
        <f>'13.06.2023_VTBI_2024_2026'!O75-'10.02.2023_SP_2023_2026'!O75</f>
        <v>0.24292409800203529</v>
      </c>
      <c r="P75" s="18">
        <f>'13.06.2023_VTBI_2024_2026'!P75-'10.02.2023_SP_2023_2026'!P75</f>
        <v>0.12004445494352467</v>
      </c>
      <c r="Q75" s="49"/>
      <c r="R75" s="49"/>
      <c r="S75" s="48"/>
      <c r="U75" s="55"/>
    </row>
    <row r="76" spans="1:21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18">
        <f>'13.06.2023_VTBI_2024_2026'!E76-'10.02.2023_SP_2023_2026'!E76</f>
        <v>-1.6207100592843627E-2</v>
      </c>
      <c r="F76" s="18">
        <f>'13.06.2023_VTBI_2024_2026'!F76-'10.02.2023_SP_2023_2026'!F76</f>
        <v>-1.5990659511054158E-2</v>
      </c>
      <c r="G76" s="18">
        <f>'13.06.2023_VTBI_2024_2026'!G76-'10.02.2023_SP_2023_2026'!G76</f>
        <v>-3.595720508209832E-3</v>
      </c>
      <c r="H76" s="18">
        <f>'13.06.2023_VTBI_2024_2026'!H76-'10.02.2023_SP_2023_2026'!H76</f>
        <v>-1.2454221698572909E-2</v>
      </c>
      <c r="I76" s="18">
        <f>'13.06.2023_VTBI_2024_2026'!I76-'10.02.2023_SP_2023_2026'!I76</f>
        <v>3.2265162998044022E-3</v>
      </c>
      <c r="J76" s="18">
        <f>'13.06.2023_VTBI_2024_2026'!J76-'10.02.2023_SP_2023_2026'!J76</f>
        <v>1.6712897712354069E-2</v>
      </c>
      <c r="K76" s="18">
        <f>'13.06.2023_VTBI_2024_2026'!K76-'10.02.2023_SP_2023_2026'!K76</f>
        <v>5.6385032645064115E-2</v>
      </c>
      <c r="L76" s="18">
        <f>'13.06.2023_VTBI_2024_2026'!L76-'10.02.2023_SP_2023_2026'!L76</f>
        <v>8.5003389202409768E-2</v>
      </c>
      <c r="M76" s="18">
        <f>'13.06.2023_VTBI_2024_2026'!M76-'10.02.2023_SP_2023_2026'!M76</f>
        <v>0.14358008473449346</v>
      </c>
      <c r="N76" s="18">
        <f>'13.06.2023_VTBI_2024_2026'!N76-'10.02.2023_SP_2023_2026'!N76</f>
        <v>0.19580669022791652</v>
      </c>
      <c r="O76" s="18">
        <f>'13.06.2023_VTBI_2024_2026'!O76-'10.02.2023_SP_2023_2026'!O76</f>
        <v>0.27252224172404649</v>
      </c>
      <c r="P76" s="18">
        <f>'13.06.2023_VTBI_2024_2026'!P76-'10.02.2023_SP_2023_2026'!P76</f>
        <v>0.3369936965857967</v>
      </c>
      <c r="Q76" s="38"/>
      <c r="R76" s="38"/>
    </row>
    <row r="77" spans="1:21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18">
        <f>'13.06.2023_VTBI_2024_2026'!E77-'10.02.2023_SP_2023_2026'!E77</f>
        <v>5.6699900503079159E-2</v>
      </c>
      <c r="F77" s="18">
        <f>'13.06.2023_VTBI_2024_2026'!F77-'10.02.2023_SP_2023_2026'!F77</f>
        <v>4.3379201061482964E-2</v>
      </c>
      <c r="G77" s="18">
        <f>'13.06.2023_VTBI_2024_2026'!G77-'10.02.2023_SP_2023_2026'!G77</f>
        <v>5.964394129303785E-2</v>
      </c>
      <c r="H77" s="18">
        <f>'13.06.2023_VTBI_2024_2026'!H77-'10.02.2023_SP_2023_2026'!H77</f>
        <v>7.7580111499630844E-2</v>
      </c>
      <c r="I77" s="18">
        <f>'13.06.2023_VTBI_2024_2026'!I77-'10.02.2023_SP_2023_2026'!I77</f>
        <v>8.9273821112706431E-2</v>
      </c>
      <c r="J77" s="18">
        <f>'13.06.2023_VTBI_2024_2026'!J77-'10.02.2023_SP_2023_2026'!J77</f>
        <v>8.6807117248238197E-2</v>
      </c>
      <c r="K77" s="18">
        <f>'13.06.2023_VTBI_2024_2026'!K77-'10.02.2023_SP_2023_2026'!K77</f>
        <v>9.6949030377003753E-2</v>
      </c>
      <c r="L77" s="18">
        <f>'13.06.2023_VTBI_2024_2026'!L77-'10.02.2023_SP_2023_2026'!L77</f>
        <v>8.2597423954843707E-2</v>
      </c>
      <c r="M77" s="18">
        <f>'13.06.2023_VTBI_2024_2026'!M77-'10.02.2023_SP_2023_2026'!M77</f>
        <v>0.2393603772819064</v>
      </c>
      <c r="N77" s="18">
        <f>'13.06.2023_VTBI_2024_2026'!N77-'10.02.2023_SP_2023_2026'!N77</f>
        <v>0.18329177572447908</v>
      </c>
      <c r="O77" s="18">
        <f>'13.06.2023_VTBI_2024_2026'!O77-'10.02.2023_SP_2023_2026'!O77</f>
        <v>0.11299181543328873</v>
      </c>
      <c r="P77" s="18">
        <f>'13.06.2023_VTBI_2024_2026'!P77-'10.02.2023_SP_2023_2026'!P77</f>
        <v>0.10876422354916526</v>
      </c>
    </row>
    <row r="78" spans="1:21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18">
        <f>'13.06.2023_VTBI_2024_2026'!E78-'10.02.2023_SP_2023_2026'!E78</f>
        <v>-6.0948269812182376E-2</v>
      </c>
      <c r="F78" s="18">
        <f>'13.06.2023_VTBI_2024_2026'!F78-'10.02.2023_SP_2023_2026'!F78</f>
        <v>-3.3139442109294537E-2</v>
      </c>
      <c r="G78" s="18">
        <f>'13.06.2023_VTBI_2024_2026'!G78-'10.02.2023_SP_2023_2026'!G78</f>
        <v>8.1375162732233441E-4</v>
      </c>
      <c r="H78" s="18">
        <f>'13.06.2023_VTBI_2024_2026'!H78-'10.02.2023_SP_2023_2026'!H78</f>
        <v>4.2278629206927709E-2</v>
      </c>
      <c r="I78" s="18">
        <f>'13.06.2023_VTBI_2024_2026'!I78-'10.02.2023_SP_2023_2026'!I78</f>
        <v>9.0494770480239906E-2</v>
      </c>
      <c r="J78" s="18">
        <f>'13.06.2023_VTBI_2024_2026'!J78-'10.02.2023_SP_2023_2026'!J78</f>
        <v>0.14307623923328272</v>
      </c>
      <c r="K78" s="18">
        <f>'13.06.2023_VTBI_2024_2026'!K78-'10.02.2023_SP_2023_2026'!K78</f>
        <v>0.19420510353106568</v>
      </c>
      <c r="L78" s="18">
        <f>'13.06.2023_VTBI_2024_2026'!L78-'10.02.2023_SP_2023_2026'!L78</f>
        <v>0.23655288659923812</v>
      </c>
      <c r="M78" s="18">
        <f>'13.06.2023_VTBI_2024_2026'!M78-'10.02.2023_SP_2023_2026'!M78</f>
        <v>0.25692667430865179</v>
      </c>
      <c r="N78" s="18">
        <f>'13.06.2023_VTBI_2024_2026'!N78-'10.02.2023_SP_2023_2026'!N78</f>
        <v>0.19428378992046236</v>
      </c>
      <c r="O78" s="18">
        <f>'13.06.2023_VTBI_2024_2026'!O78-'10.02.2023_SP_2023_2026'!O78</f>
        <v>-0.14258995915529993</v>
      </c>
      <c r="P78" s="18">
        <f>'13.06.2023_VTBI_2024_2026'!P78-'10.02.2023_SP_2023_2026'!P78</f>
        <v>-0.32571346519143707</v>
      </c>
    </row>
    <row r="79" spans="1:21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18">
        <f>'13.06.2023_VTBI_2024_2026'!E79-'10.02.2023_SP_2023_2026'!E79</f>
        <v>0.15018652662415377</v>
      </c>
      <c r="F79" s="18">
        <f>'13.06.2023_VTBI_2024_2026'!F79-'10.02.2023_SP_2023_2026'!F79</f>
        <v>0.15665985082404177</v>
      </c>
      <c r="G79" s="18">
        <f>'13.06.2023_VTBI_2024_2026'!G79-'10.02.2023_SP_2023_2026'!G79</f>
        <v>0.10184956617034402</v>
      </c>
      <c r="H79" s="18">
        <f>'13.06.2023_VTBI_2024_2026'!H79-'10.02.2023_SP_2023_2026'!H79</f>
        <v>-5.1766345754202803E-3</v>
      </c>
      <c r="I79" s="18">
        <f>'13.06.2023_VTBI_2024_2026'!I79-'10.02.2023_SP_2023_2026'!I79</f>
        <v>-0.18976311722882144</v>
      </c>
      <c r="J79" s="18">
        <f>'13.06.2023_VTBI_2024_2026'!J79-'10.02.2023_SP_2023_2026'!J79</f>
        <v>-0.51364307490287331</v>
      </c>
      <c r="K79" s="18">
        <f>'13.06.2023_VTBI_2024_2026'!K79-'10.02.2023_SP_2023_2026'!K79</f>
        <v>-0.66390806309364336</v>
      </c>
      <c r="L79" s="18">
        <f>'13.06.2023_VTBI_2024_2026'!L79-'10.02.2023_SP_2023_2026'!L79</f>
        <v>-0.11455463719413217</v>
      </c>
      <c r="M79" s="18">
        <f>'13.06.2023_VTBI_2024_2026'!M79-'10.02.2023_SP_2023_2026'!M79</f>
        <v>0.24157424922785253</v>
      </c>
      <c r="N79" s="18">
        <f>'13.06.2023_VTBI_2024_2026'!N79-'10.02.2023_SP_2023_2026'!N79</f>
        <v>0.15284853183305813</v>
      </c>
      <c r="O79" s="18">
        <f>'13.06.2023_VTBI_2024_2026'!O79-'10.02.2023_SP_2023_2026'!O79</f>
        <v>-7.0702372818033155E-2</v>
      </c>
      <c r="P79" s="18">
        <f>'13.06.2023_VTBI_2024_2026'!P79-'10.02.2023_SP_2023_2026'!P79</f>
        <v>-4.6051584787434763E-2</v>
      </c>
    </row>
    <row r="80" spans="1:21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18">
        <f>'13.06.2023_VTBI_2024_2026'!E80-'10.02.2023_SP_2023_2026'!E80</f>
        <v>36.731042113067815</v>
      </c>
      <c r="F80" s="18">
        <f>'13.06.2023_VTBI_2024_2026'!F80-'10.02.2023_SP_2023_2026'!F80</f>
        <v>38.815751618712966</v>
      </c>
      <c r="G80" s="18">
        <f>'13.06.2023_VTBI_2024_2026'!G80-'10.02.2023_SP_2023_2026'!G80</f>
        <v>25.338043206524162</v>
      </c>
      <c r="H80" s="18">
        <f>'13.06.2023_VTBI_2024_2026'!H80-'10.02.2023_SP_2023_2026'!H80</f>
        <v>-1.3044428858047468</v>
      </c>
      <c r="I80" s="18">
        <f>'13.06.2023_VTBI_2024_2026'!I80-'10.02.2023_SP_2023_2026'!I80</f>
        <v>-49.092517011256859</v>
      </c>
      <c r="J80" s="18">
        <f>'13.06.2023_VTBI_2024_2026'!J80-'10.02.2023_SP_2023_2026'!J80</f>
        <v>-142.76994983089753</v>
      </c>
      <c r="K80" s="18">
        <f>'13.06.2023_VTBI_2024_2026'!K80-'10.02.2023_SP_2023_2026'!K80</f>
        <v>-185.44953876795262</v>
      </c>
      <c r="L80" s="18">
        <f>'13.06.2023_VTBI_2024_2026'!L80-'10.02.2023_SP_2023_2026'!L80</f>
        <v>-31.472151400637813</v>
      </c>
      <c r="M80" s="18">
        <f>'13.06.2023_VTBI_2024_2026'!M80-'10.02.2023_SP_2023_2026'!M80</f>
        <v>64.056453742632584</v>
      </c>
      <c r="N80" s="18">
        <f>'13.06.2023_VTBI_2024_2026'!N80-'10.02.2023_SP_2023_2026'!N80</f>
        <v>36.508278624656668</v>
      </c>
      <c r="O80" s="18">
        <f>'13.06.2023_VTBI_2024_2026'!O80-'10.02.2023_SP_2023_2026'!O80</f>
        <v>-26.632472587753</v>
      </c>
      <c r="P80" s="18">
        <f>'13.06.2023_VTBI_2024_2026'!P80-'10.02.2023_SP_2023_2026'!P80</f>
        <v>-14.372406257942203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2" ma:contentTypeDescription="Izveidot jaunu dokumentu." ma:contentTypeScope="" ma:versionID="6884e3f5bc076c6f1483d42fedb34284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aa5f3d1eb13ebfb57ad79ad23753164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AE8E1-304D-4576-B976-6056E5DDC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13.06.2023_VTBI_2024_2026</vt:lpstr>
      <vt:lpstr>10.02.2023_SP_2023_2026</vt:lpstr>
      <vt:lpstr>izmaiņas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2023-06-19T10:00:33Z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