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13508726-E19C-4951-A474-FF9F297954B9}" xr6:coauthVersionLast="47" xr6:coauthVersionMax="47" xr10:uidLastSave="{00000000-0000-0000-0000-000000000000}"/>
  <bookViews>
    <workbookView xWindow="-90" yWindow="-90" windowWidth="19380" windowHeight="10380" tabRatio="793" activeTab="2" xr2:uid="{00000000-000D-0000-FFFF-FFFF00000000}"/>
  </bookViews>
  <sheets>
    <sheet name="Legend" sheetId="3" r:id="rId1"/>
    <sheet name="DATA" sheetId="13" r:id="rId2"/>
    <sheet name="HEATMAP" sheetId="14" r:id="rId3"/>
  </sheets>
  <definedNames>
    <definedName name="_xlnm.Print_Area" localSheetId="1">DATA!$1:$62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N21" i="13" l="1"/>
  <c r="CN20" i="13"/>
  <c r="CR18" i="13" l="1"/>
  <c r="CR17" i="13"/>
  <c r="CR16" i="13"/>
  <c r="CR15" i="13"/>
  <c r="CR14" i="13"/>
  <c r="CR13" i="13"/>
  <c r="CR12" i="13"/>
  <c r="CR11" i="13"/>
  <c r="CR10" i="13"/>
  <c r="CR9" i="13"/>
  <c r="CR8" i="13"/>
  <c r="CR7" i="13"/>
  <c r="CR6" i="13"/>
  <c r="CR5" i="13"/>
  <c r="CO18" i="13"/>
  <c r="CO17" i="13"/>
  <c r="CO16" i="13"/>
  <c r="CO15" i="13"/>
  <c r="CO14" i="13"/>
  <c r="CN33" i="13" s="1"/>
  <c r="CO13" i="13"/>
  <c r="CO12" i="13"/>
  <c r="CN31" i="13" s="1"/>
  <c r="CO11" i="13"/>
  <c r="CO10" i="13"/>
  <c r="CO9" i="13"/>
  <c r="CO8" i="13"/>
  <c r="CO7" i="13"/>
  <c r="CO6" i="13"/>
  <c r="CO5" i="13"/>
  <c r="CM24" i="13"/>
  <c r="CN25" i="13"/>
  <c r="CN24" i="13"/>
  <c r="CN37" i="13"/>
  <c r="CN36" i="13"/>
  <c r="CN35" i="13"/>
  <c r="CN34" i="13"/>
  <c r="CN32" i="13"/>
  <c r="CN30" i="13"/>
  <c r="CN29" i="13"/>
  <c r="CN28" i="13"/>
  <c r="CN27" i="13"/>
  <c r="CN26" i="13"/>
  <c r="CM37" i="13" l="1"/>
  <c r="CM36" i="13"/>
  <c r="CM35" i="13"/>
  <c r="CM34" i="13"/>
  <c r="CM33" i="13"/>
  <c r="CM32" i="13"/>
  <c r="CM31" i="13"/>
  <c r="CM30" i="13"/>
  <c r="CM29" i="13"/>
  <c r="CM28" i="13"/>
  <c r="CM27" i="13"/>
  <c r="CM26" i="13"/>
  <c r="CM25" i="13"/>
  <c r="C24" i="13" l="1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B24" i="13"/>
  <c r="BC24" i="13"/>
  <c r="BD24" i="13"/>
  <c r="BE24" i="13"/>
  <c r="BF24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CD24" i="13"/>
  <c r="CE24" i="13"/>
  <c r="CF24" i="13"/>
  <c r="CG24" i="13"/>
  <c r="CH24" i="13"/>
  <c r="CI24" i="13"/>
  <c r="CJ24" i="13"/>
  <c r="CK24" i="13"/>
  <c r="C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B25" i="13"/>
  <c r="BC25" i="13"/>
  <c r="BD25" i="13"/>
  <c r="BE25" i="13"/>
  <c r="BF25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CD25" i="13"/>
  <c r="CE25" i="13"/>
  <c r="CF25" i="13"/>
  <c r="CG25" i="13"/>
  <c r="CH25" i="13"/>
  <c r="CI25" i="13"/>
  <c r="CJ25" i="13"/>
  <c r="CK25" i="13"/>
  <c r="CL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B26" i="13"/>
  <c r="BC26" i="13"/>
  <c r="BD26" i="13"/>
  <c r="BE26" i="13"/>
  <c r="BF26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CD26" i="13"/>
  <c r="CE26" i="13"/>
  <c r="CF26" i="13"/>
  <c r="CG26" i="13"/>
  <c r="CH26" i="13"/>
  <c r="CI26" i="13"/>
  <c r="CJ26" i="13"/>
  <c r="CK26" i="13"/>
  <c r="CL26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K32" i="13"/>
  <c r="CP8" i="13" l="1"/>
  <c r="CP7" i="13"/>
  <c r="CP6" i="13"/>
  <c r="CP5" i="13"/>
  <c r="BG32" i="13"/>
  <c r="AA32" i="13"/>
  <c r="BW32" i="13"/>
  <c r="AQ32" i="13"/>
  <c r="D32" i="13"/>
  <c r="F32" i="13"/>
  <c r="H32" i="13"/>
  <c r="J32" i="13"/>
  <c r="L32" i="13"/>
  <c r="N32" i="13"/>
  <c r="P32" i="13"/>
  <c r="R32" i="13"/>
  <c r="T32" i="13"/>
  <c r="V32" i="13"/>
  <c r="X32" i="13"/>
  <c r="Z32" i="13"/>
  <c r="AB32" i="13"/>
  <c r="AD32" i="13"/>
  <c r="AF32" i="13"/>
  <c r="AH32" i="13"/>
  <c r="AJ32" i="13"/>
  <c r="AL32" i="13"/>
  <c r="AN32" i="13"/>
  <c r="AP32" i="13"/>
  <c r="AR32" i="13"/>
  <c r="AT32" i="13"/>
  <c r="AV32" i="13"/>
  <c r="AX32" i="13"/>
  <c r="AZ32" i="13"/>
  <c r="BB32" i="13"/>
  <c r="BD32" i="13"/>
  <c r="BF32" i="13"/>
  <c r="BH32" i="13"/>
  <c r="BJ32" i="13"/>
  <c r="BL32" i="13"/>
  <c r="BN32" i="13"/>
  <c r="BP32" i="13"/>
  <c r="BR32" i="13"/>
  <c r="BT32" i="13"/>
  <c r="BV32" i="13"/>
  <c r="BX32" i="13"/>
  <c r="BZ32" i="13"/>
  <c r="CB32" i="13"/>
  <c r="CD32" i="13"/>
  <c r="CF32" i="13"/>
  <c r="CH32" i="13"/>
  <c r="CJ32" i="13"/>
  <c r="CL32" i="13"/>
  <c r="E32" i="13"/>
  <c r="I32" i="13"/>
  <c r="M32" i="13"/>
  <c r="Q32" i="13"/>
  <c r="U32" i="13"/>
  <c r="Y32" i="13"/>
  <c r="AC32" i="13"/>
  <c r="AG32" i="13"/>
  <c r="AK32" i="13"/>
  <c r="AO32" i="13"/>
  <c r="AS32" i="13"/>
  <c r="AW32" i="13"/>
  <c r="BA32" i="13"/>
  <c r="BE32" i="13"/>
  <c r="BI32" i="13"/>
  <c r="BM32" i="13"/>
  <c r="BQ32" i="13"/>
  <c r="BU32" i="13"/>
  <c r="BY32" i="13"/>
  <c r="CC32" i="13"/>
  <c r="CG32" i="13"/>
  <c r="CK32" i="13"/>
  <c r="G32" i="13"/>
  <c r="O32" i="13"/>
  <c r="W32" i="13"/>
  <c r="AE32" i="13"/>
  <c r="AM32" i="13"/>
  <c r="AU32" i="13"/>
  <c r="BC32" i="13"/>
  <c r="BK32" i="13"/>
  <c r="BS32" i="13"/>
  <c r="CA32" i="13"/>
  <c r="CI32" i="13"/>
  <c r="CE32" i="13"/>
  <c r="BO32" i="13"/>
  <c r="AY32" i="13"/>
  <c r="AI32" i="13"/>
  <c r="S32" i="13"/>
  <c r="C32" i="13"/>
  <c r="CP13" i="13" l="1"/>
  <c r="G29" i="13"/>
  <c r="I29" i="13"/>
  <c r="K29" i="13"/>
  <c r="M29" i="13"/>
  <c r="O29" i="13"/>
  <c r="Q29" i="13"/>
  <c r="S29" i="13"/>
  <c r="U29" i="13"/>
  <c r="W29" i="13"/>
  <c r="Y29" i="13"/>
  <c r="AA29" i="13"/>
  <c r="AC29" i="13"/>
  <c r="AE29" i="13"/>
  <c r="AG29" i="13"/>
  <c r="AI29" i="13"/>
  <c r="AK29" i="13"/>
  <c r="AM29" i="13"/>
  <c r="AO29" i="13"/>
  <c r="AQ29" i="13"/>
  <c r="AS29" i="13"/>
  <c r="AU29" i="13"/>
  <c r="AW29" i="13"/>
  <c r="AY29" i="13"/>
  <c r="BA29" i="13"/>
  <c r="BC29" i="13"/>
  <c r="BE29" i="13"/>
  <c r="BG29" i="13"/>
  <c r="BI29" i="13"/>
  <c r="BK29" i="13"/>
  <c r="BM29" i="13"/>
  <c r="BO29" i="13"/>
  <c r="BQ29" i="13"/>
  <c r="BS29" i="13"/>
  <c r="BU29" i="13"/>
  <c r="BW29" i="13"/>
  <c r="BY29" i="13"/>
  <c r="CA29" i="13"/>
  <c r="CC29" i="13"/>
  <c r="CE29" i="13"/>
  <c r="CG29" i="13"/>
  <c r="CI29" i="13"/>
  <c r="H29" i="13"/>
  <c r="L29" i="13"/>
  <c r="P29" i="13"/>
  <c r="T29" i="13"/>
  <c r="X29" i="13"/>
  <c r="AB29" i="13"/>
  <c r="AF29" i="13"/>
  <c r="AJ29" i="13"/>
  <c r="AN29" i="13"/>
  <c r="AR29" i="13"/>
  <c r="AV29" i="13"/>
  <c r="AZ29" i="13"/>
  <c r="BD29" i="13"/>
  <c r="BH29" i="13"/>
  <c r="BL29" i="13"/>
  <c r="BP29" i="13"/>
  <c r="BT29" i="13"/>
  <c r="BX29" i="13"/>
  <c r="CB29" i="13"/>
  <c r="CF29" i="13"/>
  <c r="CJ29" i="13"/>
  <c r="CL29" i="13"/>
  <c r="J29" i="13"/>
  <c r="R29" i="13"/>
  <c r="Z29" i="13"/>
  <c r="AH29" i="13"/>
  <c r="AP29" i="13"/>
  <c r="AX29" i="13"/>
  <c r="BF29" i="13"/>
  <c r="BN29" i="13"/>
  <c r="BV29" i="13"/>
  <c r="CD29" i="13"/>
  <c r="CK29" i="13"/>
  <c r="V29" i="13"/>
  <c r="AL29" i="13"/>
  <c r="BB29" i="13"/>
  <c r="BR29" i="13"/>
  <c r="CH29" i="13"/>
  <c r="AD29" i="13"/>
  <c r="BJ29" i="13"/>
  <c r="N29" i="13"/>
  <c r="AT29" i="13"/>
  <c r="BZ29" i="13"/>
  <c r="T31" i="13"/>
  <c r="V31" i="13"/>
  <c r="X31" i="13"/>
  <c r="Z31" i="13"/>
  <c r="AB31" i="13"/>
  <c r="AD31" i="13"/>
  <c r="AF31" i="13"/>
  <c r="AH31" i="13"/>
  <c r="AJ31" i="13"/>
  <c r="AL31" i="13"/>
  <c r="AN31" i="13"/>
  <c r="AP31" i="13"/>
  <c r="AR31" i="13"/>
  <c r="AT31" i="13"/>
  <c r="AV31" i="13"/>
  <c r="AX31" i="13"/>
  <c r="AZ31" i="13"/>
  <c r="BB31" i="13"/>
  <c r="BD31" i="13"/>
  <c r="BF31" i="13"/>
  <c r="BH31" i="13"/>
  <c r="BJ31" i="13"/>
  <c r="BL31" i="13"/>
  <c r="BN31" i="13"/>
  <c r="BP31" i="13"/>
  <c r="BR31" i="13"/>
  <c r="BT31" i="13"/>
  <c r="BV31" i="13"/>
  <c r="BX31" i="13"/>
  <c r="BZ31" i="13"/>
  <c r="CB31" i="13"/>
  <c r="CD31" i="13"/>
  <c r="CF31" i="13"/>
  <c r="CH31" i="13"/>
  <c r="CJ31" i="13"/>
  <c r="CL31" i="13"/>
  <c r="U31" i="13"/>
  <c r="Y31" i="13"/>
  <c r="AC31" i="13"/>
  <c r="AG31" i="13"/>
  <c r="AK31" i="13"/>
  <c r="AO31" i="13"/>
  <c r="AS31" i="13"/>
  <c r="AW31" i="13"/>
  <c r="BA31" i="13"/>
  <c r="BE31" i="13"/>
  <c r="BI31" i="13"/>
  <c r="BM31" i="13"/>
  <c r="BQ31" i="13"/>
  <c r="BU31" i="13"/>
  <c r="BY31" i="13"/>
  <c r="CC31" i="13"/>
  <c r="CG31" i="13"/>
  <c r="CK31" i="13"/>
  <c r="W31" i="13"/>
  <c r="AE31" i="13"/>
  <c r="AM31" i="13"/>
  <c r="AU31" i="13"/>
  <c r="BC31" i="13"/>
  <c r="BK31" i="13"/>
  <c r="BS31" i="13"/>
  <c r="CA31" i="13"/>
  <c r="CI31" i="13"/>
  <c r="AA31" i="13"/>
  <c r="AQ31" i="13"/>
  <c r="BG31" i="13"/>
  <c r="BW31" i="13"/>
  <c r="S31" i="13"/>
  <c r="AI31" i="13"/>
  <c r="AY31" i="13"/>
  <c r="BO31" i="13"/>
  <c r="CE31" i="13"/>
  <c r="D34" i="13"/>
  <c r="F34" i="13"/>
  <c r="H34" i="13"/>
  <c r="J34" i="13"/>
  <c r="L34" i="13"/>
  <c r="N34" i="13"/>
  <c r="P34" i="13"/>
  <c r="R34" i="13"/>
  <c r="T34" i="13"/>
  <c r="V34" i="13"/>
  <c r="X34" i="13"/>
  <c r="Z34" i="13"/>
  <c r="AB34" i="13"/>
  <c r="AD34" i="13"/>
  <c r="AF34" i="13"/>
  <c r="AH34" i="13"/>
  <c r="AJ34" i="13"/>
  <c r="AL34" i="13"/>
  <c r="AN34" i="13"/>
  <c r="AP34" i="13"/>
  <c r="AR34" i="13"/>
  <c r="AT34" i="13"/>
  <c r="AV34" i="13"/>
  <c r="AX34" i="13"/>
  <c r="AZ34" i="13"/>
  <c r="BB34" i="13"/>
  <c r="BD34" i="13"/>
  <c r="BF34" i="13"/>
  <c r="BH34" i="13"/>
  <c r="BJ34" i="13"/>
  <c r="BL34" i="13"/>
  <c r="BN34" i="13"/>
  <c r="BP34" i="13"/>
  <c r="BR34" i="13"/>
  <c r="BT34" i="13"/>
  <c r="BV34" i="13"/>
  <c r="BX34" i="13"/>
  <c r="BZ34" i="13"/>
  <c r="CB34" i="13"/>
  <c r="CD34" i="13"/>
  <c r="CF34" i="13"/>
  <c r="CH34" i="13"/>
  <c r="CJ34" i="13"/>
  <c r="CL34" i="13"/>
  <c r="C34" i="13"/>
  <c r="G34" i="13"/>
  <c r="K34" i="13"/>
  <c r="O34" i="13"/>
  <c r="S34" i="13"/>
  <c r="W34" i="13"/>
  <c r="AA34" i="13"/>
  <c r="AE34" i="13"/>
  <c r="AI34" i="13"/>
  <c r="AM34" i="13"/>
  <c r="AQ34" i="13"/>
  <c r="AU34" i="13"/>
  <c r="AY34" i="13"/>
  <c r="BC34" i="13"/>
  <c r="BG34" i="13"/>
  <c r="BK34" i="13"/>
  <c r="BO34" i="13"/>
  <c r="BS34" i="13"/>
  <c r="BW34" i="13"/>
  <c r="CA34" i="13"/>
  <c r="CE34" i="13"/>
  <c r="CI34" i="13"/>
  <c r="I34" i="13"/>
  <c r="Q34" i="13"/>
  <c r="Y34" i="13"/>
  <c r="AG34" i="13"/>
  <c r="AO34" i="13"/>
  <c r="AW34" i="13"/>
  <c r="BE34" i="13"/>
  <c r="BM34" i="13"/>
  <c r="BU34" i="13"/>
  <c r="CC34" i="13"/>
  <c r="CK34" i="13"/>
  <c r="E34" i="13"/>
  <c r="M34" i="13"/>
  <c r="U34" i="13"/>
  <c r="AC34" i="13"/>
  <c r="AK34" i="13"/>
  <c r="AS34" i="13"/>
  <c r="BA34" i="13"/>
  <c r="BI34" i="13"/>
  <c r="BQ34" i="13"/>
  <c r="BY34" i="13"/>
  <c r="CG34" i="13"/>
  <c r="D36" i="13"/>
  <c r="F36" i="13"/>
  <c r="H36" i="13"/>
  <c r="J36" i="13"/>
  <c r="L36" i="13"/>
  <c r="N36" i="13"/>
  <c r="P36" i="13"/>
  <c r="R36" i="13"/>
  <c r="T36" i="13"/>
  <c r="V36" i="13"/>
  <c r="X36" i="13"/>
  <c r="Z36" i="13"/>
  <c r="AB36" i="13"/>
  <c r="AD36" i="13"/>
  <c r="AF36" i="13"/>
  <c r="AH36" i="13"/>
  <c r="AJ36" i="13"/>
  <c r="AL36" i="13"/>
  <c r="AN36" i="13"/>
  <c r="AP36" i="13"/>
  <c r="AR36" i="13"/>
  <c r="AT36" i="13"/>
  <c r="AV36" i="13"/>
  <c r="AX36" i="13"/>
  <c r="AZ36" i="13"/>
  <c r="BB36" i="13"/>
  <c r="BD36" i="13"/>
  <c r="BF36" i="13"/>
  <c r="BH36" i="13"/>
  <c r="BJ36" i="13"/>
  <c r="BL36" i="13"/>
  <c r="BN36" i="13"/>
  <c r="BP36" i="13"/>
  <c r="BR36" i="13"/>
  <c r="BT36" i="13"/>
  <c r="BV36" i="13"/>
  <c r="BX36" i="13"/>
  <c r="BZ36" i="13"/>
  <c r="CB36" i="13"/>
  <c r="CD36" i="13"/>
  <c r="CF36" i="13"/>
  <c r="CH36" i="13"/>
  <c r="CJ36" i="13"/>
  <c r="CL36" i="13"/>
  <c r="C36" i="13"/>
  <c r="G36" i="13"/>
  <c r="K36" i="13"/>
  <c r="O36" i="13"/>
  <c r="S36" i="13"/>
  <c r="W36" i="13"/>
  <c r="AA36" i="13"/>
  <c r="AE36" i="13"/>
  <c r="AI36" i="13"/>
  <c r="AM36" i="13"/>
  <c r="AQ36" i="13"/>
  <c r="AU36" i="13"/>
  <c r="AY36" i="13"/>
  <c r="BC36" i="13"/>
  <c r="BG36" i="13"/>
  <c r="BK36" i="13"/>
  <c r="BO36" i="13"/>
  <c r="BS36" i="13"/>
  <c r="BW36" i="13"/>
  <c r="CA36" i="13"/>
  <c r="CE36" i="13"/>
  <c r="CI36" i="13"/>
  <c r="I36" i="13"/>
  <c r="Q36" i="13"/>
  <c r="Y36" i="13"/>
  <c r="AG36" i="13"/>
  <c r="AO36" i="13"/>
  <c r="AW36" i="13"/>
  <c r="BE36" i="13"/>
  <c r="BM36" i="13"/>
  <c r="BU36" i="13"/>
  <c r="CC36" i="13"/>
  <c r="CK36" i="13"/>
  <c r="E36" i="13"/>
  <c r="M36" i="13"/>
  <c r="U36" i="13"/>
  <c r="AC36" i="13"/>
  <c r="AK36" i="13"/>
  <c r="AS36" i="13"/>
  <c r="BA36" i="13"/>
  <c r="BI36" i="13"/>
  <c r="BQ36" i="13"/>
  <c r="BY36" i="13"/>
  <c r="CG36" i="13"/>
  <c r="C28" i="13"/>
  <c r="E28" i="13"/>
  <c r="G28" i="13"/>
  <c r="I28" i="13"/>
  <c r="K28" i="13"/>
  <c r="M28" i="13"/>
  <c r="O28" i="13"/>
  <c r="Q28" i="13"/>
  <c r="S28" i="13"/>
  <c r="U28" i="13"/>
  <c r="W28" i="13"/>
  <c r="Y28" i="13"/>
  <c r="AA28" i="13"/>
  <c r="AC28" i="13"/>
  <c r="AE28" i="13"/>
  <c r="AG28" i="13"/>
  <c r="AI28" i="13"/>
  <c r="AK28" i="13"/>
  <c r="AM28" i="13"/>
  <c r="AO28" i="13"/>
  <c r="AQ28" i="13"/>
  <c r="AS28" i="13"/>
  <c r="AU28" i="13"/>
  <c r="AW28" i="13"/>
  <c r="AY28" i="13"/>
  <c r="BA28" i="13"/>
  <c r="BC28" i="13"/>
  <c r="BE28" i="13"/>
  <c r="BG28" i="13"/>
  <c r="BI28" i="13"/>
  <c r="BK28" i="13"/>
  <c r="BM28" i="13"/>
  <c r="BO28" i="13"/>
  <c r="BQ28" i="13"/>
  <c r="BS28" i="13"/>
  <c r="BU28" i="13"/>
  <c r="BW28" i="13"/>
  <c r="BY28" i="13"/>
  <c r="CA28" i="13"/>
  <c r="CC28" i="13"/>
  <c r="CE28" i="13"/>
  <c r="CG28" i="13"/>
  <c r="CI28" i="13"/>
  <c r="CK28" i="13"/>
  <c r="D28" i="13"/>
  <c r="H28" i="13"/>
  <c r="L28" i="13"/>
  <c r="P28" i="13"/>
  <c r="T28" i="13"/>
  <c r="X28" i="13"/>
  <c r="AB28" i="13"/>
  <c r="AF28" i="13"/>
  <c r="AJ28" i="13"/>
  <c r="AN28" i="13"/>
  <c r="AR28" i="13"/>
  <c r="AV28" i="13"/>
  <c r="AZ28" i="13"/>
  <c r="BD28" i="13"/>
  <c r="BH28" i="13"/>
  <c r="BL28" i="13"/>
  <c r="BP28" i="13"/>
  <c r="BT28" i="13"/>
  <c r="BX28" i="13"/>
  <c r="CB28" i="13"/>
  <c r="CF28" i="13"/>
  <c r="CJ28" i="13"/>
  <c r="F28" i="13"/>
  <c r="N28" i="13"/>
  <c r="V28" i="13"/>
  <c r="AD28" i="13"/>
  <c r="AL28" i="13"/>
  <c r="AT28" i="13"/>
  <c r="BB28" i="13"/>
  <c r="BJ28" i="13"/>
  <c r="BR28" i="13"/>
  <c r="BZ28" i="13"/>
  <c r="CH28" i="13"/>
  <c r="J28" i="13"/>
  <c r="Z28" i="13"/>
  <c r="AP28" i="13"/>
  <c r="BF28" i="13"/>
  <c r="BV28" i="13"/>
  <c r="CL28" i="13"/>
  <c r="R28" i="13"/>
  <c r="AX28" i="13"/>
  <c r="CD28" i="13"/>
  <c r="AH28" i="13"/>
  <c r="BN28" i="13"/>
  <c r="T30" i="13"/>
  <c r="V30" i="13"/>
  <c r="X30" i="13"/>
  <c r="Z30" i="13"/>
  <c r="AB30" i="13"/>
  <c r="AD30" i="13"/>
  <c r="AF30" i="13"/>
  <c r="AH30" i="13"/>
  <c r="AJ30" i="13"/>
  <c r="AL30" i="13"/>
  <c r="AN30" i="13"/>
  <c r="AP30" i="13"/>
  <c r="AR30" i="13"/>
  <c r="AT30" i="13"/>
  <c r="AV30" i="13"/>
  <c r="AX30" i="13"/>
  <c r="AZ30" i="13"/>
  <c r="BB30" i="13"/>
  <c r="BD30" i="13"/>
  <c r="BF30" i="13"/>
  <c r="BH30" i="13"/>
  <c r="BJ30" i="13"/>
  <c r="BL30" i="13"/>
  <c r="BN30" i="13"/>
  <c r="BP30" i="13"/>
  <c r="BR30" i="13"/>
  <c r="BT30" i="13"/>
  <c r="BV30" i="13"/>
  <c r="BX30" i="13"/>
  <c r="BZ30" i="13"/>
  <c r="CB30" i="13"/>
  <c r="CD30" i="13"/>
  <c r="CF30" i="13"/>
  <c r="CH30" i="13"/>
  <c r="CJ30" i="13"/>
  <c r="CL30" i="13"/>
  <c r="U30" i="13"/>
  <c r="Y30" i="13"/>
  <c r="AC30" i="13"/>
  <c r="AG30" i="13"/>
  <c r="AK30" i="13"/>
  <c r="AO30" i="13"/>
  <c r="AS30" i="13"/>
  <c r="AW30" i="13"/>
  <c r="BA30" i="13"/>
  <c r="BE30" i="13"/>
  <c r="BI30" i="13"/>
  <c r="BM30" i="13"/>
  <c r="BQ30" i="13"/>
  <c r="BU30" i="13"/>
  <c r="BY30" i="13"/>
  <c r="CC30" i="13"/>
  <c r="CG30" i="13"/>
  <c r="CK30" i="13"/>
  <c r="W30" i="13"/>
  <c r="AE30" i="13"/>
  <c r="AM30" i="13"/>
  <c r="AU30" i="13"/>
  <c r="BC30" i="13"/>
  <c r="BK30" i="13"/>
  <c r="BS30" i="13"/>
  <c r="CA30" i="13"/>
  <c r="CI30" i="13"/>
  <c r="S30" i="13"/>
  <c r="AI30" i="13"/>
  <c r="AY30" i="13"/>
  <c r="BO30" i="13"/>
  <c r="CE30" i="13"/>
  <c r="AA30" i="13"/>
  <c r="AQ30" i="13"/>
  <c r="BG30" i="13"/>
  <c r="BW30" i="13"/>
  <c r="D33" i="13"/>
  <c r="F33" i="13"/>
  <c r="H33" i="13"/>
  <c r="J33" i="13"/>
  <c r="L33" i="13"/>
  <c r="N33" i="13"/>
  <c r="P33" i="13"/>
  <c r="R33" i="13"/>
  <c r="T33" i="13"/>
  <c r="V33" i="13"/>
  <c r="E33" i="13"/>
  <c r="I33" i="13"/>
  <c r="M33" i="13"/>
  <c r="Q33" i="13"/>
  <c r="U33" i="13"/>
  <c r="X33" i="13"/>
  <c r="Z33" i="13"/>
  <c r="AB33" i="13"/>
  <c r="AD33" i="13"/>
  <c r="AF33" i="13"/>
  <c r="AH33" i="13"/>
  <c r="AJ33" i="13"/>
  <c r="AL33" i="13"/>
  <c r="AN33" i="13"/>
  <c r="AP33" i="13"/>
  <c r="AR33" i="13"/>
  <c r="AT33" i="13"/>
  <c r="AV33" i="13"/>
  <c r="AX33" i="13"/>
  <c r="AZ33" i="13"/>
  <c r="BB33" i="13"/>
  <c r="BD33" i="13"/>
  <c r="BF33" i="13"/>
  <c r="BH33" i="13"/>
  <c r="BJ33" i="13"/>
  <c r="BL33" i="13"/>
  <c r="BN33" i="13"/>
  <c r="BP33" i="13"/>
  <c r="BR33" i="13"/>
  <c r="BT33" i="13"/>
  <c r="BV33" i="13"/>
  <c r="BX33" i="13"/>
  <c r="BZ33" i="13"/>
  <c r="CB33" i="13"/>
  <c r="CD33" i="13"/>
  <c r="CF33" i="13"/>
  <c r="CH33" i="13"/>
  <c r="CJ33" i="13"/>
  <c r="CL33" i="13"/>
  <c r="G33" i="13"/>
  <c r="O33" i="13"/>
  <c r="W33" i="13"/>
  <c r="AA33" i="13"/>
  <c r="AE33" i="13"/>
  <c r="AI33" i="13"/>
  <c r="AM33" i="13"/>
  <c r="AQ33" i="13"/>
  <c r="AU33" i="13"/>
  <c r="AY33" i="13"/>
  <c r="BC33" i="13"/>
  <c r="BG33" i="13"/>
  <c r="BK33" i="13"/>
  <c r="BO33" i="13"/>
  <c r="BS33" i="13"/>
  <c r="BW33" i="13"/>
  <c r="CA33" i="13"/>
  <c r="CE33" i="13"/>
  <c r="CI33" i="13"/>
  <c r="K33" i="13"/>
  <c r="Y33" i="13"/>
  <c r="AG33" i="13"/>
  <c r="AO33" i="13"/>
  <c r="AW33" i="13"/>
  <c r="BE33" i="13"/>
  <c r="BM33" i="13"/>
  <c r="BU33" i="13"/>
  <c r="CC33" i="13"/>
  <c r="CK33" i="13"/>
  <c r="C33" i="13"/>
  <c r="S33" i="13"/>
  <c r="AC33" i="13"/>
  <c r="AK33" i="13"/>
  <c r="AS33" i="13"/>
  <c r="BA33" i="13"/>
  <c r="BI33" i="13"/>
  <c r="BQ33" i="13"/>
  <c r="BY33" i="13"/>
  <c r="CG33" i="13"/>
  <c r="D35" i="13"/>
  <c r="F35" i="13"/>
  <c r="H35" i="13"/>
  <c r="J35" i="13"/>
  <c r="L35" i="13"/>
  <c r="N35" i="13"/>
  <c r="P35" i="13"/>
  <c r="R35" i="13"/>
  <c r="T35" i="13"/>
  <c r="V35" i="13"/>
  <c r="X35" i="13"/>
  <c r="Z35" i="13"/>
  <c r="AB35" i="13"/>
  <c r="AD35" i="13"/>
  <c r="AF35" i="13"/>
  <c r="AH35" i="13"/>
  <c r="AJ35" i="13"/>
  <c r="AL35" i="13"/>
  <c r="AN35" i="13"/>
  <c r="AP35" i="13"/>
  <c r="AR35" i="13"/>
  <c r="AT35" i="13"/>
  <c r="AV35" i="13"/>
  <c r="AX35" i="13"/>
  <c r="AZ35" i="13"/>
  <c r="BB35" i="13"/>
  <c r="BD35" i="13"/>
  <c r="BF35" i="13"/>
  <c r="BH35" i="13"/>
  <c r="BJ35" i="13"/>
  <c r="BL35" i="13"/>
  <c r="BN35" i="13"/>
  <c r="BP35" i="13"/>
  <c r="BR35" i="13"/>
  <c r="BT35" i="13"/>
  <c r="BV35" i="13"/>
  <c r="BX35" i="13"/>
  <c r="BZ35" i="13"/>
  <c r="CB35" i="13"/>
  <c r="CD35" i="13"/>
  <c r="CF35" i="13"/>
  <c r="CH35" i="13"/>
  <c r="CJ35" i="13"/>
  <c r="CL35" i="13"/>
  <c r="C35" i="13"/>
  <c r="G35" i="13"/>
  <c r="K35" i="13"/>
  <c r="O35" i="13"/>
  <c r="S35" i="13"/>
  <c r="W35" i="13"/>
  <c r="AA35" i="13"/>
  <c r="AE35" i="13"/>
  <c r="AI35" i="13"/>
  <c r="AM35" i="13"/>
  <c r="AQ35" i="13"/>
  <c r="AU35" i="13"/>
  <c r="AY35" i="13"/>
  <c r="BC35" i="13"/>
  <c r="BG35" i="13"/>
  <c r="BK35" i="13"/>
  <c r="BO35" i="13"/>
  <c r="BS35" i="13"/>
  <c r="BW35" i="13"/>
  <c r="CA35" i="13"/>
  <c r="CE35" i="13"/>
  <c r="CI35" i="13"/>
  <c r="I35" i="13"/>
  <c r="Q35" i="13"/>
  <c r="Y35" i="13"/>
  <c r="AG35" i="13"/>
  <c r="AO35" i="13"/>
  <c r="AW35" i="13"/>
  <c r="BE35" i="13"/>
  <c r="BM35" i="13"/>
  <c r="BU35" i="13"/>
  <c r="CC35" i="13"/>
  <c r="CK35" i="13"/>
  <c r="E35" i="13"/>
  <c r="M35" i="13"/>
  <c r="U35" i="13"/>
  <c r="AC35" i="13"/>
  <c r="AK35" i="13"/>
  <c r="AS35" i="13"/>
  <c r="BA35" i="13"/>
  <c r="BI35" i="13"/>
  <c r="BQ35" i="13"/>
  <c r="BY35" i="13"/>
  <c r="CG35" i="13"/>
  <c r="AF37" i="13"/>
  <c r="AH37" i="13"/>
  <c r="AJ37" i="13"/>
  <c r="AL37" i="13"/>
  <c r="AN37" i="13"/>
  <c r="AP37" i="13"/>
  <c r="AR37" i="13"/>
  <c r="AT37" i="13"/>
  <c r="AV37" i="13"/>
  <c r="AX37" i="13"/>
  <c r="AZ37" i="13"/>
  <c r="BB37" i="13"/>
  <c r="BD37" i="13"/>
  <c r="BF37" i="13"/>
  <c r="BH37" i="13"/>
  <c r="BJ37" i="13"/>
  <c r="BL37" i="13"/>
  <c r="BN37" i="13"/>
  <c r="BP37" i="13"/>
  <c r="BR37" i="13"/>
  <c r="BT37" i="13"/>
  <c r="BV37" i="13"/>
  <c r="BX37" i="13"/>
  <c r="BZ37" i="13"/>
  <c r="CB37" i="13"/>
  <c r="CD37" i="13"/>
  <c r="CF37" i="13"/>
  <c r="CH37" i="13"/>
  <c r="CJ37" i="13"/>
  <c r="CL37" i="13"/>
  <c r="AE37" i="13"/>
  <c r="AI37" i="13"/>
  <c r="AM37" i="13"/>
  <c r="AQ37" i="13"/>
  <c r="AU37" i="13"/>
  <c r="AY37" i="13"/>
  <c r="BC37" i="13"/>
  <c r="BG37" i="13"/>
  <c r="BK37" i="13"/>
  <c r="BO37" i="13"/>
  <c r="BS37" i="13"/>
  <c r="BW37" i="13"/>
  <c r="CA37" i="13"/>
  <c r="CE37" i="13"/>
  <c r="CI37" i="13"/>
  <c r="AK37" i="13"/>
  <c r="AS37" i="13"/>
  <c r="BA37" i="13"/>
  <c r="BI37" i="13"/>
  <c r="BQ37" i="13"/>
  <c r="BY37" i="13"/>
  <c r="CG37" i="13"/>
  <c r="AG37" i="13"/>
  <c r="AO37" i="13"/>
  <c r="AW37" i="13"/>
  <c r="BE37" i="13"/>
  <c r="BM37" i="13"/>
  <c r="BU37" i="13"/>
  <c r="CC37" i="13"/>
  <c r="CK37" i="13"/>
  <c r="CP14" i="13" l="1"/>
  <c r="CP18" i="13"/>
  <c r="CP9" i="13"/>
  <c r="CP17" i="13"/>
  <c r="CP15" i="13"/>
  <c r="CP10" i="13"/>
  <c r="CP16" i="13"/>
  <c r="CP11" i="13"/>
  <c r="CP12" i="13"/>
  <c r="CQ10" i="13"/>
  <c r="CM50" i="13" l="1"/>
  <c r="CN50" i="13"/>
  <c r="I50" i="13"/>
  <c r="M50" i="13"/>
  <c r="Q50" i="13"/>
  <c r="U50" i="13"/>
  <c r="Y50" i="13"/>
  <c r="AC50" i="13"/>
  <c r="AG50" i="13"/>
  <c r="AK50" i="13"/>
  <c r="AO50" i="13"/>
  <c r="AS50" i="13"/>
  <c r="AW50" i="13"/>
  <c r="BA50" i="13"/>
  <c r="BE50" i="13"/>
  <c r="BI50" i="13"/>
  <c r="BM50" i="13"/>
  <c r="BQ50" i="13"/>
  <c r="BU50" i="13"/>
  <c r="BY50" i="13"/>
  <c r="CC50" i="13"/>
  <c r="CG50" i="13"/>
  <c r="CK50" i="13"/>
  <c r="L50" i="13"/>
  <c r="T50" i="13"/>
  <c r="AB50" i="13"/>
  <c r="AJ50" i="13"/>
  <c r="AR50" i="13"/>
  <c r="AZ50" i="13"/>
  <c r="BH50" i="13"/>
  <c r="BP50" i="13"/>
  <c r="BX50" i="13"/>
  <c r="CF50" i="13"/>
  <c r="N50" i="13"/>
  <c r="V50" i="13"/>
  <c r="AD50" i="13"/>
  <c r="AL50" i="13"/>
  <c r="AT50" i="13"/>
  <c r="BB50" i="13"/>
  <c r="BJ50" i="13"/>
  <c r="BR50" i="13"/>
  <c r="BZ50" i="13"/>
  <c r="CH50" i="13"/>
  <c r="G50" i="13"/>
  <c r="K50" i="13"/>
  <c r="O50" i="13"/>
  <c r="S50" i="13"/>
  <c r="W50" i="13"/>
  <c r="AA50" i="13"/>
  <c r="AE50" i="13"/>
  <c r="AI50" i="13"/>
  <c r="AM50" i="13"/>
  <c r="AQ50" i="13"/>
  <c r="AU50" i="13"/>
  <c r="AY50" i="13"/>
  <c r="BC50" i="13"/>
  <c r="BG50" i="13"/>
  <c r="BK50" i="13"/>
  <c r="BO50" i="13"/>
  <c r="BS50" i="13"/>
  <c r="BW50" i="13"/>
  <c r="CA50" i="13"/>
  <c r="CE50" i="13"/>
  <c r="CI50" i="13"/>
  <c r="H50" i="13"/>
  <c r="P50" i="13"/>
  <c r="X50" i="13"/>
  <c r="AF50" i="13"/>
  <c r="AN50" i="13"/>
  <c r="AV50" i="13"/>
  <c r="BD50" i="13"/>
  <c r="BL50" i="13"/>
  <c r="BT50" i="13"/>
  <c r="CB50" i="13"/>
  <c r="CJ50" i="13"/>
  <c r="J50" i="13"/>
  <c r="R50" i="13"/>
  <c r="AH50" i="13"/>
  <c r="AP50" i="13"/>
  <c r="AX50" i="13"/>
  <c r="BF50" i="13"/>
  <c r="BN50" i="13"/>
  <c r="BV50" i="13"/>
  <c r="CD50" i="13"/>
  <c r="CL50" i="13"/>
  <c r="Z50" i="13"/>
  <c r="CQ13" i="13"/>
  <c r="CQ17" i="13"/>
  <c r="CQ12" i="13"/>
  <c r="CQ6" i="13"/>
  <c r="CQ8" i="13"/>
  <c r="CQ9" i="13"/>
  <c r="CQ15" i="13"/>
  <c r="CQ7" i="13"/>
  <c r="CQ18" i="13"/>
  <c r="CQ16" i="13"/>
  <c r="CQ14" i="13"/>
  <c r="CQ11" i="13"/>
  <c r="CQ5" i="13"/>
  <c r="CM51" i="13" l="1"/>
  <c r="CN51" i="13"/>
  <c r="CM56" i="13"/>
  <c r="CN56" i="13"/>
  <c r="CM47" i="13"/>
  <c r="CN47" i="13"/>
  <c r="CM49" i="13"/>
  <c r="CN49" i="13"/>
  <c r="CM46" i="13"/>
  <c r="CN46" i="13"/>
  <c r="CM57" i="13"/>
  <c r="CN57" i="13"/>
  <c r="CM45" i="13"/>
  <c r="CN45" i="13"/>
  <c r="CM54" i="13"/>
  <c r="CN54" i="13"/>
  <c r="CM58" i="13"/>
  <c r="CN58" i="13"/>
  <c r="CM55" i="13"/>
  <c r="CN55" i="13"/>
  <c r="CM48" i="13"/>
  <c r="CN48" i="13"/>
  <c r="CM52" i="13"/>
  <c r="CN52" i="13"/>
  <c r="CM53" i="13"/>
  <c r="CN53" i="13"/>
  <c r="CM59" i="13"/>
  <c r="D45" i="13"/>
  <c r="F45" i="13"/>
  <c r="H45" i="13"/>
  <c r="J45" i="13"/>
  <c r="L45" i="13"/>
  <c r="N45" i="13"/>
  <c r="P45" i="13"/>
  <c r="R45" i="13"/>
  <c r="T45" i="13"/>
  <c r="V45" i="13"/>
  <c r="X45" i="13"/>
  <c r="Z45" i="13"/>
  <c r="AB45" i="13"/>
  <c r="AD45" i="13"/>
  <c r="AF45" i="13"/>
  <c r="AH45" i="13"/>
  <c r="AJ45" i="13"/>
  <c r="AL45" i="13"/>
  <c r="AN45" i="13"/>
  <c r="AP45" i="13"/>
  <c r="AR45" i="13"/>
  <c r="AT45" i="13"/>
  <c r="AV45" i="13"/>
  <c r="AX45" i="13"/>
  <c r="AZ45" i="13"/>
  <c r="BB45" i="13"/>
  <c r="BD45" i="13"/>
  <c r="BF45" i="13"/>
  <c r="BH45" i="13"/>
  <c r="BJ45" i="13"/>
  <c r="BL45" i="13"/>
  <c r="BN45" i="13"/>
  <c r="BP45" i="13"/>
  <c r="BR45" i="13"/>
  <c r="BT45" i="13"/>
  <c r="BV45" i="13"/>
  <c r="BX45" i="13"/>
  <c r="BZ45" i="13"/>
  <c r="CB45" i="13"/>
  <c r="CD45" i="13"/>
  <c r="CF45" i="13"/>
  <c r="CH45" i="13"/>
  <c r="CJ45" i="13"/>
  <c r="CL45" i="13"/>
  <c r="C45" i="13"/>
  <c r="G45" i="13"/>
  <c r="K45" i="13"/>
  <c r="O45" i="13"/>
  <c r="S45" i="13"/>
  <c r="W45" i="13"/>
  <c r="AA45" i="13"/>
  <c r="AE45" i="13"/>
  <c r="AI45" i="13"/>
  <c r="AM45" i="13"/>
  <c r="AQ45" i="13"/>
  <c r="AU45" i="13"/>
  <c r="AY45" i="13"/>
  <c r="BC45" i="13"/>
  <c r="BG45" i="13"/>
  <c r="BK45" i="13"/>
  <c r="BO45" i="13"/>
  <c r="BS45" i="13"/>
  <c r="BW45" i="13"/>
  <c r="CA45" i="13"/>
  <c r="CE45" i="13"/>
  <c r="CI45" i="13"/>
  <c r="E45" i="13"/>
  <c r="M45" i="13"/>
  <c r="U45" i="13"/>
  <c r="AC45" i="13"/>
  <c r="AK45" i="13"/>
  <c r="AS45" i="13"/>
  <c r="BA45" i="13"/>
  <c r="BI45" i="13"/>
  <c r="BQ45" i="13"/>
  <c r="BY45" i="13"/>
  <c r="CG45" i="13"/>
  <c r="I45" i="13"/>
  <c r="Q45" i="13"/>
  <c r="Y45" i="13"/>
  <c r="AG45" i="13"/>
  <c r="AO45" i="13"/>
  <c r="AW45" i="13"/>
  <c r="BE45" i="13"/>
  <c r="BM45" i="13"/>
  <c r="BU45" i="13"/>
  <c r="CC45" i="13"/>
  <c r="CK45" i="13"/>
  <c r="C54" i="13"/>
  <c r="G54" i="13"/>
  <c r="K54" i="13"/>
  <c r="O54" i="13"/>
  <c r="S54" i="13"/>
  <c r="W54" i="13"/>
  <c r="AA54" i="13"/>
  <c r="AE54" i="13"/>
  <c r="AI54" i="13"/>
  <c r="AM54" i="13"/>
  <c r="AQ54" i="13"/>
  <c r="AU54" i="13"/>
  <c r="AY54" i="13"/>
  <c r="BC54" i="13"/>
  <c r="BG54" i="13"/>
  <c r="BK54" i="13"/>
  <c r="BO54" i="13"/>
  <c r="BS54" i="13"/>
  <c r="BW54" i="13"/>
  <c r="CA54" i="13"/>
  <c r="CE54" i="13"/>
  <c r="CI54" i="13"/>
  <c r="D54" i="13"/>
  <c r="L54" i="13"/>
  <c r="T54" i="13"/>
  <c r="AB54" i="13"/>
  <c r="AJ54" i="13"/>
  <c r="AR54" i="13"/>
  <c r="AZ54" i="13"/>
  <c r="BH54" i="13"/>
  <c r="BP54" i="13"/>
  <c r="BX54" i="13"/>
  <c r="CF54" i="13"/>
  <c r="F54" i="13"/>
  <c r="N54" i="13"/>
  <c r="V54" i="13"/>
  <c r="AD54" i="13"/>
  <c r="AL54" i="13"/>
  <c r="AT54" i="13"/>
  <c r="BB54" i="13"/>
  <c r="BJ54" i="13"/>
  <c r="BR54" i="13"/>
  <c r="BZ54" i="13"/>
  <c r="CH54" i="13"/>
  <c r="E54" i="13"/>
  <c r="M54" i="13"/>
  <c r="U54" i="13"/>
  <c r="AC54" i="13"/>
  <c r="AK54" i="13"/>
  <c r="AS54" i="13"/>
  <c r="BA54" i="13"/>
  <c r="BI54" i="13"/>
  <c r="BQ54" i="13"/>
  <c r="BY54" i="13"/>
  <c r="CG54" i="13"/>
  <c r="H54" i="13"/>
  <c r="X54" i="13"/>
  <c r="AN54" i="13"/>
  <c r="BD54" i="13"/>
  <c r="BT54" i="13"/>
  <c r="CJ54" i="13"/>
  <c r="R54" i="13"/>
  <c r="AH54" i="13"/>
  <c r="AX54" i="13"/>
  <c r="BN54" i="13"/>
  <c r="CD54" i="13"/>
  <c r="I54" i="13"/>
  <c r="Q54" i="13"/>
  <c r="Y54" i="13"/>
  <c r="AG54" i="13"/>
  <c r="AO54" i="13"/>
  <c r="AW54" i="13"/>
  <c r="BE54" i="13"/>
  <c r="BM54" i="13"/>
  <c r="BU54" i="13"/>
  <c r="CC54" i="13"/>
  <c r="CK54" i="13"/>
  <c r="P54" i="13"/>
  <c r="AF54" i="13"/>
  <c r="AV54" i="13"/>
  <c r="BL54" i="13"/>
  <c r="CB54" i="13"/>
  <c r="J54" i="13"/>
  <c r="Z54" i="13"/>
  <c r="AP54" i="13"/>
  <c r="BF54" i="13"/>
  <c r="BV54" i="13"/>
  <c r="CL54" i="13"/>
  <c r="AG58" i="13"/>
  <c r="AK58" i="13"/>
  <c r="AO58" i="13"/>
  <c r="AS58" i="13"/>
  <c r="AW58" i="13"/>
  <c r="BA58" i="13"/>
  <c r="BE58" i="13"/>
  <c r="BI58" i="13"/>
  <c r="BM58" i="13"/>
  <c r="BQ58" i="13"/>
  <c r="BU58" i="13"/>
  <c r="BY58" i="13"/>
  <c r="CC58" i="13"/>
  <c r="CG58" i="13"/>
  <c r="AF58" i="13"/>
  <c r="AN58" i="13"/>
  <c r="AV58" i="13"/>
  <c r="BD58" i="13"/>
  <c r="BL58" i="13"/>
  <c r="BT58" i="13"/>
  <c r="CB58" i="13"/>
  <c r="CI58" i="13"/>
  <c r="AH58" i="13"/>
  <c r="AP58" i="13"/>
  <c r="AX58" i="13"/>
  <c r="BF58" i="13"/>
  <c r="BN58" i="13"/>
  <c r="BV58" i="13"/>
  <c r="CD58" i="13"/>
  <c r="CJ58" i="13"/>
  <c r="AI58" i="13"/>
  <c r="AQ58" i="13"/>
  <c r="AY58" i="13"/>
  <c r="BG58" i="13"/>
  <c r="BO58" i="13"/>
  <c r="BW58" i="13"/>
  <c r="CE58" i="13"/>
  <c r="AJ58" i="13"/>
  <c r="AZ58" i="13"/>
  <c r="BP58" i="13"/>
  <c r="CF58" i="13"/>
  <c r="AL58" i="13"/>
  <c r="BB58" i="13"/>
  <c r="BR58" i="13"/>
  <c r="CH58" i="13"/>
  <c r="AE58" i="13"/>
  <c r="AM58" i="13"/>
  <c r="AU58" i="13"/>
  <c r="BC58" i="13"/>
  <c r="BK58" i="13"/>
  <c r="BS58" i="13"/>
  <c r="CA58" i="13"/>
  <c r="AR58" i="13"/>
  <c r="BH58" i="13"/>
  <c r="BX58" i="13"/>
  <c r="CK58" i="13"/>
  <c r="AT58" i="13"/>
  <c r="BJ58" i="13"/>
  <c r="BZ58" i="13"/>
  <c r="CL58" i="13"/>
  <c r="C55" i="13"/>
  <c r="G55" i="13"/>
  <c r="K55" i="13"/>
  <c r="O55" i="13"/>
  <c r="S55" i="13"/>
  <c r="W55" i="13"/>
  <c r="AA55" i="13"/>
  <c r="AE55" i="13"/>
  <c r="AI55" i="13"/>
  <c r="AM55" i="13"/>
  <c r="AQ55" i="13"/>
  <c r="AU55" i="13"/>
  <c r="AY55" i="13"/>
  <c r="BC55" i="13"/>
  <c r="BG55" i="13"/>
  <c r="BK55" i="13"/>
  <c r="BO55" i="13"/>
  <c r="BS55" i="13"/>
  <c r="BW55" i="13"/>
  <c r="CA55" i="13"/>
  <c r="CE55" i="13"/>
  <c r="CI55" i="13"/>
  <c r="H55" i="13"/>
  <c r="P55" i="13"/>
  <c r="X55" i="13"/>
  <c r="AF55" i="13"/>
  <c r="AN55" i="13"/>
  <c r="AV55" i="13"/>
  <c r="BD55" i="13"/>
  <c r="BL55" i="13"/>
  <c r="BT55" i="13"/>
  <c r="CB55" i="13"/>
  <c r="CJ55" i="13"/>
  <c r="F55" i="13"/>
  <c r="N55" i="13"/>
  <c r="V55" i="13"/>
  <c r="AD55" i="13"/>
  <c r="AL55" i="13"/>
  <c r="AT55" i="13"/>
  <c r="BB55" i="13"/>
  <c r="BJ55" i="13"/>
  <c r="BR55" i="13"/>
  <c r="BZ55" i="13"/>
  <c r="CH55" i="13"/>
  <c r="E55" i="13"/>
  <c r="I55" i="13"/>
  <c r="M55" i="13"/>
  <c r="Q55" i="13"/>
  <c r="U55" i="13"/>
  <c r="Y55" i="13"/>
  <c r="AC55" i="13"/>
  <c r="AG55" i="13"/>
  <c r="AK55" i="13"/>
  <c r="AO55" i="13"/>
  <c r="AS55" i="13"/>
  <c r="AW55" i="13"/>
  <c r="BA55" i="13"/>
  <c r="BE55" i="13"/>
  <c r="BI55" i="13"/>
  <c r="BM55" i="13"/>
  <c r="BQ55" i="13"/>
  <c r="BU55" i="13"/>
  <c r="BY55" i="13"/>
  <c r="CC55" i="13"/>
  <c r="CG55" i="13"/>
  <c r="CK55" i="13"/>
  <c r="D55" i="13"/>
  <c r="L55" i="13"/>
  <c r="T55" i="13"/>
  <c r="AB55" i="13"/>
  <c r="AJ55" i="13"/>
  <c r="AR55" i="13"/>
  <c r="AZ55" i="13"/>
  <c r="BH55" i="13"/>
  <c r="BP55" i="13"/>
  <c r="BX55" i="13"/>
  <c r="CF55" i="13"/>
  <c r="J55" i="13"/>
  <c r="R55" i="13"/>
  <c r="Z55" i="13"/>
  <c r="AH55" i="13"/>
  <c r="AP55" i="13"/>
  <c r="AX55" i="13"/>
  <c r="BF55" i="13"/>
  <c r="BN55" i="13"/>
  <c r="BV55" i="13"/>
  <c r="CD55" i="13"/>
  <c r="CL55" i="13"/>
  <c r="W48" i="13"/>
  <c r="Y48" i="13"/>
  <c r="AA48" i="13"/>
  <c r="AC48" i="13"/>
  <c r="AE48" i="13"/>
  <c r="AG48" i="13"/>
  <c r="AI48" i="13"/>
  <c r="AK48" i="13"/>
  <c r="AM48" i="13"/>
  <c r="AO48" i="13"/>
  <c r="AQ48" i="13"/>
  <c r="AS48" i="13"/>
  <c r="AU48" i="13"/>
  <c r="AW48" i="13"/>
  <c r="AY48" i="13"/>
  <c r="BA48" i="13"/>
  <c r="BC48" i="13"/>
  <c r="BE48" i="13"/>
  <c r="BG48" i="13"/>
  <c r="BI48" i="13"/>
  <c r="BK48" i="13"/>
  <c r="BM48" i="13"/>
  <c r="BO48" i="13"/>
  <c r="BQ48" i="13"/>
  <c r="BS48" i="13"/>
  <c r="BU48" i="13"/>
  <c r="BW48" i="13"/>
  <c r="BY48" i="13"/>
  <c r="CA48" i="13"/>
  <c r="CC48" i="13"/>
  <c r="CE48" i="13"/>
  <c r="CG48" i="13"/>
  <c r="CI48" i="13"/>
  <c r="CK48" i="13"/>
  <c r="X48" i="13"/>
  <c r="AB48" i="13"/>
  <c r="AF48" i="13"/>
  <c r="AJ48" i="13"/>
  <c r="AN48" i="13"/>
  <c r="AR48" i="13"/>
  <c r="AV48" i="13"/>
  <c r="AZ48" i="13"/>
  <c r="BD48" i="13"/>
  <c r="BH48" i="13"/>
  <c r="BL48" i="13"/>
  <c r="BP48" i="13"/>
  <c r="BT48" i="13"/>
  <c r="BX48" i="13"/>
  <c r="CB48" i="13"/>
  <c r="CF48" i="13"/>
  <c r="CJ48" i="13"/>
  <c r="Z48" i="13"/>
  <c r="AD48" i="13"/>
  <c r="AH48" i="13"/>
  <c r="AL48" i="13"/>
  <c r="AP48" i="13"/>
  <c r="AT48" i="13"/>
  <c r="AX48" i="13"/>
  <c r="BB48" i="13"/>
  <c r="BF48" i="13"/>
  <c r="BJ48" i="13"/>
  <c r="BN48" i="13"/>
  <c r="BR48" i="13"/>
  <c r="BV48" i="13"/>
  <c r="BZ48" i="13"/>
  <c r="CD48" i="13"/>
  <c r="CH48" i="13"/>
  <c r="CL48" i="13"/>
  <c r="D46" i="13"/>
  <c r="F46" i="13"/>
  <c r="H46" i="13"/>
  <c r="J46" i="13"/>
  <c r="L46" i="13"/>
  <c r="N46" i="13"/>
  <c r="P46" i="13"/>
  <c r="R46" i="13"/>
  <c r="T46" i="13"/>
  <c r="V46" i="13"/>
  <c r="X46" i="13"/>
  <c r="Z46" i="13"/>
  <c r="AB46" i="13"/>
  <c r="AD46" i="13"/>
  <c r="AF46" i="13"/>
  <c r="AH46" i="13"/>
  <c r="C46" i="13"/>
  <c r="G46" i="13"/>
  <c r="K46" i="13"/>
  <c r="O46" i="13"/>
  <c r="S46" i="13"/>
  <c r="W46" i="13"/>
  <c r="AA46" i="13"/>
  <c r="AE46" i="13"/>
  <c r="AI46" i="13"/>
  <c r="AK46" i="13"/>
  <c r="AM46" i="13"/>
  <c r="AO46" i="13"/>
  <c r="AQ46" i="13"/>
  <c r="AS46" i="13"/>
  <c r="AU46" i="13"/>
  <c r="AW46" i="13"/>
  <c r="AY46" i="13"/>
  <c r="BA46" i="13"/>
  <c r="BC46" i="13"/>
  <c r="BE46" i="13"/>
  <c r="BG46" i="13"/>
  <c r="BI46" i="13"/>
  <c r="BK46" i="13"/>
  <c r="BM46" i="13"/>
  <c r="BO46" i="13"/>
  <c r="BQ46" i="13"/>
  <c r="BS46" i="13"/>
  <c r="BU46" i="13"/>
  <c r="BW46" i="13"/>
  <c r="BY46" i="13"/>
  <c r="CA46" i="13"/>
  <c r="CC46" i="13"/>
  <c r="CE46" i="13"/>
  <c r="CG46" i="13"/>
  <c r="CI46" i="13"/>
  <c r="CK46" i="13"/>
  <c r="E46" i="13"/>
  <c r="M46" i="13"/>
  <c r="U46" i="13"/>
  <c r="AC46" i="13"/>
  <c r="AJ46" i="13"/>
  <c r="AN46" i="13"/>
  <c r="AR46" i="13"/>
  <c r="AV46" i="13"/>
  <c r="AZ46" i="13"/>
  <c r="BD46" i="13"/>
  <c r="BH46" i="13"/>
  <c r="BL46" i="13"/>
  <c r="BP46" i="13"/>
  <c r="BT46" i="13"/>
  <c r="BX46" i="13"/>
  <c r="CB46" i="13"/>
  <c r="CF46" i="13"/>
  <c r="CJ46" i="13"/>
  <c r="I46" i="13"/>
  <c r="Q46" i="13"/>
  <c r="Y46" i="13"/>
  <c r="AG46" i="13"/>
  <c r="AL46" i="13"/>
  <c r="AP46" i="13"/>
  <c r="AT46" i="13"/>
  <c r="AX46" i="13"/>
  <c r="BB46" i="13"/>
  <c r="BF46" i="13"/>
  <c r="BJ46" i="13"/>
  <c r="BN46" i="13"/>
  <c r="BR46" i="13"/>
  <c r="BV46" i="13"/>
  <c r="BZ46" i="13"/>
  <c r="CD46" i="13"/>
  <c r="CH46" i="13"/>
  <c r="CL46" i="13"/>
  <c r="C57" i="13"/>
  <c r="G57" i="13"/>
  <c r="K57" i="13"/>
  <c r="O57" i="13"/>
  <c r="S57" i="13"/>
  <c r="W57" i="13"/>
  <c r="AA57" i="13"/>
  <c r="AE57" i="13"/>
  <c r="AI57" i="13"/>
  <c r="AM57" i="13"/>
  <c r="AQ57" i="13"/>
  <c r="AU57" i="13"/>
  <c r="AY57" i="13"/>
  <c r="BC57" i="13"/>
  <c r="BG57" i="13"/>
  <c r="BK57" i="13"/>
  <c r="BO57" i="13"/>
  <c r="BS57" i="13"/>
  <c r="BW57" i="13"/>
  <c r="CA57" i="13"/>
  <c r="CE57" i="13"/>
  <c r="CI57" i="13"/>
  <c r="H57" i="13"/>
  <c r="P57" i="13"/>
  <c r="X57" i="13"/>
  <c r="AF57" i="13"/>
  <c r="AN57" i="13"/>
  <c r="AV57" i="13"/>
  <c r="BD57" i="13"/>
  <c r="BL57" i="13"/>
  <c r="BT57" i="13"/>
  <c r="CB57" i="13"/>
  <c r="CJ57" i="13"/>
  <c r="F57" i="13"/>
  <c r="N57" i="13"/>
  <c r="V57" i="13"/>
  <c r="AD57" i="13"/>
  <c r="AL57" i="13"/>
  <c r="AT57" i="13"/>
  <c r="BB57" i="13"/>
  <c r="BJ57" i="13"/>
  <c r="BR57" i="13"/>
  <c r="BZ57" i="13"/>
  <c r="CH57" i="13"/>
  <c r="E57" i="13"/>
  <c r="I57" i="13"/>
  <c r="M57" i="13"/>
  <c r="Q57" i="13"/>
  <c r="U57" i="13"/>
  <c r="Y57" i="13"/>
  <c r="AC57" i="13"/>
  <c r="AG57" i="13"/>
  <c r="AK57" i="13"/>
  <c r="AO57" i="13"/>
  <c r="AS57" i="13"/>
  <c r="AW57" i="13"/>
  <c r="BA57" i="13"/>
  <c r="BE57" i="13"/>
  <c r="BI57" i="13"/>
  <c r="BM57" i="13"/>
  <c r="BQ57" i="13"/>
  <c r="BU57" i="13"/>
  <c r="BY57" i="13"/>
  <c r="CC57" i="13"/>
  <c r="CG57" i="13"/>
  <c r="CK57" i="13"/>
  <c r="D57" i="13"/>
  <c r="L57" i="13"/>
  <c r="AB57" i="13"/>
  <c r="AR57" i="13"/>
  <c r="BH57" i="13"/>
  <c r="BX57" i="13"/>
  <c r="R57" i="13"/>
  <c r="AH57" i="13"/>
  <c r="AX57" i="13"/>
  <c r="BN57" i="13"/>
  <c r="CD57" i="13"/>
  <c r="T57" i="13"/>
  <c r="AJ57" i="13"/>
  <c r="AZ57" i="13"/>
  <c r="BP57" i="13"/>
  <c r="CF57" i="13"/>
  <c r="J57" i="13"/>
  <c r="Z57" i="13"/>
  <c r="AP57" i="13"/>
  <c r="BF57" i="13"/>
  <c r="BV57" i="13"/>
  <c r="CL57" i="13"/>
  <c r="F53" i="13"/>
  <c r="J53" i="13"/>
  <c r="N53" i="13"/>
  <c r="R53" i="13"/>
  <c r="V53" i="13"/>
  <c r="Z53" i="13"/>
  <c r="AD53" i="13"/>
  <c r="AH53" i="13"/>
  <c r="AL53" i="13"/>
  <c r="AP53" i="13"/>
  <c r="AT53" i="13"/>
  <c r="AX53" i="13"/>
  <c r="BB53" i="13"/>
  <c r="BF53" i="13"/>
  <c r="BJ53" i="13"/>
  <c r="BN53" i="13"/>
  <c r="BR53" i="13"/>
  <c r="BV53" i="13"/>
  <c r="BZ53" i="13"/>
  <c r="CD53" i="13"/>
  <c r="CH53" i="13"/>
  <c r="CL53" i="13"/>
  <c r="E53" i="13"/>
  <c r="I53" i="13"/>
  <c r="M53" i="13"/>
  <c r="Q53" i="13"/>
  <c r="U53" i="13"/>
  <c r="Y53" i="13"/>
  <c r="AC53" i="13"/>
  <c r="AG53" i="13"/>
  <c r="AK53" i="13"/>
  <c r="AO53" i="13"/>
  <c r="AS53" i="13"/>
  <c r="AW53" i="13"/>
  <c r="BA53" i="13"/>
  <c r="BE53" i="13"/>
  <c r="BI53" i="13"/>
  <c r="BM53" i="13"/>
  <c r="BQ53" i="13"/>
  <c r="BU53" i="13"/>
  <c r="BY53" i="13"/>
  <c r="CC53" i="13"/>
  <c r="CG53" i="13"/>
  <c r="CK53" i="13"/>
  <c r="CF53" i="13"/>
  <c r="BX53" i="13"/>
  <c r="BP53" i="13"/>
  <c r="BH53" i="13"/>
  <c r="AZ53" i="13"/>
  <c r="AR53" i="13"/>
  <c r="AJ53" i="13"/>
  <c r="AB53" i="13"/>
  <c r="T53" i="13"/>
  <c r="L53" i="13"/>
  <c r="D53" i="13"/>
  <c r="C53" i="13"/>
  <c r="G53" i="13"/>
  <c r="K53" i="13"/>
  <c r="O53" i="13"/>
  <c r="S53" i="13"/>
  <c r="W53" i="13"/>
  <c r="AA53" i="13"/>
  <c r="AE53" i="13"/>
  <c r="AI53" i="13"/>
  <c r="AM53" i="13"/>
  <c r="AQ53" i="13"/>
  <c r="AU53" i="13"/>
  <c r="AY53" i="13"/>
  <c r="BC53" i="13"/>
  <c r="BG53" i="13"/>
  <c r="BK53" i="13"/>
  <c r="BO53" i="13"/>
  <c r="BS53" i="13"/>
  <c r="BW53" i="13"/>
  <c r="CA53" i="13"/>
  <c r="CE53" i="13"/>
  <c r="CI53" i="13"/>
  <c r="CJ53" i="13"/>
  <c r="CB53" i="13"/>
  <c r="BT53" i="13"/>
  <c r="BL53" i="13"/>
  <c r="BD53" i="13"/>
  <c r="AV53" i="13"/>
  <c r="AN53" i="13"/>
  <c r="AF53" i="13"/>
  <c r="X53" i="13"/>
  <c r="P53" i="13"/>
  <c r="H53" i="13"/>
  <c r="U51" i="13"/>
  <c r="Y51" i="13"/>
  <c r="AC51" i="13"/>
  <c r="AG51" i="13"/>
  <c r="AK51" i="13"/>
  <c r="AO51" i="13"/>
  <c r="AS51" i="13"/>
  <c r="AW51" i="13"/>
  <c r="BA51" i="13"/>
  <c r="BE51" i="13"/>
  <c r="BI51" i="13"/>
  <c r="BM51" i="13"/>
  <c r="BQ51" i="13"/>
  <c r="BU51" i="13"/>
  <c r="BY51" i="13"/>
  <c r="CC51" i="13"/>
  <c r="CG51" i="13"/>
  <c r="CK51" i="13"/>
  <c r="T51" i="13"/>
  <c r="AB51" i="13"/>
  <c r="AJ51" i="13"/>
  <c r="AR51" i="13"/>
  <c r="AZ51" i="13"/>
  <c r="BH51" i="13"/>
  <c r="BP51" i="13"/>
  <c r="BX51" i="13"/>
  <c r="CF51" i="13"/>
  <c r="V51" i="13"/>
  <c r="AD51" i="13"/>
  <c r="AL51" i="13"/>
  <c r="AT51" i="13"/>
  <c r="BB51" i="13"/>
  <c r="BJ51" i="13"/>
  <c r="BR51" i="13"/>
  <c r="BZ51" i="13"/>
  <c r="CH51" i="13"/>
  <c r="W51" i="13"/>
  <c r="AE51" i="13"/>
  <c r="AM51" i="13"/>
  <c r="AU51" i="13"/>
  <c r="BC51" i="13"/>
  <c r="BK51" i="13"/>
  <c r="BS51" i="13"/>
  <c r="CA51" i="13"/>
  <c r="CI51" i="13"/>
  <c r="X51" i="13"/>
  <c r="AN51" i="13"/>
  <c r="BD51" i="13"/>
  <c r="BT51" i="13"/>
  <c r="CJ51" i="13"/>
  <c r="AH51" i="13"/>
  <c r="AX51" i="13"/>
  <c r="BN51" i="13"/>
  <c r="CD51" i="13"/>
  <c r="S51" i="13"/>
  <c r="AA51" i="13"/>
  <c r="AI51" i="13"/>
  <c r="AQ51" i="13"/>
  <c r="AY51" i="13"/>
  <c r="BG51" i="13"/>
  <c r="BO51" i="13"/>
  <c r="BW51" i="13"/>
  <c r="CE51" i="13"/>
  <c r="AF51" i="13"/>
  <c r="AV51" i="13"/>
  <c r="BL51" i="13"/>
  <c r="CB51" i="13"/>
  <c r="Z51" i="13"/>
  <c r="AP51" i="13"/>
  <c r="BF51" i="13"/>
  <c r="BV51" i="13"/>
  <c r="CL51" i="13"/>
  <c r="C56" i="13"/>
  <c r="G56" i="13"/>
  <c r="K56" i="13"/>
  <c r="O56" i="13"/>
  <c r="S56" i="13"/>
  <c r="W56" i="13"/>
  <c r="AA56" i="13"/>
  <c r="AE56" i="13"/>
  <c r="AI56" i="13"/>
  <c r="AM56" i="13"/>
  <c r="AQ56" i="13"/>
  <c r="AU56" i="13"/>
  <c r="AY56" i="13"/>
  <c r="BC56" i="13"/>
  <c r="BG56" i="13"/>
  <c r="BK56" i="13"/>
  <c r="BO56" i="13"/>
  <c r="BS56" i="13"/>
  <c r="BW56" i="13"/>
  <c r="CA56" i="13"/>
  <c r="CE56" i="13"/>
  <c r="CI56" i="13"/>
  <c r="H56" i="13"/>
  <c r="P56" i="13"/>
  <c r="X56" i="13"/>
  <c r="AF56" i="13"/>
  <c r="AN56" i="13"/>
  <c r="AV56" i="13"/>
  <c r="BD56" i="13"/>
  <c r="BL56" i="13"/>
  <c r="BT56" i="13"/>
  <c r="CB56" i="13"/>
  <c r="CJ56" i="13"/>
  <c r="F56" i="13"/>
  <c r="N56" i="13"/>
  <c r="V56" i="13"/>
  <c r="AD56" i="13"/>
  <c r="AL56" i="13"/>
  <c r="AT56" i="13"/>
  <c r="BB56" i="13"/>
  <c r="BJ56" i="13"/>
  <c r="BR56" i="13"/>
  <c r="BZ56" i="13"/>
  <c r="CH56" i="13"/>
  <c r="E56" i="13"/>
  <c r="M56" i="13"/>
  <c r="U56" i="13"/>
  <c r="AC56" i="13"/>
  <c r="AK56" i="13"/>
  <c r="AS56" i="13"/>
  <c r="BA56" i="13"/>
  <c r="BI56" i="13"/>
  <c r="BQ56" i="13"/>
  <c r="BY56" i="13"/>
  <c r="CG56" i="13"/>
  <c r="L56" i="13"/>
  <c r="AB56" i="13"/>
  <c r="AR56" i="13"/>
  <c r="BH56" i="13"/>
  <c r="BX56" i="13"/>
  <c r="R56" i="13"/>
  <c r="AH56" i="13"/>
  <c r="AX56" i="13"/>
  <c r="BN56" i="13"/>
  <c r="CD56" i="13"/>
  <c r="I56" i="13"/>
  <c r="Q56" i="13"/>
  <c r="Y56" i="13"/>
  <c r="AG56" i="13"/>
  <c r="AO56" i="13"/>
  <c r="AW56" i="13"/>
  <c r="BE56" i="13"/>
  <c r="BM56" i="13"/>
  <c r="BU56" i="13"/>
  <c r="CC56" i="13"/>
  <c r="CK56" i="13"/>
  <c r="D56" i="13"/>
  <c r="T56" i="13"/>
  <c r="AJ56" i="13"/>
  <c r="AZ56" i="13"/>
  <c r="BP56" i="13"/>
  <c r="CF56" i="13"/>
  <c r="J56" i="13"/>
  <c r="Z56" i="13"/>
  <c r="AP56" i="13"/>
  <c r="BF56" i="13"/>
  <c r="BV56" i="13"/>
  <c r="CL56" i="13"/>
  <c r="C47" i="13"/>
  <c r="E47" i="13"/>
  <c r="G47" i="13"/>
  <c r="I47" i="13"/>
  <c r="K47" i="13"/>
  <c r="M47" i="13"/>
  <c r="O47" i="13"/>
  <c r="Q47" i="13"/>
  <c r="S47" i="13"/>
  <c r="U47" i="13"/>
  <c r="W47" i="13"/>
  <c r="Y47" i="13"/>
  <c r="AA47" i="13"/>
  <c r="AC47" i="13"/>
  <c r="AE47" i="13"/>
  <c r="AG47" i="13"/>
  <c r="AI47" i="13"/>
  <c r="AK47" i="13"/>
  <c r="AM47" i="13"/>
  <c r="AO47" i="13"/>
  <c r="AQ47" i="13"/>
  <c r="AS47" i="13"/>
  <c r="AU47" i="13"/>
  <c r="AW47" i="13"/>
  <c r="AY47" i="13"/>
  <c r="BA47" i="13"/>
  <c r="BC47" i="13"/>
  <c r="BE47" i="13"/>
  <c r="BG47" i="13"/>
  <c r="BI47" i="13"/>
  <c r="BK47" i="13"/>
  <c r="BM47" i="13"/>
  <c r="BO47" i="13"/>
  <c r="BQ47" i="13"/>
  <c r="BS47" i="13"/>
  <c r="BU47" i="13"/>
  <c r="BW47" i="13"/>
  <c r="BY47" i="13"/>
  <c r="CA47" i="13"/>
  <c r="CC47" i="13"/>
  <c r="CE47" i="13"/>
  <c r="CG47" i="13"/>
  <c r="CI47" i="13"/>
  <c r="CK47" i="13"/>
  <c r="D47" i="13"/>
  <c r="H47" i="13"/>
  <c r="L47" i="13"/>
  <c r="P47" i="13"/>
  <c r="T47" i="13"/>
  <c r="X47" i="13"/>
  <c r="AB47" i="13"/>
  <c r="AF47" i="13"/>
  <c r="AJ47" i="13"/>
  <c r="AN47" i="13"/>
  <c r="AR47" i="13"/>
  <c r="AV47" i="13"/>
  <c r="AZ47" i="13"/>
  <c r="BD47" i="13"/>
  <c r="BH47" i="13"/>
  <c r="BL47" i="13"/>
  <c r="BP47" i="13"/>
  <c r="BT47" i="13"/>
  <c r="BX47" i="13"/>
  <c r="CB47" i="13"/>
  <c r="CF47" i="13"/>
  <c r="CJ47" i="13"/>
  <c r="F47" i="13"/>
  <c r="J47" i="13"/>
  <c r="N47" i="13"/>
  <c r="R47" i="13"/>
  <c r="V47" i="13"/>
  <c r="Z47" i="13"/>
  <c r="AD47" i="13"/>
  <c r="AH47" i="13"/>
  <c r="AL47" i="13"/>
  <c r="AP47" i="13"/>
  <c r="AT47" i="13"/>
  <c r="AX47" i="13"/>
  <c r="BB47" i="13"/>
  <c r="BF47" i="13"/>
  <c r="BJ47" i="13"/>
  <c r="BN47" i="13"/>
  <c r="BR47" i="13"/>
  <c r="BV47" i="13"/>
  <c r="BZ47" i="13"/>
  <c r="CD47" i="13"/>
  <c r="CH47" i="13"/>
  <c r="CL47" i="13"/>
  <c r="E49" i="13"/>
  <c r="I49" i="13"/>
  <c r="M49" i="13"/>
  <c r="Q49" i="13"/>
  <c r="U49" i="13"/>
  <c r="Y49" i="13"/>
  <c r="AC49" i="13"/>
  <c r="AG49" i="13"/>
  <c r="AK49" i="13"/>
  <c r="AO49" i="13"/>
  <c r="AS49" i="13"/>
  <c r="AW49" i="13"/>
  <c r="BA49" i="13"/>
  <c r="BE49" i="13"/>
  <c r="BI49" i="13"/>
  <c r="BM49" i="13"/>
  <c r="BQ49" i="13"/>
  <c r="BU49" i="13"/>
  <c r="BY49" i="13"/>
  <c r="CC49" i="13"/>
  <c r="CG49" i="13"/>
  <c r="CK49" i="13"/>
  <c r="D49" i="13"/>
  <c r="L49" i="13"/>
  <c r="T49" i="13"/>
  <c r="AB49" i="13"/>
  <c r="AJ49" i="13"/>
  <c r="AR49" i="13"/>
  <c r="AZ49" i="13"/>
  <c r="BH49" i="13"/>
  <c r="BP49" i="13"/>
  <c r="BX49" i="13"/>
  <c r="CF49" i="13"/>
  <c r="F49" i="13"/>
  <c r="N49" i="13"/>
  <c r="V49" i="13"/>
  <c r="AD49" i="13"/>
  <c r="AL49" i="13"/>
  <c r="AT49" i="13"/>
  <c r="BB49" i="13"/>
  <c r="BJ49" i="13"/>
  <c r="BR49" i="13"/>
  <c r="BZ49" i="13"/>
  <c r="CH49" i="13"/>
  <c r="G49" i="13"/>
  <c r="O49" i="13"/>
  <c r="W49" i="13"/>
  <c r="AE49" i="13"/>
  <c r="AM49" i="13"/>
  <c r="AU49" i="13"/>
  <c r="BC49" i="13"/>
  <c r="BK49" i="13"/>
  <c r="BS49" i="13"/>
  <c r="CA49" i="13"/>
  <c r="CI49" i="13"/>
  <c r="H49" i="13"/>
  <c r="X49" i="13"/>
  <c r="AN49" i="13"/>
  <c r="BD49" i="13"/>
  <c r="BT49" i="13"/>
  <c r="CJ49" i="13"/>
  <c r="R49" i="13"/>
  <c r="AH49" i="13"/>
  <c r="AX49" i="13"/>
  <c r="BN49" i="13"/>
  <c r="CD49" i="13"/>
  <c r="C49" i="13"/>
  <c r="K49" i="13"/>
  <c r="S49" i="13"/>
  <c r="AA49" i="13"/>
  <c r="AI49" i="13"/>
  <c r="AQ49" i="13"/>
  <c r="AY49" i="13"/>
  <c r="BG49" i="13"/>
  <c r="BO49" i="13"/>
  <c r="BW49" i="13"/>
  <c r="CE49" i="13"/>
  <c r="P49" i="13"/>
  <c r="AF49" i="13"/>
  <c r="AV49" i="13"/>
  <c r="BL49" i="13"/>
  <c r="CB49" i="13"/>
  <c r="J49" i="13"/>
  <c r="Z49" i="13"/>
  <c r="AP49" i="13"/>
  <c r="BF49" i="13"/>
  <c r="BV49" i="13"/>
  <c r="CL49" i="13"/>
  <c r="U52" i="13"/>
  <c r="Y52" i="13"/>
  <c r="AC52" i="13"/>
  <c r="AG52" i="13"/>
  <c r="AK52" i="13"/>
  <c r="AO52" i="13"/>
  <c r="AS52" i="13"/>
  <c r="AW52" i="13"/>
  <c r="BA52" i="13"/>
  <c r="BE52" i="13"/>
  <c r="BI52" i="13"/>
  <c r="BM52" i="13"/>
  <c r="BQ52" i="13"/>
  <c r="BU52" i="13"/>
  <c r="BY52" i="13"/>
  <c r="CC52" i="13"/>
  <c r="CG52" i="13"/>
  <c r="CK52" i="13"/>
  <c r="X52" i="13"/>
  <c r="AF52" i="13"/>
  <c r="AN52" i="13"/>
  <c r="AV52" i="13"/>
  <c r="BD52" i="13"/>
  <c r="BL52" i="13"/>
  <c r="BT52" i="13"/>
  <c r="CB52" i="13"/>
  <c r="CJ52" i="13"/>
  <c r="V52" i="13"/>
  <c r="AD52" i="13"/>
  <c r="AL52" i="13"/>
  <c r="AT52" i="13"/>
  <c r="BB52" i="13"/>
  <c r="BJ52" i="13"/>
  <c r="BR52" i="13"/>
  <c r="BZ52" i="13"/>
  <c r="CH52" i="13"/>
  <c r="S52" i="13"/>
  <c r="AA52" i="13"/>
  <c r="AI52" i="13"/>
  <c r="AM52" i="13"/>
  <c r="AU52" i="13"/>
  <c r="BC52" i="13"/>
  <c r="BK52" i="13"/>
  <c r="BO52" i="13"/>
  <c r="BW52" i="13"/>
  <c r="CA52" i="13"/>
  <c r="CI52" i="13"/>
  <c r="AB52" i="13"/>
  <c r="AR52" i="13"/>
  <c r="BH52" i="13"/>
  <c r="BX52" i="13"/>
  <c r="AH52" i="13"/>
  <c r="AX52" i="13"/>
  <c r="BN52" i="13"/>
  <c r="BV52" i="13"/>
  <c r="CL52" i="13"/>
  <c r="W52" i="13"/>
  <c r="AE52" i="13"/>
  <c r="AQ52" i="13"/>
  <c r="AY52" i="13"/>
  <c r="BG52" i="13"/>
  <c r="BS52" i="13"/>
  <c r="CE52" i="13"/>
  <c r="T52" i="13"/>
  <c r="AJ52" i="13"/>
  <c r="AZ52" i="13"/>
  <c r="BP52" i="13"/>
  <c r="CF52" i="13"/>
  <c r="Z52" i="13"/>
  <c r="AP52" i="13"/>
  <c r="BF52" i="13"/>
  <c r="CD52" i="13"/>
  <c r="CN59" i="13" l="1"/>
  <c r="BZ59" i="13"/>
  <c r="AT59" i="13"/>
  <c r="F59" i="13"/>
  <c r="CK59" i="13"/>
  <c r="BU59" i="13"/>
  <c r="BE59" i="13"/>
  <c r="AO59" i="13"/>
  <c r="Y59" i="13"/>
  <c r="I59" i="13"/>
  <c r="BY59" i="13"/>
  <c r="BI59" i="13"/>
  <c r="AS59" i="13"/>
  <c r="AC59" i="13"/>
  <c r="M59" i="13"/>
  <c r="CI59" i="13"/>
  <c r="CA59" i="13"/>
  <c r="BS59" i="13"/>
  <c r="BK59" i="13"/>
  <c r="BC59" i="13"/>
  <c r="AU59" i="13"/>
  <c r="AM59" i="13"/>
  <c r="AE59" i="13"/>
  <c r="W59" i="13"/>
  <c r="O59" i="13"/>
  <c r="G59" i="13"/>
  <c r="CL59" i="13"/>
  <c r="CH59" i="13"/>
  <c r="CD59" i="13"/>
  <c r="BV59" i="13"/>
  <c r="BR59" i="13"/>
  <c r="BN59" i="13"/>
  <c r="BJ59" i="13"/>
  <c r="BF59" i="13"/>
  <c r="BB59" i="13"/>
  <c r="AX59" i="13"/>
  <c r="AP59" i="13"/>
  <c r="AL59" i="13"/>
  <c r="AH59" i="13"/>
  <c r="AD59" i="13"/>
  <c r="Z59" i="13"/>
  <c r="V59" i="13"/>
  <c r="R59" i="13"/>
  <c r="N59" i="13"/>
  <c r="J59" i="13"/>
  <c r="CC59" i="13"/>
  <c r="BM59" i="13"/>
  <c r="AW59" i="13"/>
  <c r="AG59" i="13"/>
  <c r="Q59" i="13"/>
  <c r="CG59" i="13"/>
  <c r="BQ59" i="13"/>
  <c r="BA59" i="13"/>
  <c r="AK59" i="13"/>
  <c r="U59" i="13"/>
  <c r="E59" i="13"/>
  <c r="CE59" i="13"/>
  <c r="BW59" i="13"/>
  <c r="BO59" i="13"/>
  <c r="BG59" i="13"/>
  <c r="AY59" i="13"/>
  <c r="AQ59" i="13"/>
  <c r="AI59" i="13"/>
  <c r="AA59" i="13"/>
  <c r="S59" i="13"/>
  <c r="K59" i="13"/>
  <c r="C59" i="13"/>
  <c r="CJ59" i="13"/>
  <c r="CF59" i="13"/>
  <c r="CB59" i="13"/>
  <c r="BX59" i="13"/>
  <c r="BT59" i="13"/>
  <c r="BP59" i="13"/>
  <c r="BL59" i="13"/>
  <c r="BH59" i="13"/>
  <c r="BD59" i="13"/>
  <c r="AZ59" i="13"/>
  <c r="AV59" i="13"/>
  <c r="AR59" i="13"/>
  <c r="AN59" i="13"/>
  <c r="AJ59" i="13"/>
  <c r="AF59" i="13"/>
  <c r="AB59" i="13"/>
  <c r="X59" i="13"/>
  <c r="T59" i="13"/>
  <c r="P59" i="13"/>
  <c r="L59" i="13"/>
  <c r="H59" i="13"/>
  <c r="D59" i="13"/>
</calcChain>
</file>

<file path=xl/sharedStrings.xml><?xml version="1.0" encoding="utf-8"?>
<sst xmlns="http://schemas.openxmlformats.org/spreadsheetml/2006/main" count="506" uniqueCount="200">
  <si>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</si>
  <si>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</si>
  <si>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</si>
  <si>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</si>
  <si>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</si>
  <si>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</si>
  <si>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</si>
  <si>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</si>
  <si>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</si>
  <si>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</si>
  <si>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</si>
  <si>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</si>
  <si>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</si>
  <si>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</si>
  <si>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</si>
  <si>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</si>
  <si>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</si>
  <si>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</si>
  <si>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</si>
  <si>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</si>
  <si>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</si>
  <si>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</si>
  <si>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</si>
  <si>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</si>
  <si>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</si>
  <si>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</si>
  <si>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</si>
  <si>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</si>
  <si>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</si>
  <si>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</si>
  <si>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</si>
  <si>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</si>
  <si>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</si>
  <si>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</si>
  <si>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</si>
  <si>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</si>
  <si>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</si>
  <si>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</si>
  <si>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</si>
  <si>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</si>
  <si>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</si>
  <si>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</si>
  <si>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</si>
  <si>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</si>
  <si>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</si>
  <si>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</si>
  <si>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</si>
  <si>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</si>
  <si>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</si>
  <si>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</si>
  <si>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</si>
  <si>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</si>
  <si>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</si>
  <si>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</si>
  <si>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</si>
  <si>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</si>
  <si>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</si>
  <si>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</si>
  <si>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</si>
  <si>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</si>
  <si>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</si>
  <si>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</si>
  <si>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</si>
  <si>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</si>
  <si>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</si>
  <si>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</si>
  <si>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</si>
  <si>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</si>
  <si>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</si>
  <si>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</si>
  <si>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</si>
  <si>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</si>
  <si>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</si>
  <si>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</si>
  <si>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</si>
  <si>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</si>
  <si>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</si>
  <si>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</si>
  <si>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</si>
  <si>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</si>
  <si>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</si>
  <si>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</si>
  <si>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</si>
  <si>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</si>
  <si>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</si>
  <si>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</si>
  <si>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</si>
  <si>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</si>
  <si>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</si>
  <si>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</si>
  <si>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</si>
  <si>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</si>
  <si>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</si>
  <si>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</si>
  <si>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</si>
  <si>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</si>
  <si>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</si>
  <si>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</si>
  <si>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</si>
  <si>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http://appsso.eurostat.ec.europa.eu/nui/show.do?dataset=prc_hicp_manr&amp;lang=en</t>
  </si>
  <si>
    <t>Level, quarter = 3 month average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</si>
  <si>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</si>
  <si>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</si>
  <si>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</si>
  <si>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</si>
  <si>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</si>
  <si>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</si>
  <si>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</si>
  <si>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</si>
  <si>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</si>
  <si>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</si>
  <si>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</si>
  <si>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</si>
  <si>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</si>
  <si>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</si>
  <si>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</si>
  <si>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</si>
  <si>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</si>
  <si>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</si>
  <si>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</si>
  <si>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</si>
  <si>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</si>
  <si>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</si>
  <si>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</si>
  <si>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</si>
  <si>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</si>
  <si>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</si>
  <si>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</si>
  <si>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</si>
  <si>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</si>
  <si>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</si>
  <si>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</si>
  <si>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</si>
  <si>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</si>
  <si>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</si>
  <si>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</si>
  <si>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</si>
  <si>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</si>
  <si>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% of employed to the total population of the same age group</t>
  </si>
  <si>
    <t>Pieprasījums būvniecības nozarē</t>
  </si>
  <si>
    <t>Pieprasījums apstrādes rūpniecības nozarē</t>
  </si>
  <si>
    <t>Pieprasījums pakalpojumu nozarēs</t>
  </si>
  <si>
    <t>% of enterprises, quarter = 3 month average</t>
  </si>
  <si>
    <t>% of enterprises, 4 quarters = 4 times a year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</si>
  <si>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</si>
  <si>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</si>
  <si>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</si>
  <si>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</si>
  <si>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</si>
  <si>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</si>
  <si>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</si>
  <si>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</si>
  <si>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</si>
  <si>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</si>
  <si>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</si>
  <si>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</si>
  <si>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</si>
  <si>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</si>
  <si>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</si>
  <si>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</si>
  <si>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</si>
  <si>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</si>
  <si>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</si>
  <si>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</si>
  <si>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</si>
  <si>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</si>
  <si>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</si>
  <si>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</si>
  <si>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</si>
  <si>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</si>
  <si>
    <t>2019Q1</t>
  </si>
  <si>
    <t>2019Q2</t>
  </si>
  <si>
    <t>2019Q3</t>
  </si>
  <si>
    <t>2019Q4</t>
  </si>
  <si>
    <t>2020Q1</t>
  </si>
  <si>
    <t>2020Q3</t>
  </si>
  <si>
    <t>2020Q2</t>
  </si>
  <si>
    <t>2020Q4</t>
  </si>
  <si>
    <t>Strādājošo mēneša vidējā darba samaksa un mediāna - Bruto/ Neto, Sektors, Rādītāji, Eiro, pārmaiņas un Laika periods. (stat.gov.lv)</t>
  </si>
  <si>
    <t>Eurostat - Data Explorer (europa.eu)</t>
  </si>
  <si>
    <t>Nodarbinātie un nodarbinātības līmenis pa vecuma grupām un pēc dzimuma | Oficiālās statistikas portāls</t>
  </si>
  <si>
    <t>Brīvās darbvietas pa darbības veidiem ceturkšņa beigās | Oficiālās statistikas portāls</t>
  </si>
  <si>
    <t>Saimniecisko darbību ierobežojošie faktori būvniecībā pēc darbības veida (procentos no apsekoto uzņēmumu skaita) - Ierobežojošie faktori, Darbības veids (NACE 2.red.) un Laika periods. (stat.gov.lv)</t>
  </si>
  <si>
    <t>Ražošanu ierobežojošie faktori apstrādes rūpniecībā pa uzņēmumu lieluma grupām un pēc ražošanas pamatgrupējuma (procentos no apsekoto uzņēmumu skaita) - Ierobežojošie faktori, Uzņēmumu lieluma grupa un ražošanas pamatgrupējums un Laika periods. (stat.gov.lv)</t>
  </si>
  <si>
    <t>Saimniecisko darbību ierobežojošie faktori pakalpojumu sektorā (procentos no apsekoto uzņēmumu skaita) | Oficiālās statistikas portāls</t>
  </si>
  <si>
    <t>Ekonomikas sentimenta rādītājs (ilgtermiņa vidējais = 100) - Laika periods. (stat.gov.lv)</t>
  </si>
  <si>
    <t>Iekšzemes kopprodukta izlietojums (tūkst. eiro) - Koriģēšana, Vērtības, Rādītāji un Laika periods. (stat.gov.lv)</t>
  </si>
  <si>
    <t>https://stat.gov.lv/lv/statistikas-temas/tirdznieciba-pakalpojumi/areja-tirdznieciba/tabulas/atd100c-eksports-un-imports</t>
  </si>
  <si>
    <t>Mājokļa cenu indekss un pārmaiņas - Grupa, Rādītāji un Laika periods. (stat.gov.lv)</t>
  </si>
  <si>
    <t>2021Q1</t>
  </si>
  <si>
    <t>2021Q2</t>
  </si>
  <si>
    <t>2021Q3</t>
  </si>
  <si>
    <t>2021Q4</t>
  </si>
  <si>
    <t>Saliktais siltumkartes indekss</t>
  </si>
  <si>
    <t>Saliktais siltuma indikators</t>
  </si>
  <si>
    <t>Indikators</t>
  </si>
  <si>
    <t>2022Q1</t>
  </si>
  <si>
    <t>2022Q2</t>
  </si>
  <si>
    <t>Latvijas ekonomikas cikla siltuma karte, 2000 -2022 (q2)</t>
  </si>
  <si>
    <t>Lativan economy cycle heatmap, 2000-2022 (q2)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</si>
</sst>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"/>
    <numFmt numFmtId="166" formatCode=";;;"/>
    <numFmt numFmtId="167" formatCode="0.000"/>
    <numFmt numFmtId="168" formatCode="0.0000"/>
    <numFmt numFmtId="169" formatCode="_-* #,##0.000_-;\-* #,##0.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186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i/>
      <sz val="10.5"/>
      <color theme="1"/>
      <name val="Calibri"/>
      <family val="2"/>
      <charset val="186"/>
      <scheme val="minor"/>
    </font>
    <font>
      <i/>
      <sz val="10.5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0.5"/>
      <color theme="0" tint="-0.499984740745262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6" fillId="0" borderId="0"/>
    <xf numFmtId="43" fontId="27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2" borderId="0" xfId="2" applyFill="1"/>
    <xf numFmtId="0" fontId="0" fillId="4" borderId="1" xfId="0" applyFill="1" applyBorder="1"/>
    <xf numFmtId="0" fontId="2" fillId="5" borderId="0" xfId="0" applyFont="1" applyFill="1"/>
    <xf numFmtId="0" fontId="13" fillId="5" borderId="0" xfId="2" applyFill="1"/>
    <xf numFmtId="0" fontId="0" fillId="2" borderId="0" xfId="0" applyFill="1"/>
    <xf numFmtId="0" fontId="3" fillId="5" borderId="0" xfId="0" applyFont="1" applyFill="1"/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5" fillId="5" borderId="0" xfId="0" applyFont="1" applyFill="1"/>
    <xf numFmtId="164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/>
    <xf numFmtId="2" fontId="2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0" fontId="16" fillId="3" borderId="0" xfId="0" applyFont="1" applyFill="1"/>
    <xf numFmtId="0" fontId="17" fillId="5" borderId="0" xfId="0" applyFont="1" applyFill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 applyAlignment="1">
      <alignment horizontal="center"/>
    </xf>
    <xf numFmtId="0" fontId="18" fillId="5" borderId="0" xfId="0" applyFont="1" applyFill="1"/>
    <xf numFmtId="164" fontId="19" fillId="6" borderId="0" xfId="3" applyNumberFormat="1" applyAlignment="1">
      <alignment horizontal="center"/>
    </xf>
    <xf numFmtId="1" fontId="19" fillId="6" borderId="0" xfId="3" applyNumberFormat="1" applyAlignment="1">
      <alignment horizontal="center"/>
    </xf>
    <xf numFmtId="1" fontId="19" fillId="6" borderId="0" xfId="3" applyNumberFormat="1" applyAlignment="1">
      <alignment horizontal="right"/>
    </xf>
    <xf numFmtId="164" fontId="2" fillId="5" borderId="0" xfId="0" applyNumberFormat="1" applyFont="1" applyFill="1"/>
    <xf numFmtId="168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3" fillId="0" borderId="0" xfId="2"/>
    <xf numFmtId="0" fontId="13" fillId="0" borderId="0" xfId="2" applyFill="1" applyProtection="1"/>
    <xf numFmtId="1" fontId="2" fillId="5" borderId="0" xfId="0" applyNumberFormat="1" applyFont="1" applyFill="1"/>
    <xf numFmtId="165" fontId="2" fillId="0" borderId="0" xfId="0" applyNumberFormat="1" applyFont="1"/>
    <xf numFmtId="164" fontId="2" fillId="0" borderId="0" xfId="0" applyNumberFormat="1" applyFont="1"/>
    <xf numFmtId="0" fontId="16" fillId="0" borderId="0" xfId="0" applyFont="1"/>
    <xf numFmtId="167" fontId="2" fillId="5" borderId="0" xfId="0" applyNumberFormat="1" applyFont="1" applyFill="1" applyAlignment="1">
      <alignment horizontal="center"/>
    </xf>
    <xf numFmtId="3" fontId="2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6" fontId="2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3" fillId="0" borderId="0" xfId="0" applyFont="1"/>
    <xf numFmtId="0" fontId="21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4" fillId="5" borderId="0" xfId="0" applyFont="1" applyFill="1"/>
    <xf numFmtId="0" fontId="23" fillId="5" borderId="2" xfId="0" applyFont="1" applyFill="1" applyBorder="1"/>
    <xf numFmtId="0" fontId="25" fillId="5" borderId="0" xfId="0" applyFont="1" applyFill="1"/>
    <xf numFmtId="164" fontId="14" fillId="0" borderId="0" xfId="0" applyNumberFormat="1" applyFont="1" applyAlignment="1">
      <alignment horizontal="left"/>
    </xf>
    <xf numFmtId="164" fontId="0" fillId="0" borderId="0" xfId="0" applyNumberFormat="1"/>
    <xf numFmtId="166" fontId="2" fillId="5" borderId="0" xfId="0" applyNumberFormat="1" applyFont="1" applyFill="1" applyAlignment="1">
      <alignment horizontal="center"/>
    </xf>
    <xf numFmtId="166" fontId="2" fillId="5" borderId="0" xfId="0" applyNumberFormat="1" applyFont="1" applyFill="1"/>
    <xf numFmtId="169" fontId="2" fillId="0" borderId="0" xfId="5" applyNumberFormat="1" applyFont="1"/>
    <xf numFmtId="164" fontId="28" fillId="0" borderId="0" xfId="0" applyNumberFormat="1" applyFont="1"/>
    <xf numFmtId="164" fontId="3" fillId="0" borderId="0" xfId="0" applyNumberFormat="1" applyFont="1"/>
    <xf numFmtId="1" fontId="2" fillId="5" borderId="0" xfId="0" applyNumberFormat="1" applyFont="1" applyFill="1" applyAlignment="1">
      <alignment horizontal="left"/>
    </xf>
    <xf numFmtId="1" fontId="17" fillId="5" borderId="0" xfId="0" applyNumberFormat="1" applyFont="1" applyFill="1" applyAlignment="1">
      <alignment horizontal="left"/>
    </xf>
    <xf numFmtId="0" fontId="17" fillId="5" borderId="0" xfId="0" applyFont="1" applyFill="1" applyAlignment="1">
      <alignment horizontal="left"/>
    </xf>
  </cellXfs>
  <cellStyles count="6">
    <cellStyle name="Comma" xfId="5" builtinId="3"/>
    <cellStyle name="Good" xfId="3" builtinId="26"/>
    <cellStyle name="Hyperlink" xfId="2" builtinId="8"/>
    <cellStyle name="Normaallaad 2" xfId="1" xr:uid="{00000000-0005-0000-0000-000003000000}"/>
    <cellStyle name="Normal" xfId="0" builtinId="0"/>
    <cellStyle name="Parasts 2" xfId="4" xr:uid="{A07EC452-DB7B-411C-A643-E14A8DD22E38}"/>
  </cellStyles>
  <dxfs count="0"/>
  <tableStyles count="0" defaultTableStyle="TableStyleMedium2" defaultPivotStyle="PivotStyleMedium9"/>
  <colors>
    <mruColors>
      <color rgb="FFFEECE2"/>
      <color rgb="FFFF6600"/>
      <color rgb="FF00FF00"/>
      <color rgb="FFFF944B"/>
      <color rgb="FFFFB27D"/>
      <color rgb="FFD96709"/>
      <color rgb="FFFFFFFF"/>
      <color rgb="FFD80A0F"/>
      <color rgb="FFFFFFCC"/>
      <color rgb="FF419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18" Type="http://schemas.openxmlformats.org/officeDocument/2006/relationships/hyperlink" Target="http://appsso.eurostat.ec.europa.eu/nui/show.do?dataset=prc_hicp_manr&amp;lang=en" TargetMode="External"/><Relationship Id="rId26" Type="http://schemas.openxmlformats.org/officeDocument/2006/relationships/hyperlink" Target="https://stat.gov.lv/lv/statistikas-temas/valsts-ekonomika/konjunktura/tabulas/krp030m-saimniecisko-darbibu-ierobezojosie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21" Type="http://schemas.openxmlformats.org/officeDocument/2006/relationships/hyperlink" Target="https://stat.gov.lv/lv/statistikas-temas/darbs/nodarbinatiba/tabulas/nbl020c-nodarbinatie-un-nodarbinatibas-limenis-pa" TargetMode="External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17" Type="http://schemas.openxmlformats.org/officeDocument/2006/relationships/hyperlink" Target="https://statdb.bank.lv/lb/Data.aspx?id=200" TargetMode="External"/><Relationship Id="rId25" Type="http://schemas.openxmlformats.org/officeDocument/2006/relationships/hyperlink" Target="https://data.stat.gov.lv/pxweb/lv/OSP_PUB/START__VEK__KR__KRR/KRR050m?s=krr050m&amp;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6" Type="http://schemas.openxmlformats.org/officeDocument/2006/relationships/hyperlink" Target="https://statdb.bank.lv/lb/Data.aspx?id=224" TargetMode="External"/><Relationship Id="rId20" Type="http://schemas.openxmlformats.org/officeDocument/2006/relationships/hyperlink" Target="https://appsso.eurostat.ec.europa.eu/nui/show.do?dataset=une_rt_q&amp;lang=en" TargetMode="External"/><Relationship Id="rId29" Type="http://schemas.openxmlformats.org/officeDocument/2006/relationships/hyperlink" Target="https://data.stat.gov.lv/pxweb/lv/OSP_PUB/START__VEK__PC__PCI/PCI050c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24" Type="http://schemas.openxmlformats.org/officeDocument/2006/relationships/hyperlink" Target="https://data.stat.gov.lv/pxweb/lv/OSP_PUB/START__VEK__KR__KRB/KRB030m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hyperlink" Target="https://stat.gov.lv/lv/statistikas-temas/tirdznieciba-pakalpojumi/areja-tirdznieciba/tabulas/atd100c-eksports-un-imports" TargetMode="External"/><Relationship Id="rId23" Type="http://schemas.openxmlformats.org/officeDocument/2006/relationships/hyperlink" Target="https://appsso.eurostat.ec.europa.eu/nui/show.do?dataset=ei_bsin_q_r2&amp;lang=en" TargetMode="External"/><Relationship Id="rId28" Type="http://schemas.openxmlformats.org/officeDocument/2006/relationships/hyperlink" Target="https://data.stat.gov.lv/pxweb/lv/OSP_PUB/START__VEK__IS__ISP/ISP050c" TargetMode="External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19" Type="http://schemas.openxmlformats.org/officeDocument/2006/relationships/hyperlink" Target="https://data.stat.gov.lv/pxweb/lv/OSP_PUB/START__EMP__DS__DSV/DSV010c?s=dsv010c&amp;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Relationship Id="rId22" Type="http://schemas.openxmlformats.org/officeDocument/2006/relationships/hyperlink" Target="https://stat.gov.lv/lv/statistikas-temas/darbs/darbvietas-darbalaiks/tabulas/dvb010c-brivas-darbvietas-pa-darbibas-veidiem" TargetMode="External"/><Relationship Id="rId27" Type="http://schemas.openxmlformats.org/officeDocument/2006/relationships/hyperlink" Target="https://data.stat.gov.lv/pxweb/lv/OSP_PUB/START__VEK__KR__KRE/KRE010m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U30"/>
  <sheetViews>
    <sheetView zoomScale="50" zoomScaleNormal="50" workbookViewId="0"/>
  </sheetViews>
  <sheetFormatPr defaultColWidth="0" defaultRowHeight="14.75" zeroHeight="1" x14ac:dyDescent="0.75"/>
  <cols>
    <col min="1" max="1" width="33.1328125" customWidth="1"/>
    <col min="2" max="2" width="20.1328125" customWidth="1"/>
    <col min="3" max="3" width="79.40625" customWidth="1"/>
    <col min="4" max="4" width="63.86328125" customWidth="1"/>
    <col min="5" max="5" width="33.26953125" hidden="1" customWidth="1"/>
    <col min="6" max="21" width="9.1328125" customWidth="1"/>
    <col min="22" max="16384" width="9.1328125" style="12" hidden="1"/>
  </cols>
  <sheetData>
    <row r="1" spans="1:21" x14ac:dyDescent="0.75">
      <c r="A1" s="8"/>
      <c r="B1" s="8"/>
      <c r="C1" s="8"/>
      <c r="D1" s="8"/>
      <c r="E1" s="8"/>
      <c r="F1" s="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5" thickBot="1" x14ac:dyDescent="0.9">
      <c r="A2" s="3" t="s">
        <v>126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118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75">
      <c r="A3" s="4" t="s">
        <v>120</v>
      </c>
      <c r="B3" s="4" t="s">
        <v>11</v>
      </c>
      <c r="C3" s="4" t="s">
        <v>25</v>
      </c>
      <c r="D3" s="4" t="s">
        <v>32</v>
      </c>
      <c r="E3" s="6" t="s">
        <v>98</v>
      </c>
      <c r="F3" s="43" t="s">
        <v>178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75">
      <c r="A4" s="59" t="s">
        <v>121</v>
      </c>
      <c r="B4" s="1" t="s">
        <v>12</v>
      </c>
      <c r="C4" s="1" t="s">
        <v>26</v>
      </c>
      <c r="D4" s="1" t="s">
        <v>146</v>
      </c>
      <c r="E4" s="9" t="s">
        <v>0</v>
      </c>
      <c r="F4" s="43" t="s">
        <v>179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75">
      <c r="A5" s="4" t="s">
        <v>122</v>
      </c>
      <c r="B5" s="4" t="s">
        <v>13</v>
      </c>
      <c r="C5" s="4" t="s">
        <v>27</v>
      </c>
      <c r="D5" s="4" t="s">
        <v>138</v>
      </c>
      <c r="E5" s="6" t="s">
        <v>98</v>
      </c>
      <c r="F5" s="44" t="s">
        <v>180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75">
      <c r="A6" s="8" t="s">
        <v>123</v>
      </c>
      <c r="B6" s="11" t="s">
        <v>14</v>
      </c>
      <c r="C6" s="11" t="s">
        <v>28</v>
      </c>
      <c r="D6" s="11" t="s">
        <v>135</v>
      </c>
      <c r="E6" s="9" t="s">
        <v>98</v>
      </c>
      <c r="F6" s="43" t="s">
        <v>181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75">
      <c r="A7" s="4" t="s">
        <v>124</v>
      </c>
      <c r="B7" s="4" t="s">
        <v>15</v>
      </c>
      <c r="C7" s="4" t="s">
        <v>23</v>
      </c>
      <c r="D7" s="4" t="s">
        <v>30</v>
      </c>
      <c r="E7" s="6" t="s">
        <v>0</v>
      </c>
      <c r="F7" s="43" t="s">
        <v>179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75">
      <c r="A8" s="8" t="s">
        <v>139</v>
      </c>
      <c r="B8" s="8" t="s">
        <v>16</v>
      </c>
      <c r="C8" s="8" t="s">
        <v>20</v>
      </c>
      <c r="D8" s="8" t="s">
        <v>142</v>
      </c>
      <c r="E8" s="9" t="s">
        <v>98</v>
      </c>
      <c r="F8" s="43" t="s">
        <v>182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75">
      <c r="A9" s="4" t="s">
        <v>140</v>
      </c>
      <c r="B9" s="4" t="s">
        <v>17</v>
      </c>
      <c r="C9" s="4" t="s">
        <v>21</v>
      </c>
      <c r="D9" s="4" t="s">
        <v>143</v>
      </c>
      <c r="E9" s="6" t="s">
        <v>98</v>
      </c>
      <c r="F9" s="43" t="s">
        <v>183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75">
      <c r="A10" s="8" t="s">
        <v>141</v>
      </c>
      <c r="B10" s="8" t="s">
        <v>18</v>
      </c>
      <c r="C10" s="8" t="s">
        <v>22</v>
      </c>
      <c r="D10" s="8" t="s">
        <v>143</v>
      </c>
      <c r="E10" s="9" t="s">
        <v>98</v>
      </c>
      <c r="F10" s="44" t="s">
        <v>184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75">
      <c r="A11" s="5" t="s">
        <v>125</v>
      </c>
      <c r="B11" s="5" t="s">
        <v>19</v>
      </c>
      <c r="C11" s="5" t="s">
        <v>29</v>
      </c>
      <c r="D11" s="5" t="s">
        <v>100</v>
      </c>
      <c r="E11" s="6" t="s">
        <v>98</v>
      </c>
      <c r="F11" s="43" t="s">
        <v>185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75">
      <c r="A12" s="8" t="s">
        <v>155</v>
      </c>
      <c r="B12" s="8" t="s">
        <v>154</v>
      </c>
      <c r="C12" s="8" t="s">
        <v>150</v>
      </c>
      <c r="D12" s="8" t="s">
        <v>135</v>
      </c>
      <c r="E12" s="9" t="s">
        <v>147</v>
      </c>
      <c r="F12" s="9" t="s">
        <v>151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x14ac:dyDescent="0.75">
      <c r="A13" s="5" t="s">
        <v>128</v>
      </c>
      <c r="B13" s="5" t="s">
        <v>131</v>
      </c>
      <c r="C13" s="5" t="s">
        <v>144</v>
      </c>
      <c r="D13" s="5" t="s">
        <v>145</v>
      </c>
      <c r="E13" s="6" t="s">
        <v>98</v>
      </c>
      <c r="F13" s="43" t="s">
        <v>186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75">
      <c r="A14" s="11"/>
      <c r="B14" s="4"/>
      <c r="C14" s="5"/>
      <c r="D14" s="5"/>
      <c r="E14" s="9"/>
      <c r="F14" s="6" t="s">
        <v>187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x14ac:dyDescent="0.75">
      <c r="A15" s="11" t="s">
        <v>129</v>
      </c>
      <c r="B15" s="11" t="s">
        <v>132</v>
      </c>
      <c r="C15" s="11" t="s">
        <v>134</v>
      </c>
      <c r="D15" s="11" t="s">
        <v>145</v>
      </c>
      <c r="E15" s="6" t="s">
        <v>147</v>
      </c>
      <c r="F15" s="9" t="s">
        <v>148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75">
      <c r="A16" s="4" t="s">
        <v>119</v>
      </c>
      <c r="B16" s="4" t="s">
        <v>10</v>
      </c>
      <c r="C16" s="4" t="s">
        <v>24</v>
      </c>
      <c r="D16" s="4" t="s">
        <v>31</v>
      </c>
      <c r="E16" s="9" t="s">
        <v>0</v>
      </c>
      <c r="F16" s="6" t="s">
        <v>99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x14ac:dyDescent="0.75">
      <c r="A17" s="8" t="s">
        <v>130</v>
      </c>
      <c r="B17" s="8" t="s">
        <v>133</v>
      </c>
      <c r="C17" s="8" t="s">
        <v>133</v>
      </c>
      <c r="D17" s="8" t="s">
        <v>32</v>
      </c>
      <c r="E17" s="6" t="s">
        <v>98</v>
      </c>
      <c r="F17" s="43" t="s">
        <v>188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idden="1" x14ac:dyDescent="0.75">
      <c r="A18" s="1"/>
      <c r="F18" s="1"/>
    </row>
    <row r="19" spans="1:21" hidden="1" x14ac:dyDescent="0.75">
      <c r="A19" s="1"/>
      <c r="F19" s="1"/>
    </row>
    <row r="20" spans="1:21" hidden="1" x14ac:dyDescent="0.75">
      <c r="A20" s="1"/>
      <c r="F20" s="1"/>
    </row>
    <row r="21" spans="1:21" hidden="1" x14ac:dyDescent="0.75">
      <c r="A21" s="1"/>
      <c r="F21" s="1"/>
    </row>
    <row r="22" spans="1:21" hidden="1" x14ac:dyDescent="0.75">
      <c r="A22" s="1"/>
      <c r="F22" s="1"/>
    </row>
    <row r="30" spans="1:21" hidden="1" x14ac:dyDescent="0.75">
      <c r="C30" s="1"/>
    </row>
  </sheetData>
  <hyperlinks>
    <hyperlink ref="E3" r:id="rId1" xr:uid="{00000000-0004-0000-0000-000000000000}"/>
    <hyperlink ref="E6" r:id="rId2" xr:uid="{00000000-0004-0000-0000-000001000000}"/>
    <hyperlink ref="E11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4" r:id="rId8" xr:uid="{00000000-0004-0000-0000-000007000000}"/>
    <hyperlink ref="E16" r:id="rId9" xr:uid="{00000000-0004-0000-0000-000008000000}"/>
    <hyperlink ref="E5" r:id="rId10" xr:uid="{00000000-0004-0000-0000-000009000000}"/>
    <hyperlink ref="E13" r:id="rId11" xr:uid="{00000000-0004-0000-0000-00000A000000}"/>
    <hyperlink ref="E15" r:id="rId12" xr:uid="{00000000-0004-0000-0000-00000B000000}"/>
    <hyperlink ref="E17" r:id="rId13" xr:uid="{00000000-0004-0000-0000-00000C000000}"/>
    <hyperlink ref="E12" r:id="rId14" xr:uid="{00000000-0004-0000-0000-00000D000000}"/>
    <hyperlink ref="F14" r:id="rId15" xr:uid="{00000000-0004-0000-0000-00000F000000}"/>
    <hyperlink ref="F12" r:id="rId16" xr:uid="{00000000-0004-0000-0000-000011000000}"/>
    <hyperlink ref="F15" r:id="rId17" xr:uid="{00000000-0004-0000-0000-000017000000}"/>
    <hyperlink ref="F16" r:id="rId18" xr:uid="{00000000-0004-0000-0000-000018000000}"/>
    <hyperlink ref="F3" r:id="rId19" display="https://data.stat.gov.lv/pxweb/lv/OSP_PUB/START__EMP__DS__DSV/DSV010c?s=dsv010c&amp;" xr:uid="{D33A2DA7-C3A9-4177-A75C-6B97CDCFCFD5}"/>
    <hyperlink ref="F4" r:id="rId20" display="https://appsso.eurostat.ec.europa.eu/nui/show.do?dataset=une_rt_q&amp;lang=en" xr:uid="{767BDE93-7367-4C3D-A0AE-5C978C37DBAB}"/>
    <hyperlink ref="F5" r:id="rId21" display="https://stat.gov.lv/lv/statistikas-temas/darbs/nodarbinatiba/tabulas/nbl020c-nodarbinatie-un-nodarbinatibas-limenis-pa" xr:uid="{041FD97A-1295-40E0-8502-11BC5798C822}"/>
    <hyperlink ref="F6" r:id="rId22" display="https://stat.gov.lv/lv/statistikas-temas/darbs/darbvietas-darbalaiks/tabulas/dvb010c-brivas-darbvietas-pa-darbibas-veidiem" xr:uid="{64880151-F47A-4F5F-8545-0607B9079890}"/>
    <hyperlink ref="F7" r:id="rId23" display="https://appsso.eurostat.ec.europa.eu/nui/show.do?dataset=ei_bsin_q_r2&amp;lang=en" xr:uid="{E5B48B62-B4F6-43A1-B747-809F2466DD20}"/>
    <hyperlink ref="F8" r:id="rId24" display="https://data.stat.gov.lv/pxweb/lv/OSP_PUB/START__VEK__KR__KRB/KRB030m" xr:uid="{96CB18A0-86CB-48C7-89AF-8A3194880C33}"/>
    <hyperlink ref="F9" r:id="rId25" display="https://data.stat.gov.lv/pxweb/lv/OSP_PUB/START__VEK__KR__KRR/KRR050m?s=krr050m&amp;" xr:uid="{7E8A68A1-3E62-443A-97FA-3D4E3CF039F8}"/>
    <hyperlink ref="F10" r:id="rId26" display="https://stat.gov.lv/lv/statistikas-temas/valsts-ekonomika/konjunktura/tabulas/krp030m-saimniecisko-darbibu-ierobezojosie" xr:uid="{A94439E0-DC2E-49F0-83E6-A27E87431A64}"/>
    <hyperlink ref="F11" r:id="rId27" display="https://data.stat.gov.lv/pxweb/lv/OSP_PUB/START__VEK__KR__KRE/KRE010m" xr:uid="{8F67DD31-6CBC-4656-BFDA-C2EB3A5008D0}"/>
    <hyperlink ref="F13" r:id="rId28" display="https://data.stat.gov.lv/pxweb/lv/OSP_PUB/START__VEK__IS__ISP/ISP050c" xr:uid="{89323140-1E0B-44FE-B3A5-1C917D6190FB}"/>
    <hyperlink ref="F17" r:id="rId29" display="https://data.stat.gov.lv/pxweb/lv/OSP_PUB/START__VEK__PC__PCI/PCI050c" xr:uid="{98666163-9CC3-4B9F-A90A-8ED9CBE59321}"/>
  </hyperlinks>
  <pageMargins left="0.7" right="0.7" top="0.75" bottom="0.75" header="0.3" footer="0.3"/>
  <pageSetup paperSize="9" scale="30" orientation="landscape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  <pageSetUpPr fitToPage="1"/>
  </sheetPr>
  <dimension ref="A1:CS119"/>
  <sheetViews>
    <sheetView showGridLines="0" view="pageBreakPreview" zoomScale="30" zoomScaleNormal="80" zoomScaleSheetLayoutView="30" workbookViewId="0">
      <pane xSplit="2" topLeftCell="BD1" activePane="topRight" state="frozen"/>
      <selection pane="topRight"/>
    </sheetView>
  </sheetViews>
  <sheetFormatPr defaultColWidth="0" defaultRowHeight="14" zeroHeight="1" x14ac:dyDescent="0.7"/>
  <cols>
    <col min="1" max="1" width="17.1328125" style="8" customWidth="1"/>
    <col min="2" max="2" width="22.26953125" style="8" customWidth="1"/>
    <col min="3" max="30" width="11.7265625" style="8" customWidth="1"/>
    <col min="31" max="57" width="14.7265625" style="8" bestFit="1" customWidth="1"/>
    <col min="58" max="58" width="10.7265625" style="8" customWidth="1"/>
    <col min="59" max="73" width="14.7265625" style="8" bestFit="1" customWidth="1"/>
    <col min="74" max="74" width="9.26953125" style="8" customWidth="1"/>
    <col min="75" max="76" width="10.7265625" style="8" customWidth="1"/>
    <col min="77" max="77" width="14.7265625" style="8" bestFit="1" customWidth="1"/>
    <col min="78" max="78" width="11.1328125" style="8" customWidth="1"/>
    <col min="79" max="79" width="11.26953125" style="8" customWidth="1"/>
    <col min="80" max="80" width="12.1328125" style="8" customWidth="1"/>
    <col min="81" max="82" width="11.1328125" style="8" customWidth="1"/>
    <col min="83" max="83" width="11.1328125" style="8" bestFit="1" customWidth="1"/>
    <col min="84" max="92" width="13.54296875" style="8" customWidth="1"/>
    <col min="93" max="93" width="9.1328125" style="8" customWidth="1"/>
    <col min="94" max="94" width="13.54296875" style="8" customWidth="1"/>
    <col min="95" max="96" width="9.1328125" style="8" customWidth="1"/>
    <col min="97" max="16384" width="9.1328125" style="8" hidden="1"/>
  </cols>
  <sheetData>
    <row r="1" spans="1:97" x14ac:dyDescent="0.7"/>
    <row r="2" spans="1:97" x14ac:dyDescent="0.7">
      <c r="CC2" s="13"/>
      <c r="CD2" s="13"/>
      <c r="CE2" s="14"/>
    </row>
    <row r="3" spans="1:97" x14ac:dyDescent="0.7">
      <c r="B3" s="15" t="s">
        <v>94</v>
      </c>
      <c r="CE3" s="15"/>
      <c r="CO3" s="15" t="s">
        <v>95</v>
      </c>
    </row>
    <row r="4" spans="1:97" x14ac:dyDescent="0.7">
      <c r="A4" s="8" t="s">
        <v>195</v>
      </c>
      <c r="B4" s="1" t="s">
        <v>9</v>
      </c>
      <c r="C4" s="2" t="s">
        <v>102</v>
      </c>
      <c r="D4" s="2" t="s">
        <v>103</v>
      </c>
      <c r="E4" s="2" t="s">
        <v>104</v>
      </c>
      <c r="F4" s="2" t="s">
        <v>105</v>
      </c>
      <c r="G4" s="2" t="s">
        <v>106</v>
      </c>
      <c r="H4" s="2" t="s">
        <v>107</v>
      </c>
      <c r="I4" s="2" t="s">
        <v>108</v>
      </c>
      <c r="J4" s="2" t="s">
        <v>109</v>
      </c>
      <c r="K4" s="2" t="s">
        <v>110</v>
      </c>
      <c r="L4" s="2" t="s">
        <v>111</v>
      </c>
      <c r="M4" s="2" t="s">
        <v>112</v>
      </c>
      <c r="N4" s="2" t="s">
        <v>113</v>
      </c>
      <c r="O4" s="2" t="s">
        <v>114</v>
      </c>
      <c r="P4" s="2" t="s">
        <v>115</v>
      </c>
      <c r="Q4" s="2" t="s">
        <v>116</v>
      </c>
      <c r="R4" s="2" t="s">
        <v>117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101</v>
      </c>
      <c r="BY4" s="2" t="s">
        <v>136</v>
      </c>
      <c r="BZ4" s="2" t="s">
        <v>137</v>
      </c>
      <c r="CA4" s="2" t="s">
        <v>170</v>
      </c>
      <c r="CB4" s="2" t="s">
        <v>171</v>
      </c>
      <c r="CC4" s="2" t="s">
        <v>172</v>
      </c>
      <c r="CD4" s="2" t="s">
        <v>173</v>
      </c>
      <c r="CE4" s="2" t="s">
        <v>174</v>
      </c>
      <c r="CF4" s="2" t="s">
        <v>176</v>
      </c>
      <c r="CG4" s="2" t="s">
        <v>175</v>
      </c>
      <c r="CH4" s="2" t="s">
        <v>177</v>
      </c>
      <c r="CI4" s="2" t="s">
        <v>189</v>
      </c>
      <c r="CJ4" s="2" t="s">
        <v>190</v>
      </c>
      <c r="CK4" s="2" t="s">
        <v>191</v>
      </c>
      <c r="CL4" s="2" t="s">
        <v>192</v>
      </c>
      <c r="CM4" s="2" t="s">
        <v>196</v>
      </c>
      <c r="CN4" s="2" t="s">
        <v>197</v>
      </c>
      <c r="CO4" s="2" t="s">
        <v>90</v>
      </c>
      <c r="CP4" s="2" t="s">
        <v>91</v>
      </c>
      <c r="CQ4" s="2" t="s">
        <v>92</v>
      </c>
      <c r="CR4" s="2" t="s">
        <v>127</v>
      </c>
      <c r="CS4" s="30" t="s">
        <v>153</v>
      </c>
    </row>
    <row r="5" spans="1:97" ht="14.75" x14ac:dyDescent="0.75">
      <c r="A5" s="60" t="s">
        <v>120</v>
      </c>
      <c r="B5" s="51" t="s">
        <v>11</v>
      </c>
      <c r="C5" s="41">
        <v>6.9</v>
      </c>
      <c r="D5" s="41">
        <v>5.9</v>
      </c>
      <c r="E5" s="41">
        <v>5.6</v>
      </c>
      <c r="F5" s="41">
        <v>5.9</v>
      </c>
      <c r="G5" s="41">
        <v>4.9000000000000004</v>
      </c>
      <c r="H5" s="41">
        <v>4.5999999999999996</v>
      </c>
      <c r="I5" s="41">
        <v>8.1</v>
      </c>
      <c r="J5" s="41">
        <v>7.7</v>
      </c>
      <c r="K5" s="41">
        <v>8.4</v>
      </c>
      <c r="L5" s="41">
        <v>9.6</v>
      </c>
      <c r="M5" s="41">
        <v>7</v>
      </c>
      <c r="N5" s="41">
        <v>9.6999999999999993</v>
      </c>
      <c r="O5" s="41">
        <v>9.9</v>
      </c>
      <c r="P5" s="41">
        <v>12</v>
      </c>
      <c r="Q5" s="41">
        <v>12.2</v>
      </c>
      <c r="R5" s="41">
        <v>11.3</v>
      </c>
      <c r="S5" s="41">
        <v>10</v>
      </c>
      <c r="T5" s="41">
        <v>8.4</v>
      </c>
      <c r="U5" s="41">
        <v>8.1</v>
      </c>
      <c r="V5" s="41">
        <v>11.8</v>
      </c>
      <c r="W5" s="41">
        <v>15.8</v>
      </c>
      <c r="X5" s="41">
        <v>15.5</v>
      </c>
      <c r="Y5" s="41">
        <v>17.5</v>
      </c>
      <c r="Z5" s="41">
        <v>16.899999999999999</v>
      </c>
      <c r="AA5" s="41">
        <v>19.2</v>
      </c>
      <c r="AB5" s="41">
        <v>21.5</v>
      </c>
      <c r="AC5" s="41">
        <v>22.5</v>
      </c>
      <c r="AD5" s="41">
        <v>27.9</v>
      </c>
      <c r="AE5" s="42">
        <v>31.5</v>
      </c>
      <c r="AF5" s="42">
        <v>32.4</v>
      </c>
      <c r="AG5" s="42">
        <v>32.9</v>
      </c>
      <c r="AH5" s="42">
        <v>29.8</v>
      </c>
      <c r="AI5" s="42">
        <v>28.1</v>
      </c>
      <c r="AJ5" s="42">
        <v>23.8</v>
      </c>
      <c r="AK5" s="42">
        <v>20.5</v>
      </c>
      <c r="AL5" s="42">
        <v>12.1</v>
      </c>
      <c r="AM5" s="42">
        <v>3.7</v>
      </c>
      <c r="AN5" s="42">
        <v>-0.7</v>
      </c>
      <c r="AO5" s="42">
        <v>-6.4</v>
      </c>
      <c r="AP5" s="42">
        <v>-12.1</v>
      </c>
      <c r="AQ5" s="42">
        <v>-8.1999999999999993</v>
      </c>
      <c r="AR5" s="42">
        <v>-6.3</v>
      </c>
      <c r="AS5" s="42">
        <v>-1.8</v>
      </c>
      <c r="AT5" s="42">
        <v>3.4</v>
      </c>
      <c r="AU5" s="42">
        <v>4.3</v>
      </c>
      <c r="AV5" s="42">
        <v>4.4000000000000004</v>
      </c>
      <c r="AW5" s="42">
        <v>4.3</v>
      </c>
      <c r="AX5" s="42">
        <v>4.5</v>
      </c>
      <c r="AY5" s="42">
        <v>3.6</v>
      </c>
      <c r="AZ5" s="42">
        <v>3.8</v>
      </c>
      <c r="BA5" s="42">
        <v>3.5</v>
      </c>
      <c r="BB5" s="42">
        <v>4</v>
      </c>
      <c r="BC5" s="42">
        <v>3.8</v>
      </c>
      <c r="BD5" s="42">
        <v>4.5999999999999996</v>
      </c>
      <c r="BE5" s="42">
        <v>5.0999999999999996</v>
      </c>
      <c r="BF5" s="42">
        <v>4.8</v>
      </c>
      <c r="BG5" s="42">
        <v>7.4</v>
      </c>
      <c r="BH5" s="42">
        <v>6.5</v>
      </c>
      <c r="BI5" s="42">
        <v>7</v>
      </c>
      <c r="BJ5" s="42">
        <v>6.6</v>
      </c>
      <c r="BK5" s="42">
        <v>6.2</v>
      </c>
      <c r="BL5" s="42">
        <v>6.4</v>
      </c>
      <c r="BM5" s="42">
        <v>7.3</v>
      </c>
      <c r="BN5" s="42">
        <v>7.4</v>
      </c>
      <c r="BO5" s="42">
        <v>5.3</v>
      </c>
      <c r="BP5" s="42">
        <v>5.2</v>
      </c>
      <c r="BQ5" s="42">
        <v>3.8</v>
      </c>
      <c r="BR5" s="42">
        <v>5.9</v>
      </c>
      <c r="BS5" s="42">
        <v>7</v>
      </c>
      <c r="BT5" s="42">
        <v>8.6</v>
      </c>
      <c r="BU5" s="42">
        <v>8.3000000000000007</v>
      </c>
      <c r="BV5" s="42">
        <v>7.5</v>
      </c>
      <c r="BW5" s="42">
        <v>8.6999999999999993</v>
      </c>
      <c r="BX5" s="42">
        <v>8.5</v>
      </c>
      <c r="BY5" s="42">
        <v>8.1</v>
      </c>
      <c r="BZ5" s="42">
        <v>8.4</v>
      </c>
      <c r="CA5" s="42">
        <v>7.4</v>
      </c>
      <c r="CB5" s="42">
        <v>7.1</v>
      </c>
      <c r="CC5" s="42">
        <v>7.6</v>
      </c>
      <c r="CD5" s="42">
        <v>6.9</v>
      </c>
      <c r="CE5" s="42">
        <v>6.8</v>
      </c>
      <c r="CF5" s="42">
        <v>4.4000000000000004</v>
      </c>
      <c r="CG5" s="42">
        <v>7</v>
      </c>
      <c r="CH5" s="42">
        <v>6.7</v>
      </c>
      <c r="CI5" s="42">
        <v>10.1</v>
      </c>
      <c r="CJ5" s="42">
        <v>12</v>
      </c>
      <c r="CK5" s="1">
        <v>12.4</v>
      </c>
      <c r="CL5" s="1">
        <v>12.5</v>
      </c>
      <c r="CM5" s="1">
        <v>6.9</v>
      </c>
      <c r="CN5" s="1">
        <v>8.3000000000000007</v>
      </c>
      <c r="CO5" s="35">
        <f t="shared" ref="CO5:CO18" si="0">AVERAGE(C5:CN5)</f>
        <v>9.0488888888888841</v>
      </c>
      <c r="CP5" s="35">
        <f t="shared" ref="CP5:CP18" si="1">SUM(C24:CN24)/(CR5-1)</f>
        <v>66.042751560549348</v>
      </c>
      <c r="CQ5" s="35">
        <f t="shared" ref="CQ5:CQ12" si="2">SQRT(CP5)</f>
        <v>8.1266691553519852</v>
      </c>
      <c r="CR5" s="35">
        <f t="shared" ref="CR5:CR18" si="3">COUNT(C5:CN5)</f>
        <v>90</v>
      </c>
      <c r="CS5" s="37">
        <v>1</v>
      </c>
    </row>
    <row r="6" spans="1:97" ht="14.75" x14ac:dyDescent="0.75">
      <c r="A6" s="60" t="s">
        <v>121</v>
      </c>
      <c r="B6" s="52" t="s">
        <v>12</v>
      </c>
      <c r="C6" s="67">
        <v>14.1</v>
      </c>
      <c r="D6" s="67">
        <v>14.4</v>
      </c>
      <c r="E6" s="67">
        <v>14.3</v>
      </c>
      <c r="F6" s="67">
        <v>14.2</v>
      </c>
      <c r="G6" s="67">
        <v>13.8</v>
      </c>
      <c r="H6" s="67">
        <v>14</v>
      </c>
      <c r="I6" s="67">
        <v>13.8</v>
      </c>
      <c r="J6" s="67">
        <v>13.5</v>
      </c>
      <c r="K6" s="67">
        <v>12.7</v>
      </c>
      <c r="L6" s="67">
        <v>13.7</v>
      </c>
      <c r="M6" s="67">
        <v>11.3</v>
      </c>
      <c r="N6" s="67">
        <v>12.1</v>
      </c>
      <c r="O6" s="67">
        <v>11.6</v>
      </c>
      <c r="P6" s="67">
        <v>11.9</v>
      </c>
      <c r="Q6" s="67">
        <v>11.9</v>
      </c>
      <c r="R6" s="67">
        <v>11.1</v>
      </c>
      <c r="S6" s="67">
        <v>12.1</v>
      </c>
      <c r="T6" s="67">
        <v>11.6</v>
      </c>
      <c r="U6" s="67">
        <v>11.3</v>
      </c>
      <c r="V6" s="67">
        <v>11.8</v>
      </c>
      <c r="W6" s="67">
        <v>11.5</v>
      </c>
      <c r="X6" s="67">
        <v>10.5</v>
      </c>
      <c r="Y6" s="67">
        <v>9.4</v>
      </c>
      <c r="Z6" s="67">
        <v>8.6</v>
      </c>
      <c r="AA6" s="67">
        <v>8.4</v>
      </c>
      <c r="AB6" s="67">
        <v>7.3</v>
      </c>
      <c r="AC6" s="67">
        <v>6.4</v>
      </c>
      <c r="AD6" s="67">
        <v>6.4</v>
      </c>
      <c r="AE6" s="67">
        <v>6.4</v>
      </c>
      <c r="AF6" s="67">
        <v>6.2</v>
      </c>
      <c r="AG6" s="67">
        <v>6.1</v>
      </c>
      <c r="AH6" s="67">
        <v>5.3</v>
      </c>
      <c r="AI6" s="67">
        <v>6.3</v>
      </c>
      <c r="AJ6" s="67">
        <v>6.8</v>
      </c>
      <c r="AK6" s="67">
        <v>7.9</v>
      </c>
      <c r="AL6" s="67">
        <v>10.3</v>
      </c>
      <c r="AM6" s="67">
        <v>14.3</v>
      </c>
      <c r="AN6" s="67">
        <v>17.3</v>
      </c>
      <c r="AO6" s="67">
        <v>19.3</v>
      </c>
      <c r="AP6" s="67">
        <v>20.399999999999999</v>
      </c>
      <c r="AQ6" s="67">
        <v>20.7</v>
      </c>
      <c r="AR6" s="67">
        <v>20.100000000000001</v>
      </c>
      <c r="AS6" s="67">
        <v>19.3</v>
      </c>
      <c r="AT6" s="67">
        <v>18.5</v>
      </c>
      <c r="AU6" s="67">
        <v>17.399999999999999</v>
      </c>
      <c r="AV6" s="67">
        <v>16.600000000000001</v>
      </c>
      <c r="AW6" s="67">
        <v>15.9</v>
      </c>
      <c r="AX6" s="67">
        <v>15.5</v>
      </c>
      <c r="AY6" s="67">
        <v>16</v>
      </c>
      <c r="AZ6" s="67">
        <v>15.9</v>
      </c>
      <c r="BA6" s="67">
        <v>14.2</v>
      </c>
      <c r="BB6" s="67">
        <v>14.3</v>
      </c>
      <c r="BC6" s="67">
        <v>12.4</v>
      </c>
      <c r="BD6" s="67">
        <v>11.7</v>
      </c>
      <c r="BE6" s="67">
        <v>12.2</v>
      </c>
      <c r="BF6" s="67">
        <v>11.6</v>
      </c>
      <c r="BG6" s="67">
        <v>11.2</v>
      </c>
      <c r="BH6" s="67">
        <v>10.7</v>
      </c>
      <c r="BI6" s="67">
        <v>10.8</v>
      </c>
      <c r="BJ6" s="67">
        <v>10.5</v>
      </c>
      <c r="BK6" s="67">
        <v>9.9</v>
      </c>
      <c r="BL6" s="67">
        <v>9.6999999999999993</v>
      </c>
      <c r="BM6" s="67">
        <v>9.8000000000000007</v>
      </c>
      <c r="BN6" s="67">
        <v>9.9</v>
      </c>
      <c r="BO6" s="67">
        <v>10.1</v>
      </c>
      <c r="BP6" s="67">
        <v>9.8000000000000007</v>
      </c>
      <c r="BQ6" s="67">
        <v>9.6</v>
      </c>
      <c r="BR6" s="67">
        <v>9.4</v>
      </c>
      <c r="BS6" s="67">
        <v>9.1</v>
      </c>
      <c r="BT6" s="67">
        <v>8.8000000000000007</v>
      </c>
      <c r="BU6" s="67">
        <v>8.8000000000000007</v>
      </c>
      <c r="BV6" s="67">
        <v>8.1999999999999993</v>
      </c>
      <c r="BW6" s="67">
        <v>8</v>
      </c>
      <c r="BX6" s="67">
        <v>7.5</v>
      </c>
      <c r="BY6" s="67">
        <v>7.2</v>
      </c>
      <c r="BZ6" s="67">
        <v>7.1</v>
      </c>
      <c r="CA6" s="67">
        <v>6.7</v>
      </c>
      <c r="CB6" s="67">
        <v>6.2</v>
      </c>
      <c r="CC6" s="67">
        <v>6.3</v>
      </c>
      <c r="CD6" s="67">
        <v>6.1</v>
      </c>
      <c r="CE6" s="67">
        <v>7.6</v>
      </c>
      <c r="CF6" s="67">
        <v>8.1999999999999993</v>
      </c>
      <c r="CG6" s="67">
        <v>8.5</v>
      </c>
      <c r="CH6" s="67">
        <v>8</v>
      </c>
      <c r="CI6" s="67">
        <v>8</v>
      </c>
      <c r="CJ6" s="67">
        <v>7.7</v>
      </c>
      <c r="CK6" s="67">
        <v>7.2</v>
      </c>
      <c r="CL6" s="67">
        <v>7.3</v>
      </c>
      <c r="CM6" s="67">
        <v>7.1</v>
      </c>
      <c r="CN6" s="67">
        <v>6.5</v>
      </c>
      <c r="CO6" s="35">
        <f t="shared" si="0"/>
        <v>11.001111111111115</v>
      </c>
      <c r="CP6" s="35">
        <f t="shared" si="1"/>
        <v>14.634717852684139</v>
      </c>
      <c r="CQ6" s="35">
        <f t="shared" si="2"/>
        <v>3.8255349760110859</v>
      </c>
      <c r="CR6" s="35">
        <f t="shared" si="3"/>
        <v>90</v>
      </c>
      <c r="CS6" s="37">
        <v>-1</v>
      </c>
    </row>
    <row r="7" spans="1:97" ht="14.75" x14ac:dyDescent="0.75">
      <c r="A7" s="60" t="s">
        <v>122</v>
      </c>
      <c r="B7" s="51" t="s">
        <v>13</v>
      </c>
      <c r="C7" s="47">
        <v>51.4</v>
      </c>
      <c r="D7" s="47">
        <v>51.4</v>
      </c>
      <c r="E7" s="47">
        <v>51.4</v>
      </c>
      <c r="F7" s="47">
        <v>51.4</v>
      </c>
      <c r="G7" s="47">
        <v>52.1</v>
      </c>
      <c r="H7" s="47">
        <v>52.1</v>
      </c>
      <c r="I7" s="47">
        <v>52.3</v>
      </c>
      <c r="J7" s="47">
        <v>52.3</v>
      </c>
      <c r="K7" s="47">
        <v>52</v>
      </c>
      <c r="L7" s="47">
        <v>53.6</v>
      </c>
      <c r="M7" s="47">
        <v>55.1</v>
      </c>
      <c r="N7" s="47">
        <v>54.7</v>
      </c>
      <c r="O7" s="47">
        <v>53.9</v>
      </c>
      <c r="P7" s="47">
        <v>54.1</v>
      </c>
      <c r="Q7" s="47">
        <v>55.7</v>
      </c>
      <c r="R7" s="47">
        <v>54.3</v>
      </c>
      <c r="S7" s="47">
        <v>54.4</v>
      </c>
      <c r="T7" s="47">
        <v>54.7</v>
      </c>
      <c r="U7" s="47">
        <v>55.4</v>
      </c>
      <c r="V7" s="47">
        <v>55.1</v>
      </c>
      <c r="W7" s="47">
        <v>54.3</v>
      </c>
      <c r="X7" s="47">
        <v>55.8</v>
      </c>
      <c r="Y7" s="47">
        <v>56.4</v>
      </c>
      <c r="Z7" s="47">
        <v>57</v>
      </c>
      <c r="AA7" s="47">
        <v>57.7</v>
      </c>
      <c r="AB7" s="47">
        <v>59.2</v>
      </c>
      <c r="AC7" s="47">
        <v>61.6</v>
      </c>
      <c r="AD7" s="47">
        <v>60.1</v>
      </c>
      <c r="AE7" s="47">
        <v>59.4</v>
      </c>
      <c r="AF7" s="47">
        <v>61.2</v>
      </c>
      <c r="AG7" s="47">
        <v>63</v>
      </c>
      <c r="AH7" s="47">
        <v>63</v>
      </c>
      <c r="AI7" s="47">
        <v>62.3</v>
      </c>
      <c r="AJ7" s="47">
        <v>63.1</v>
      </c>
      <c r="AK7" s="47">
        <v>62.4</v>
      </c>
      <c r="AL7" s="47">
        <v>60.1</v>
      </c>
      <c r="AM7" s="47">
        <v>57.8</v>
      </c>
      <c r="AN7" s="47">
        <v>55.2</v>
      </c>
      <c r="AO7" s="47">
        <v>52.5</v>
      </c>
      <c r="AP7" s="47">
        <v>51.5</v>
      </c>
      <c r="AQ7" s="47">
        <v>50.8</v>
      </c>
      <c r="AR7" s="47">
        <v>51.5</v>
      </c>
      <c r="AS7" s="47">
        <v>53.1</v>
      </c>
      <c r="AT7" s="47">
        <v>52.7</v>
      </c>
      <c r="AU7" s="47">
        <v>52.4</v>
      </c>
      <c r="AV7" s="47">
        <v>53.8</v>
      </c>
      <c r="AW7" s="47">
        <v>54.9</v>
      </c>
      <c r="AX7" s="47">
        <v>55</v>
      </c>
      <c r="AY7" s="47">
        <v>54.4</v>
      </c>
      <c r="AZ7" s="47">
        <v>55.6</v>
      </c>
      <c r="BA7" s="47">
        <v>57.4</v>
      </c>
      <c r="BB7" s="47">
        <v>57.2</v>
      </c>
      <c r="BC7" s="47">
        <v>57.3</v>
      </c>
      <c r="BD7" s="47">
        <v>57.9</v>
      </c>
      <c r="BE7" s="47">
        <v>59</v>
      </c>
      <c r="BF7" s="47">
        <v>58.6</v>
      </c>
      <c r="BG7" s="47">
        <v>58.6</v>
      </c>
      <c r="BH7" s="47">
        <v>59.3</v>
      </c>
      <c r="BI7" s="47">
        <v>59.3</v>
      </c>
      <c r="BJ7" s="47">
        <v>59.3</v>
      </c>
      <c r="BK7" s="47">
        <v>59.7</v>
      </c>
      <c r="BL7" s="47">
        <v>60.9</v>
      </c>
      <c r="BM7" s="47">
        <v>61.4</v>
      </c>
      <c r="BN7" s="47">
        <v>61.4</v>
      </c>
      <c r="BO7" s="47">
        <v>61</v>
      </c>
      <c r="BP7" s="47">
        <v>61.8</v>
      </c>
      <c r="BQ7" s="47">
        <v>61.8</v>
      </c>
      <c r="BR7" s="47">
        <v>61.7</v>
      </c>
      <c r="BS7" s="47">
        <v>61.6</v>
      </c>
      <c r="BT7" s="47">
        <v>62.6</v>
      </c>
      <c r="BU7" s="47">
        <v>63.6</v>
      </c>
      <c r="BV7" s="47">
        <v>63.7</v>
      </c>
      <c r="BW7" s="47">
        <v>63.5</v>
      </c>
      <c r="BX7" s="47">
        <v>64.400000000000006</v>
      </c>
      <c r="BY7" s="47">
        <v>65.3</v>
      </c>
      <c r="BZ7" s="47">
        <v>64.7</v>
      </c>
      <c r="CA7" s="47">
        <v>64.400000000000006</v>
      </c>
      <c r="CB7" s="47">
        <v>64.7</v>
      </c>
      <c r="CC7" s="47">
        <v>65.599999999999994</v>
      </c>
      <c r="CD7" s="47">
        <v>65.400000000000006</v>
      </c>
      <c r="CE7" s="47">
        <v>64.7</v>
      </c>
      <c r="CF7" s="47">
        <v>64.099999999999994</v>
      </c>
      <c r="CG7" s="47">
        <v>64.3</v>
      </c>
      <c r="CH7" s="47">
        <v>63.8</v>
      </c>
      <c r="CI7" s="47">
        <v>61.6</v>
      </c>
      <c r="CJ7" s="47">
        <v>62.3</v>
      </c>
      <c r="CK7" s="47">
        <v>63.5</v>
      </c>
      <c r="CL7" s="47">
        <v>62.7</v>
      </c>
      <c r="CM7" s="47">
        <v>63.2</v>
      </c>
      <c r="CN7" s="47">
        <v>64</v>
      </c>
      <c r="CO7" s="35">
        <f t="shared" si="0"/>
        <v>58.361111111111121</v>
      </c>
      <c r="CP7" s="35">
        <f t="shared" si="1"/>
        <v>20.319257178526854</v>
      </c>
      <c r="CQ7" s="35">
        <f t="shared" si="2"/>
        <v>4.5076886736471558</v>
      </c>
      <c r="CR7" s="35">
        <f t="shared" si="3"/>
        <v>90</v>
      </c>
      <c r="CS7" s="37">
        <v>1</v>
      </c>
    </row>
    <row r="8" spans="1:97" ht="14.75" x14ac:dyDescent="0.75">
      <c r="A8" s="60" t="s">
        <v>123</v>
      </c>
      <c r="B8" s="51" t="s">
        <v>14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>
        <v>11061</v>
      </c>
      <c r="X8" s="67">
        <v>12039</v>
      </c>
      <c r="Y8" s="67">
        <v>12765</v>
      </c>
      <c r="Z8" s="67">
        <v>13177</v>
      </c>
      <c r="AA8" s="67">
        <v>17140</v>
      </c>
      <c r="AB8" s="67">
        <v>18252</v>
      </c>
      <c r="AC8" s="67">
        <v>20781</v>
      </c>
      <c r="AD8" s="67">
        <v>20454</v>
      </c>
      <c r="AE8" s="67">
        <v>21837</v>
      </c>
      <c r="AF8" s="67">
        <v>21458</v>
      </c>
      <c r="AG8" s="67">
        <v>20803</v>
      </c>
      <c r="AH8" s="67">
        <v>16826</v>
      </c>
      <c r="AI8" s="67">
        <v>20956</v>
      </c>
      <c r="AJ8" s="67">
        <v>18329</v>
      </c>
      <c r="AK8" s="67">
        <v>13690</v>
      </c>
      <c r="AL8" s="67">
        <v>11441</v>
      </c>
      <c r="AM8" s="67">
        <v>9207</v>
      </c>
      <c r="AN8" s="67">
        <v>7786</v>
      </c>
      <c r="AO8" s="67">
        <v>6630</v>
      </c>
      <c r="AP8" s="67">
        <v>5776</v>
      </c>
      <c r="AQ8" s="67">
        <v>5949</v>
      </c>
      <c r="AR8" s="67">
        <v>6378</v>
      </c>
      <c r="AS8" s="67">
        <v>7279</v>
      </c>
      <c r="AT8" s="67">
        <v>7224</v>
      </c>
      <c r="AU8" s="67">
        <v>10629</v>
      </c>
      <c r="AV8" s="67">
        <v>10573</v>
      </c>
      <c r="AW8" s="67">
        <v>9990</v>
      </c>
      <c r="AX8" s="67">
        <v>9314</v>
      </c>
      <c r="AY8" s="67">
        <v>11850</v>
      </c>
      <c r="AZ8" s="67">
        <v>11477</v>
      </c>
      <c r="BA8" s="67">
        <v>10976</v>
      </c>
      <c r="BB8" s="67">
        <v>11217</v>
      </c>
      <c r="BC8" s="67">
        <v>14958</v>
      </c>
      <c r="BD8" s="67">
        <v>13963</v>
      </c>
      <c r="BE8" s="67">
        <v>13203</v>
      </c>
      <c r="BF8" s="67">
        <v>11988</v>
      </c>
      <c r="BG8" s="67">
        <v>14387</v>
      </c>
      <c r="BH8" s="67">
        <v>13222</v>
      </c>
      <c r="BI8" s="67">
        <v>11399</v>
      </c>
      <c r="BJ8" s="67">
        <v>10277</v>
      </c>
      <c r="BK8" s="67">
        <v>13600</v>
      </c>
      <c r="BL8" s="67">
        <v>14224</v>
      </c>
      <c r="BM8" s="67">
        <v>12745</v>
      </c>
      <c r="BN8" s="67">
        <v>12211</v>
      </c>
      <c r="BO8" s="67">
        <v>13821</v>
      </c>
      <c r="BP8" s="67">
        <v>15250</v>
      </c>
      <c r="BQ8" s="67">
        <v>14226</v>
      </c>
      <c r="BR8" s="67">
        <v>14445</v>
      </c>
      <c r="BS8" s="67">
        <v>16185</v>
      </c>
      <c r="BT8" s="67">
        <v>16708</v>
      </c>
      <c r="BU8" s="67">
        <v>17638</v>
      </c>
      <c r="BV8" s="67">
        <v>17574</v>
      </c>
      <c r="BW8" s="67">
        <v>22179</v>
      </c>
      <c r="BX8" s="67">
        <v>24637</v>
      </c>
      <c r="BY8" s="67">
        <v>22711</v>
      </c>
      <c r="BZ8" s="67">
        <v>21340</v>
      </c>
      <c r="CA8" s="67">
        <v>28724</v>
      </c>
      <c r="CB8" s="67">
        <v>30465</v>
      </c>
      <c r="CC8" s="67">
        <v>29176</v>
      </c>
      <c r="CD8" s="67">
        <v>28072</v>
      </c>
      <c r="CE8" s="67">
        <v>18855</v>
      </c>
      <c r="CF8" s="67">
        <v>21052</v>
      </c>
      <c r="CG8" s="67">
        <v>20888</v>
      </c>
      <c r="CH8" s="67">
        <v>17246</v>
      </c>
      <c r="CI8" s="67">
        <v>21640</v>
      </c>
      <c r="CJ8" s="67">
        <v>25677</v>
      </c>
      <c r="CK8" s="67">
        <v>23579</v>
      </c>
      <c r="CL8" s="67">
        <v>26868</v>
      </c>
      <c r="CM8" s="67">
        <v>28203</v>
      </c>
      <c r="CN8" s="67">
        <v>26268</v>
      </c>
      <c r="CO8" s="35">
        <f t="shared" si="0"/>
        <v>16183.828571428572</v>
      </c>
      <c r="CP8" s="35">
        <f t="shared" si="1"/>
        <v>40023072.173084885</v>
      </c>
      <c r="CQ8" s="36">
        <f t="shared" si="2"/>
        <v>6326.3790728255353</v>
      </c>
      <c r="CR8" s="35">
        <f t="shared" si="3"/>
        <v>70</v>
      </c>
      <c r="CS8" s="37">
        <v>1</v>
      </c>
    </row>
    <row r="9" spans="1:97" ht="14.75" x14ac:dyDescent="0.75">
      <c r="A9" s="60" t="s">
        <v>124</v>
      </c>
      <c r="B9" s="53" t="s">
        <v>15</v>
      </c>
      <c r="C9" s="47">
        <v>57.8</v>
      </c>
      <c r="D9" s="47">
        <v>58.6</v>
      </c>
      <c r="E9" s="47">
        <v>58.6</v>
      </c>
      <c r="F9" s="47">
        <v>50.7</v>
      </c>
      <c r="G9" s="47">
        <v>66</v>
      </c>
      <c r="H9" s="47">
        <v>68</v>
      </c>
      <c r="I9" s="47">
        <v>66</v>
      </c>
      <c r="J9" s="47">
        <v>67.8</v>
      </c>
      <c r="K9" s="47">
        <v>69</v>
      </c>
      <c r="L9" s="47">
        <v>70</v>
      </c>
      <c r="M9" s="47">
        <v>72</v>
      </c>
      <c r="N9" s="47">
        <v>68</v>
      </c>
      <c r="O9" s="47">
        <v>67.900000000000006</v>
      </c>
      <c r="P9" s="47">
        <v>66.8</v>
      </c>
      <c r="Q9" s="47">
        <v>72.400000000000006</v>
      </c>
      <c r="R9" s="47">
        <v>70.7</v>
      </c>
      <c r="S9" s="47">
        <v>72.900000000000006</v>
      </c>
      <c r="T9" s="47">
        <v>72.599999999999994</v>
      </c>
      <c r="U9" s="47">
        <v>70.7</v>
      </c>
      <c r="V9" s="47">
        <v>69</v>
      </c>
      <c r="W9" s="47">
        <v>72.599999999999994</v>
      </c>
      <c r="X9" s="47">
        <v>76</v>
      </c>
      <c r="Y9" s="47">
        <v>71.400000000000006</v>
      </c>
      <c r="Z9" s="47">
        <v>72.8</v>
      </c>
      <c r="AA9" s="47">
        <v>72.8</v>
      </c>
      <c r="AB9" s="47">
        <v>71.5</v>
      </c>
      <c r="AC9" s="47">
        <v>73.7</v>
      </c>
      <c r="AD9" s="47">
        <v>70.400000000000006</v>
      </c>
      <c r="AE9" s="47">
        <v>73.5</v>
      </c>
      <c r="AF9" s="47">
        <v>70.8</v>
      </c>
      <c r="AG9" s="47">
        <v>72.8</v>
      </c>
      <c r="AH9" s="47">
        <v>69.099999999999994</v>
      </c>
      <c r="AI9" s="47">
        <v>66.400000000000006</v>
      </c>
      <c r="AJ9" s="47">
        <v>66.2</v>
      </c>
      <c r="AK9" s="47">
        <v>63.4</v>
      </c>
      <c r="AL9" s="47">
        <v>55.8</v>
      </c>
      <c r="AM9" s="47">
        <v>52.4</v>
      </c>
      <c r="AN9" s="47">
        <v>53.7</v>
      </c>
      <c r="AO9" s="47">
        <v>54.1</v>
      </c>
      <c r="AP9" s="47">
        <v>57.9</v>
      </c>
      <c r="AQ9" s="47">
        <v>60.8</v>
      </c>
      <c r="AR9" s="47">
        <v>65.7</v>
      </c>
      <c r="AS9" s="47">
        <v>66.7</v>
      </c>
      <c r="AT9" s="47">
        <v>65.099999999999994</v>
      </c>
      <c r="AU9" s="47">
        <v>65.099999999999994</v>
      </c>
      <c r="AV9" s="47">
        <v>69.400000000000006</v>
      </c>
      <c r="AW9" s="47">
        <v>69.400000000000006</v>
      </c>
      <c r="AX9" s="47">
        <v>68.2</v>
      </c>
      <c r="AY9" s="47">
        <v>70.3</v>
      </c>
      <c r="AZ9" s="47">
        <v>72.7</v>
      </c>
      <c r="BA9" s="47">
        <v>72.2</v>
      </c>
      <c r="BB9" s="47">
        <v>70.900000000000006</v>
      </c>
      <c r="BC9" s="47">
        <v>71.099999999999994</v>
      </c>
      <c r="BD9" s="47">
        <v>73.5</v>
      </c>
      <c r="BE9" s="47">
        <v>72.7</v>
      </c>
      <c r="BF9" s="47">
        <v>71.099999999999994</v>
      </c>
      <c r="BG9" s="47">
        <v>71.2</v>
      </c>
      <c r="BH9" s="47">
        <v>73</v>
      </c>
      <c r="BI9" s="47">
        <v>74.099999999999994</v>
      </c>
      <c r="BJ9" s="47">
        <v>70</v>
      </c>
      <c r="BK9" s="47">
        <v>71.3</v>
      </c>
      <c r="BL9" s="47">
        <v>72.599999999999994</v>
      </c>
      <c r="BM9" s="47">
        <v>72</v>
      </c>
      <c r="BN9" s="47">
        <v>71.099999999999994</v>
      </c>
      <c r="BO9" s="47">
        <v>72.400000000000006</v>
      </c>
      <c r="BP9" s="47">
        <v>72.7</v>
      </c>
      <c r="BQ9" s="47">
        <v>74.099999999999994</v>
      </c>
      <c r="BR9" s="47">
        <v>73.3</v>
      </c>
      <c r="BS9" s="47">
        <v>74.2</v>
      </c>
      <c r="BT9" s="47">
        <v>75</v>
      </c>
      <c r="BU9" s="47">
        <v>74.900000000000006</v>
      </c>
      <c r="BV9" s="47">
        <v>74.900000000000006</v>
      </c>
      <c r="BW9" s="47">
        <v>76</v>
      </c>
      <c r="BX9" s="47">
        <v>78</v>
      </c>
      <c r="BY9" s="47">
        <v>76.2</v>
      </c>
      <c r="BZ9" s="47">
        <v>76.2</v>
      </c>
      <c r="CA9" s="47">
        <v>76.8</v>
      </c>
      <c r="CB9" s="47">
        <v>76.5</v>
      </c>
      <c r="CC9" s="47">
        <v>75.5</v>
      </c>
      <c r="CD9" s="47">
        <v>74.099999999999994</v>
      </c>
      <c r="CE9" s="47">
        <v>68.599999999999994</v>
      </c>
      <c r="CF9" s="47">
        <v>71.900000000000006</v>
      </c>
      <c r="CG9" s="47">
        <v>73.5</v>
      </c>
      <c r="CH9" s="47">
        <v>73.2</v>
      </c>
      <c r="CI9" s="47">
        <v>74.5</v>
      </c>
      <c r="CJ9" s="47">
        <v>76.099999999999994</v>
      </c>
      <c r="CK9" s="47">
        <v>77.099999999999994</v>
      </c>
      <c r="CL9" s="47">
        <v>74.599999999999994</v>
      </c>
      <c r="CM9" s="47">
        <v>75.400000000000006</v>
      </c>
      <c r="CN9" s="47">
        <v>76.400000000000006</v>
      </c>
      <c r="CO9" s="35">
        <f t="shared" si="0"/>
        <v>69.945555555555543</v>
      </c>
      <c r="CP9" s="35">
        <f t="shared" si="1"/>
        <v>35.130822721598001</v>
      </c>
      <c r="CQ9" s="35">
        <f t="shared" si="2"/>
        <v>5.9271260085810562</v>
      </c>
      <c r="CR9" s="35">
        <f t="shared" si="3"/>
        <v>90</v>
      </c>
      <c r="CS9" s="37">
        <v>-1</v>
      </c>
    </row>
    <row r="10" spans="1:97" ht="14.75" x14ac:dyDescent="0.75">
      <c r="A10" s="60" t="s">
        <v>139</v>
      </c>
      <c r="B10" s="54" t="s">
        <v>16</v>
      </c>
      <c r="C10" s="67"/>
      <c r="D10" s="67"/>
      <c r="E10" s="67"/>
      <c r="F10" s="67"/>
      <c r="G10" s="67">
        <v>74</v>
      </c>
      <c r="H10" s="67">
        <v>70</v>
      </c>
      <c r="I10" s="67">
        <v>54</v>
      </c>
      <c r="J10" s="67">
        <v>56</v>
      </c>
      <c r="K10" s="67">
        <v>53.666666666666664</v>
      </c>
      <c r="L10" s="67">
        <v>45</v>
      </c>
      <c r="M10" s="67">
        <v>30.333333333333332</v>
      </c>
      <c r="N10" s="67">
        <v>34.333333333333336</v>
      </c>
      <c r="O10" s="67">
        <v>43</v>
      </c>
      <c r="P10" s="67">
        <v>50</v>
      </c>
      <c r="Q10" s="67">
        <v>35</v>
      </c>
      <c r="R10" s="67">
        <v>32</v>
      </c>
      <c r="S10" s="67">
        <v>44.666666666666664</v>
      </c>
      <c r="T10" s="67">
        <v>40</v>
      </c>
      <c r="U10" s="67">
        <v>28.333333333333332</v>
      </c>
      <c r="V10" s="67">
        <v>26.333333333333332</v>
      </c>
      <c r="W10" s="67">
        <v>34.333333333333336</v>
      </c>
      <c r="X10" s="67">
        <v>28.333333333333332</v>
      </c>
      <c r="Y10" s="67">
        <v>17.333333333333332</v>
      </c>
      <c r="Z10" s="67">
        <v>13.333333333333334</v>
      </c>
      <c r="AA10" s="67">
        <v>18.666666666666668</v>
      </c>
      <c r="AB10" s="67">
        <v>16.333333333333332</v>
      </c>
      <c r="AC10" s="67">
        <v>10</v>
      </c>
      <c r="AD10" s="67">
        <v>10</v>
      </c>
      <c r="AE10" s="67">
        <v>15</v>
      </c>
      <c r="AF10" s="67">
        <v>13.666666666666666</v>
      </c>
      <c r="AG10" s="67">
        <v>12.333333333333334</v>
      </c>
      <c r="AH10" s="67">
        <v>19.333333333333332</v>
      </c>
      <c r="AI10" s="67">
        <v>41</v>
      </c>
      <c r="AJ10" s="67">
        <v>55.666666666666664</v>
      </c>
      <c r="AK10" s="67">
        <v>55.333333333333336</v>
      </c>
      <c r="AL10" s="67">
        <v>67.666666666666671</v>
      </c>
      <c r="AM10" s="67">
        <v>78.666666666666671</v>
      </c>
      <c r="AN10" s="67">
        <v>80.666666666666671</v>
      </c>
      <c r="AO10" s="67">
        <v>78.666666666666671</v>
      </c>
      <c r="AP10" s="67">
        <v>80.666666666666671</v>
      </c>
      <c r="AQ10" s="67">
        <v>78.333333333333329</v>
      </c>
      <c r="AR10" s="67">
        <v>77</v>
      </c>
      <c r="AS10" s="67">
        <v>65.666666666666671</v>
      </c>
      <c r="AT10" s="67">
        <v>66.666666666666671</v>
      </c>
      <c r="AU10" s="67">
        <v>66</v>
      </c>
      <c r="AV10" s="67">
        <v>59.666666666666664</v>
      </c>
      <c r="AW10" s="67">
        <v>46</v>
      </c>
      <c r="AX10" s="67">
        <v>46.666666666666664</v>
      </c>
      <c r="AY10" s="67">
        <v>51</v>
      </c>
      <c r="AZ10" s="67">
        <v>43</v>
      </c>
      <c r="BA10" s="67">
        <v>37.333333333333336</v>
      </c>
      <c r="BB10" s="67">
        <v>41.333333333333336</v>
      </c>
      <c r="BC10" s="67">
        <v>49</v>
      </c>
      <c r="BD10" s="67">
        <v>42</v>
      </c>
      <c r="BE10" s="67">
        <v>39.666666666666664</v>
      </c>
      <c r="BF10" s="67">
        <v>42</v>
      </c>
      <c r="BG10" s="67">
        <v>45.333333333333336</v>
      </c>
      <c r="BH10" s="67">
        <v>41.666666666666664</v>
      </c>
      <c r="BI10" s="67">
        <v>34.666666666666664</v>
      </c>
      <c r="BJ10" s="67">
        <v>39.666666666666664</v>
      </c>
      <c r="BK10" s="67">
        <v>46.666666666666664</v>
      </c>
      <c r="BL10" s="67">
        <v>48.333333333333336</v>
      </c>
      <c r="BM10" s="67">
        <v>41.333333333333336</v>
      </c>
      <c r="BN10" s="67">
        <v>53</v>
      </c>
      <c r="BO10" s="67">
        <v>57.933333333333337</v>
      </c>
      <c r="BP10" s="67">
        <v>58.7</v>
      </c>
      <c r="BQ10" s="67">
        <v>53.699999999999996</v>
      </c>
      <c r="BR10" s="67">
        <v>52.133333333333333</v>
      </c>
      <c r="BS10" s="67">
        <v>49.800000000000004</v>
      </c>
      <c r="BT10" s="67">
        <v>40.866666666666667</v>
      </c>
      <c r="BU10" s="67">
        <v>31.733333333333334</v>
      </c>
      <c r="BV10" s="67">
        <v>30.233333333333334</v>
      </c>
      <c r="BW10" s="67">
        <v>29.966666666666669</v>
      </c>
      <c r="BX10" s="67">
        <v>25.733333333333334</v>
      </c>
      <c r="BY10" s="67">
        <v>20.366666666666667</v>
      </c>
      <c r="BZ10" s="67">
        <v>21.566666666666666</v>
      </c>
      <c r="CA10" s="67">
        <v>19.100000000000001</v>
      </c>
      <c r="CB10" s="67">
        <v>21</v>
      </c>
      <c r="CC10" s="67">
        <v>21.833333333333332</v>
      </c>
      <c r="CD10" s="67">
        <v>28.7</v>
      </c>
      <c r="CE10" s="67">
        <v>31.933333333333334</v>
      </c>
      <c r="CF10" s="67">
        <v>34.766666666666666</v>
      </c>
      <c r="CG10" s="67">
        <v>34.933333333333337</v>
      </c>
      <c r="CH10" s="67">
        <v>32.733333333333327</v>
      </c>
      <c r="CI10" s="67">
        <v>36.366666666666667</v>
      </c>
      <c r="CJ10" s="71">
        <v>34.766666666666666</v>
      </c>
      <c r="CK10" s="71">
        <v>28.2</v>
      </c>
      <c r="CL10" s="71">
        <v>28.566666666666663</v>
      </c>
      <c r="CM10" s="71">
        <v>30.266666666666669</v>
      </c>
      <c r="CN10" s="71">
        <v>27.033333333333331</v>
      </c>
      <c r="CO10" s="35">
        <f t="shared" si="0"/>
        <v>41.262790697674426</v>
      </c>
      <c r="CP10" s="35">
        <f t="shared" si="1"/>
        <v>326.29454689162492</v>
      </c>
      <c r="CQ10" s="35">
        <f t="shared" si="2"/>
        <v>18.063624965427756</v>
      </c>
      <c r="CR10" s="35">
        <f t="shared" si="3"/>
        <v>86</v>
      </c>
      <c r="CS10" s="37">
        <v>-1</v>
      </c>
    </row>
    <row r="11" spans="1:97" ht="14.75" x14ac:dyDescent="0.75">
      <c r="A11" s="60" t="s">
        <v>140</v>
      </c>
      <c r="B11" s="55" t="s">
        <v>17</v>
      </c>
      <c r="C11" s="47"/>
      <c r="D11" s="47"/>
      <c r="E11" s="47"/>
      <c r="F11" s="47"/>
      <c r="G11" s="47"/>
      <c r="H11" s="47"/>
      <c r="I11" s="47"/>
      <c r="J11" s="47"/>
      <c r="K11" s="47">
        <v>53.666666666666664</v>
      </c>
      <c r="L11" s="47">
        <v>45</v>
      </c>
      <c r="M11" s="47">
        <v>30.333333333333332</v>
      </c>
      <c r="N11" s="47">
        <v>34.333333333333336</v>
      </c>
      <c r="O11" s="47">
        <v>43</v>
      </c>
      <c r="P11" s="47">
        <v>50</v>
      </c>
      <c r="Q11" s="47">
        <v>35</v>
      </c>
      <c r="R11" s="47">
        <v>32</v>
      </c>
      <c r="S11" s="47">
        <v>39</v>
      </c>
      <c r="T11" s="47">
        <v>34</v>
      </c>
      <c r="U11" s="47">
        <v>32</v>
      </c>
      <c r="V11" s="47">
        <v>32</v>
      </c>
      <c r="W11" s="47">
        <v>29</v>
      </c>
      <c r="X11" s="47">
        <v>36</v>
      </c>
      <c r="Y11" s="47">
        <v>26</v>
      </c>
      <c r="Z11" s="47">
        <v>22</v>
      </c>
      <c r="AA11" s="47">
        <v>30</v>
      </c>
      <c r="AB11" s="47">
        <v>26</v>
      </c>
      <c r="AC11" s="47">
        <v>25</v>
      </c>
      <c r="AD11" s="47">
        <v>22</v>
      </c>
      <c r="AE11" s="47">
        <v>23</v>
      </c>
      <c r="AF11" s="47">
        <v>25</v>
      </c>
      <c r="AG11" s="47">
        <v>24</v>
      </c>
      <c r="AH11" s="47">
        <v>29</v>
      </c>
      <c r="AI11" s="47">
        <v>39</v>
      </c>
      <c r="AJ11" s="47">
        <v>45</v>
      </c>
      <c r="AK11" s="47">
        <v>49</v>
      </c>
      <c r="AL11" s="47">
        <v>61</v>
      </c>
      <c r="AM11" s="47">
        <v>72</v>
      </c>
      <c r="AN11" s="47">
        <v>75</v>
      </c>
      <c r="AO11" s="47">
        <v>70</v>
      </c>
      <c r="AP11" s="47">
        <v>69</v>
      </c>
      <c r="AQ11" s="47">
        <v>69</v>
      </c>
      <c r="AR11" s="47">
        <v>55</v>
      </c>
      <c r="AS11" s="47">
        <v>48</v>
      </c>
      <c r="AT11" s="47">
        <v>54</v>
      </c>
      <c r="AU11" s="47">
        <v>58</v>
      </c>
      <c r="AV11" s="47">
        <v>52</v>
      </c>
      <c r="AW11" s="47">
        <v>48</v>
      </c>
      <c r="AX11" s="47">
        <v>46</v>
      </c>
      <c r="AY11" s="47">
        <v>50</v>
      </c>
      <c r="AZ11" s="47">
        <v>49</v>
      </c>
      <c r="BA11" s="47">
        <v>43</v>
      </c>
      <c r="BB11" s="47">
        <v>44</v>
      </c>
      <c r="BC11" s="47">
        <v>46</v>
      </c>
      <c r="BD11" s="47">
        <v>50</v>
      </c>
      <c r="BE11" s="47">
        <v>42</v>
      </c>
      <c r="BF11" s="47">
        <v>41</v>
      </c>
      <c r="BG11" s="47">
        <v>40</v>
      </c>
      <c r="BH11" s="47">
        <v>42</v>
      </c>
      <c r="BI11" s="47">
        <v>39</v>
      </c>
      <c r="BJ11" s="47">
        <v>42</v>
      </c>
      <c r="BK11" s="47">
        <v>43</v>
      </c>
      <c r="BL11" s="47">
        <v>44</v>
      </c>
      <c r="BM11" s="47">
        <v>44</v>
      </c>
      <c r="BN11" s="47">
        <v>43</v>
      </c>
      <c r="BO11" s="47">
        <v>46</v>
      </c>
      <c r="BP11" s="47">
        <v>45</v>
      </c>
      <c r="BQ11" s="47">
        <v>42</v>
      </c>
      <c r="BR11" s="47">
        <v>42</v>
      </c>
      <c r="BS11" s="47">
        <v>40</v>
      </c>
      <c r="BT11" s="47">
        <v>38</v>
      </c>
      <c r="BU11" s="47">
        <v>36</v>
      </c>
      <c r="BV11" s="47">
        <v>32</v>
      </c>
      <c r="BW11" s="47">
        <v>33</v>
      </c>
      <c r="BX11" s="47">
        <v>31</v>
      </c>
      <c r="BY11" s="47">
        <v>28</v>
      </c>
      <c r="BZ11" s="47">
        <v>29</v>
      </c>
      <c r="CA11" s="47">
        <v>29</v>
      </c>
      <c r="CB11" s="47">
        <v>29.7</v>
      </c>
      <c r="CC11" s="47">
        <v>34.200000000000003</v>
      </c>
      <c r="CD11" s="47">
        <v>37.1</v>
      </c>
      <c r="CE11" s="47">
        <v>35.4</v>
      </c>
      <c r="CF11" s="47">
        <v>40.200000000000003</v>
      </c>
      <c r="CG11" s="47">
        <v>37.299999999999997</v>
      </c>
      <c r="CH11" s="47">
        <v>34.5</v>
      </c>
      <c r="CI11" s="47">
        <v>36.700000000000003</v>
      </c>
      <c r="CJ11" s="72">
        <v>32</v>
      </c>
      <c r="CK11" s="72">
        <v>26.6</v>
      </c>
      <c r="CL11" s="72">
        <v>28.4</v>
      </c>
      <c r="CM11" s="72">
        <v>26.966666666666665</v>
      </c>
      <c r="CN11" s="72">
        <v>25.2</v>
      </c>
      <c r="CO11" s="35">
        <f t="shared" si="0"/>
        <v>40.056097560975601</v>
      </c>
      <c r="CP11" s="35">
        <f t="shared" si="1"/>
        <v>136.41837700304131</v>
      </c>
      <c r="CQ11" s="35">
        <f t="shared" si="2"/>
        <v>11.67982778139478</v>
      </c>
      <c r="CR11" s="35">
        <f t="shared" si="3"/>
        <v>82</v>
      </c>
      <c r="CS11" s="37">
        <v>-1</v>
      </c>
    </row>
    <row r="12" spans="1:97" ht="14.75" x14ac:dyDescent="0.75">
      <c r="A12" s="60" t="s">
        <v>141</v>
      </c>
      <c r="B12" s="54" t="s">
        <v>18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>
        <v>32.799999999999997</v>
      </c>
      <c r="T12" s="67">
        <v>34.6</v>
      </c>
      <c r="U12" s="67">
        <v>36.799999999999997</v>
      </c>
      <c r="V12" s="67">
        <v>29.7</v>
      </c>
      <c r="W12" s="67">
        <v>29</v>
      </c>
      <c r="X12" s="67">
        <v>30</v>
      </c>
      <c r="Y12" s="67">
        <v>28.7</v>
      </c>
      <c r="Z12" s="67">
        <v>28.9</v>
      </c>
      <c r="AA12" s="67">
        <v>23.1</v>
      </c>
      <c r="AB12" s="67">
        <v>27.9</v>
      </c>
      <c r="AC12" s="67">
        <v>22.5</v>
      </c>
      <c r="AD12" s="67">
        <v>20.6</v>
      </c>
      <c r="AE12" s="67">
        <v>23.3</v>
      </c>
      <c r="AF12" s="67">
        <v>17.7</v>
      </c>
      <c r="AG12" s="67">
        <v>17.7</v>
      </c>
      <c r="AH12" s="67">
        <v>16.7</v>
      </c>
      <c r="AI12" s="67">
        <v>20.7</v>
      </c>
      <c r="AJ12" s="67">
        <v>26.8</v>
      </c>
      <c r="AK12" s="67">
        <v>39.700000000000003</v>
      </c>
      <c r="AL12" s="67">
        <v>45.6</v>
      </c>
      <c r="AM12" s="67">
        <v>52.8</v>
      </c>
      <c r="AN12" s="67">
        <v>54.8</v>
      </c>
      <c r="AO12" s="67">
        <v>60</v>
      </c>
      <c r="AP12" s="67">
        <v>56.5</v>
      </c>
      <c r="AQ12" s="67">
        <v>58.6</v>
      </c>
      <c r="AR12" s="67">
        <v>51.6</v>
      </c>
      <c r="AS12" s="67">
        <v>49.1</v>
      </c>
      <c r="AT12" s="67">
        <v>48.7</v>
      </c>
      <c r="AU12" s="67">
        <v>56</v>
      </c>
      <c r="AV12" s="67">
        <v>54</v>
      </c>
      <c r="AW12" s="67">
        <v>46</v>
      </c>
      <c r="AX12" s="67">
        <v>49</v>
      </c>
      <c r="AY12" s="67">
        <v>44</v>
      </c>
      <c r="AZ12" s="67">
        <v>45</v>
      </c>
      <c r="BA12" s="67">
        <v>37</v>
      </c>
      <c r="BB12" s="67">
        <v>43</v>
      </c>
      <c r="BC12" s="67">
        <v>38</v>
      </c>
      <c r="BD12" s="67">
        <v>36</v>
      </c>
      <c r="BE12" s="67">
        <v>33</v>
      </c>
      <c r="BF12" s="67">
        <v>36</v>
      </c>
      <c r="BG12" s="67">
        <v>35</v>
      </c>
      <c r="BH12" s="67">
        <v>33</v>
      </c>
      <c r="BI12" s="67">
        <v>36</v>
      </c>
      <c r="BJ12" s="67">
        <v>35</v>
      </c>
      <c r="BK12" s="67">
        <v>36</v>
      </c>
      <c r="BL12" s="67">
        <v>36</v>
      </c>
      <c r="BM12" s="67">
        <v>35</v>
      </c>
      <c r="BN12" s="67">
        <v>38</v>
      </c>
      <c r="BO12" s="67">
        <v>34</v>
      </c>
      <c r="BP12" s="67">
        <v>34</v>
      </c>
      <c r="BQ12" s="67">
        <v>31</v>
      </c>
      <c r="BR12" s="67">
        <v>33</v>
      </c>
      <c r="BS12" s="67">
        <v>35.5</v>
      </c>
      <c r="BT12" s="67">
        <v>30.9</v>
      </c>
      <c r="BU12" s="67">
        <v>30.5</v>
      </c>
      <c r="BV12" s="67">
        <v>28.1</v>
      </c>
      <c r="BW12" s="67">
        <v>29.4</v>
      </c>
      <c r="BX12" s="67">
        <v>27.2</v>
      </c>
      <c r="BY12" s="67">
        <v>26.4</v>
      </c>
      <c r="BZ12" s="67">
        <v>25.4</v>
      </c>
      <c r="CA12" s="67">
        <v>23.5</v>
      </c>
      <c r="CB12" s="67">
        <v>25.3</v>
      </c>
      <c r="CC12" s="67">
        <v>25.6</v>
      </c>
      <c r="CD12" s="67">
        <v>25.6</v>
      </c>
      <c r="CE12" s="67">
        <v>27.9</v>
      </c>
      <c r="CF12" s="67">
        <v>29.3</v>
      </c>
      <c r="CG12" s="67">
        <v>34.5</v>
      </c>
      <c r="CH12" s="67">
        <v>28.8</v>
      </c>
      <c r="CI12" s="67">
        <v>34.800000000000004</v>
      </c>
      <c r="CJ12" s="71">
        <v>28.333333333333332</v>
      </c>
      <c r="CK12" s="71">
        <v>27.599999999999998</v>
      </c>
      <c r="CL12" s="71">
        <v>27.8</v>
      </c>
      <c r="CM12" s="71">
        <v>26.733333333333334</v>
      </c>
      <c r="CN12" s="71">
        <v>24.3333333333333</v>
      </c>
      <c r="CO12" s="35">
        <f t="shared" si="0"/>
        <v>34.343243243243258</v>
      </c>
      <c r="CP12" s="35">
        <f t="shared" si="1"/>
        <v>107.00988522769343</v>
      </c>
      <c r="CQ12" s="35">
        <f t="shared" si="2"/>
        <v>10.344558242268899</v>
      </c>
      <c r="CR12" s="35">
        <f t="shared" si="3"/>
        <v>74</v>
      </c>
      <c r="CS12" s="37">
        <v>1</v>
      </c>
    </row>
    <row r="13" spans="1:97" ht="14.75" x14ac:dyDescent="0.75">
      <c r="A13" s="60" t="s">
        <v>125</v>
      </c>
      <c r="B13" s="56" t="s">
        <v>19</v>
      </c>
      <c r="C13" s="47">
        <v>78.233333333333334</v>
      </c>
      <c r="D13" s="47">
        <v>92.333333333333329</v>
      </c>
      <c r="E13" s="47">
        <v>90.733333333333334</v>
      </c>
      <c r="F13" s="47">
        <v>101.7</v>
      </c>
      <c r="G13" s="47">
        <v>95.09999999999998</v>
      </c>
      <c r="H13" s="47">
        <v>97</v>
      </c>
      <c r="I13" s="47">
        <v>104</v>
      </c>
      <c r="J13" s="47">
        <v>101.03333333333335</v>
      </c>
      <c r="K13" s="47">
        <v>104.93333333333332</v>
      </c>
      <c r="L13" s="47">
        <v>102.39999999999999</v>
      </c>
      <c r="M13" s="47">
        <v>104.3</v>
      </c>
      <c r="N13" s="47">
        <v>106.5</v>
      </c>
      <c r="O13" s="47">
        <v>108.2</v>
      </c>
      <c r="P13" s="47">
        <v>108.80000000000001</v>
      </c>
      <c r="Q13" s="47">
        <v>108.06666666666666</v>
      </c>
      <c r="R13" s="47">
        <v>109.10000000000001</v>
      </c>
      <c r="S13" s="47">
        <v>108.46666666666665</v>
      </c>
      <c r="T13" s="47">
        <v>109.2</v>
      </c>
      <c r="U13" s="47">
        <v>108.36666666666667</v>
      </c>
      <c r="V13" s="47">
        <v>107.89999999999999</v>
      </c>
      <c r="W13" s="47">
        <v>108.73333333333333</v>
      </c>
      <c r="X13" s="47">
        <v>109.60000000000001</v>
      </c>
      <c r="Y13" s="47">
        <v>110.46666666666665</v>
      </c>
      <c r="Z13" s="47">
        <v>112</v>
      </c>
      <c r="AA13" s="47">
        <v>111.53333333333335</v>
      </c>
      <c r="AB13" s="47">
        <v>111.86666666666667</v>
      </c>
      <c r="AC13" s="47">
        <v>115.03333333333335</v>
      </c>
      <c r="AD13" s="47">
        <v>115.23333333333333</v>
      </c>
      <c r="AE13" s="47">
        <v>117</v>
      </c>
      <c r="AF13" s="47">
        <v>112.76666666666667</v>
      </c>
      <c r="AG13" s="47">
        <v>110.53333333333335</v>
      </c>
      <c r="AH13" s="47">
        <v>105.76666666666667</v>
      </c>
      <c r="AI13" s="47">
        <v>102.09999999999998</v>
      </c>
      <c r="AJ13" s="47">
        <v>92.5</v>
      </c>
      <c r="AK13" s="47">
        <v>90</v>
      </c>
      <c r="AL13" s="47">
        <v>79.5</v>
      </c>
      <c r="AM13" s="47">
        <v>64.433333333333323</v>
      </c>
      <c r="AN13" s="47">
        <v>68.8</v>
      </c>
      <c r="AO13" s="47">
        <v>71.166666666666671</v>
      </c>
      <c r="AP13" s="47">
        <v>75.466666666666669</v>
      </c>
      <c r="AQ13" s="47">
        <v>82.533333333333317</v>
      </c>
      <c r="AR13" s="47">
        <v>91.933333333333337</v>
      </c>
      <c r="AS13" s="47">
        <v>95.766666666666666</v>
      </c>
      <c r="AT13" s="47">
        <v>97.2</v>
      </c>
      <c r="AU13" s="47">
        <v>95.566666666666663</v>
      </c>
      <c r="AV13" s="47">
        <v>97.766666666666652</v>
      </c>
      <c r="AW13" s="47">
        <v>100.33333333333333</v>
      </c>
      <c r="AX13" s="47">
        <v>99.733333333333334</v>
      </c>
      <c r="AY13" s="47">
        <v>99.633333333333326</v>
      </c>
      <c r="AZ13" s="47">
        <v>100.53333333333335</v>
      </c>
      <c r="BA13" s="47">
        <v>101.5</v>
      </c>
      <c r="BB13" s="47">
        <v>102.23333333333333</v>
      </c>
      <c r="BC13" s="47">
        <v>101.89999999999999</v>
      </c>
      <c r="BD13" s="47">
        <v>101.33333333333333</v>
      </c>
      <c r="BE13" s="47">
        <v>101.26666666666667</v>
      </c>
      <c r="BF13" s="47">
        <v>102.03333333333335</v>
      </c>
      <c r="BG13" s="47">
        <v>102.63333333333333</v>
      </c>
      <c r="BH13" s="47">
        <v>101.13333333333333</v>
      </c>
      <c r="BI13" s="47">
        <v>99.933333333333323</v>
      </c>
      <c r="BJ13" s="47">
        <v>100.10000000000001</v>
      </c>
      <c r="BK13" s="47">
        <v>97.7</v>
      </c>
      <c r="BL13" s="47">
        <v>98.833333333333329</v>
      </c>
      <c r="BM13" s="47">
        <v>99.5</v>
      </c>
      <c r="BN13" s="47">
        <v>99.5</v>
      </c>
      <c r="BO13" s="47">
        <v>99.933333333333323</v>
      </c>
      <c r="BP13" s="47">
        <v>101.26666666666665</v>
      </c>
      <c r="BQ13" s="47">
        <v>100.93333333333334</v>
      </c>
      <c r="BR13" s="47">
        <v>100.86666666666667</v>
      </c>
      <c r="BS13" s="47">
        <v>101.36666666666667</v>
      </c>
      <c r="BT13" s="47">
        <v>103.23333333333333</v>
      </c>
      <c r="BU13" s="47">
        <v>103.2</v>
      </c>
      <c r="BV13" s="47">
        <v>105.10000000000001</v>
      </c>
      <c r="BW13" s="47">
        <v>104.3</v>
      </c>
      <c r="BX13" s="47">
        <v>102.33333333333333</v>
      </c>
      <c r="BY13" s="47">
        <v>103.63333333333333</v>
      </c>
      <c r="BZ13" s="47">
        <v>104.7</v>
      </c>
      <c r="CA13" s="47">
        <v>103.13333333333333</v>
      </c>
      <c r="CB13" s="47">
        <v>101.23333333333333</v>
      </c>
      <c r="CC13" s="47">
        <v>101.10000000000001</v>
      </c>
      <c r="CD13" s="47">
        <v>101.63333333333333</v>
      </c>
      <c r="CE13" s="47">
        <v>100.63333333333333</v>
      </c>
      <c r="CF13" s="47">
        <v>77.600000000000009</v>
      </c>
      <c r="CG13" s="47">
        <v>93.066666666666663</v>
      </c>
      <c r="CH13" s="47">
        <v>93.8</v>
      </c>
      <c r="CI13" s="47">
        <v>90.5</v>
      </c>
      <c r="CJ13" s="72">
        <v>102.16666666666667</v>
      </c>
      <c r="CK13" s="72">
        <v>102.06666666666668</v>
      </c>
      <c r="CL13" s="72">
        <v>100.39999999999999</v>
      </c>
      <c r="CM13" s="72">
        <v>98.5</v>
      </c>
      <c r="CN13" s="72">
        <v>93.2</v>
      </c>
      <c r="CO13" s="35">
        <f t="shared" si="0"/>
        <v>99.904074074074074</v>
      </c>
      <c r="CP13" s="35">
        <f t="shared" si="1"/>
        <v>97.337673602441413</v>
      </c>
      <c r="CQ13" s="35">
        <f t="shared" ref="CQ13:CQ18" si="4">SQRT(CP13)</f>
        <v>9.8659856883355257</v>
      </c>
      <c r="CR13" s="35">
        <f t="shared" si="3"/>
        <v>90</v>
      </c>
      <c r="CS13" s="37">
        <v>1</v>
      </c>
    </row>
    <row r="14" spans="1:97" ht="14.75" x14ac:dyDescent="0.75">
      <c r="A14" s="60" t="s">
        <v>155</v>
      </c>
      <c r="B14" s="51" t="s">
        <v>152</v>
      </c>
      <c r="C14" s="67">
        <v>1002</v>
      </c>
      <c r="D14" s="67">
        <v>1063</v>
      </c>
      <c r="E14" s="67">
        <v>1154.9000000000001</v>
      </c>
      <c r="F14" s="67">
        <v>1286.5999999999999</v>
      </c>
      <c r="G14" s="67">
        <v>1410.4</v>
      </c>
      <c r="H14" s="67">
        <v>1526.6</v>
      </c>
      <c r="I14" s="67">
        <v>1655.9</v>
      </c>
      <c r="J14" s="67">
        <v>1927.6</v>
      </c>
      <c r="K14" s="67">
        <v>2040.5</v>
      </c>
      <c r="L14" s="67">
        <v>2154.8000000000002</v>
      </c>
      <c r="M14" s="67">
        <v>2367.9</v>
      </c>
      <c r="N14" s="67">
        <v>2631.6</v>
      </c>
      <c r="O14" s="67">
        <v>2820.4</v>
      </c>
      <c r="P14" s="67">
        <v>3050.2</v>
      </c>
      <c r="Q14" s="67">
        <v>3327.2</v>
      </c>
      <c r="R14" s="67">
        <v>3617.8</v>
      </c>
      <c r="S14" s="67">
        <v>3951</v>
      </c>
      <c r="T14" s="67">
        <v>4356</v>
      </c>
      <c r="U14" s="67">
        <v>4826.5</v>
      </c>
      <c r="V14" s="67">
        <v>5317.3</v>
      </c>
      <c r="W14" s="67">
        <v>5905.9</v>
      </c>
      <c r="X14" s="67">
        <v>6711.7</v>
      </c>
      <c r="Y14" s="67">
        <v>7616.8</v>
      </c>
      <c r="Z14" s="67">
        <v>8736</v>
      </c>
      <c r="AA14" s="67">
        <v>9684.9</v>
      </c>
      <c r="AB14" s="67">
        <v>10708.4</v>
      </c>
      <c r="AC14" s="67">
        <v>12147.1</v>
      </c>
      <c r="AD14" s="67">
        <v>13834.4</v>
      </c>
      <c r="AE14" s="67">
        <v>15320.3</v>
      </c>
      <c r="AF14" s="67">
        <v>16725.3</v>
      </c>
      <c r="AG14" s="67">
        <v>17653</v>
      </c>
      <c r="AH14" s="67">
        <v>18569.3</v>
      </c>
      <c r="AI14" s="67">
        <v>19208.8</v>
      </c>
      <c r="AJ14" s="67">
        <v>20074.599999999999</v>
      </c>
      <c r="AK14" s="67">
        <v>20765.400000000001</v>
      </c>
      <c r="AL14" s="67">
        <v>20742.2</v>
      </c>
      <c r="AM14" s="67">
        <v>20444.2</v>
      </c>
      <c r="AN14" s="67">
        <v>20028.5</v>
      </c>
      <c r="AO14" s="67">
        <v>19750.599999999999</v>
      </c>
      <c r="AP14" s="67">
        <v>19230</v>
      </c>
      <c r="AQ14" s="67">
        <v>18806.5</v>
      </c>
      <c r="AR14" s="67">
        <v>17259.7</v>
      </c>
      <c r="AS14" s="67">
        <v>16999.400000000001</v>
      </c>
      <c r="AT14" s="67">
        <v>16382</v>
      </c>
      <c r="AU14" s="67">
        <v>15975.7</v>
      </c>
      <c r="AV14" s="67">
        <v>15679.6</v>
      </c>
      <c r="AW14" s="67">
        <v>15609.9</v>
      </c>
      <c r="AX14" s="67">
        <v>15128.2</v>
      </c>
      <c r="AY14" s="67">
        <v>14240.800000000001</v>
      </c>
      <c r="AZ14" s="67">
        <v>13750.999999999998</v>
      </c>
      <c r="BA14" s="67">
        <v>13700.900000000001</v>
      </c>
      <c r="BB14" s="67">
        <v>13352.2</v>
      </c>
      <c r="BC14" s="67">
        <v>13126.099999999999</v>
      </c>
      <c r="BD14" s="67">
        <v>12786.8</v>
      </c>
      <c r="BE14" s="67">
        <v>12595.9</v>
      </c>
      <c r="BF14" s="67">
        <v>12413.800000000001</v>
      </c>
      <c r="BG14" s="67">
        <v>11851.2</v>
      </c>
      <c r="BH14" s="67">
        <v>11666.4</v>
      </c>
      <c r="BI14" s="67">
        <v>11647</v>
      </c>
      <c r="BJ14" s="67">
        <v>11325.1</v>
      </c>
      <c r="BK14" s="67">
        <v>11250.1</v>
      </c>
      <c r="BL14" s="67">
        <v>11165.4</v>
      </c>
      <c r="BM14" s="67">
        <v>11144.1</v>
      </c>
      <c r="BN14" s="67">
        <v>10943.9</v>
      </c>
      <c r="BO14" s="67">
        <v>10778.2</v>
      </c>
      <c r="BP14" s="67">
        <v>10968</v>
      </c>
      <c r="BQ14" s="67">
        <v>11007.3</v>
      </c>
      <c r="BR14" s="67">
        <v>10997.3</v>
      </c>
      <c r="BS14" s="67">
        <v>11022.8</v>
      </c>
      <c r="BT14" s="67">
        <v>10958.400000000001</v>
      </c>
      <c r="BU14" s="67">
        <v>10717.5</v>
      </c>
      <c r="BV14" s="67">
        <v>10651.9</v>
      </c>
      <c r="BW14" s="67">
        <v>10604.1</v>
      </c>
      <c r="BX14" s="67">
        <v>10522.7</v>
      </c>
      <c r="BY14" s="67">
        <v>10015.200000000001</v>
      </c>
      <c r="BZ14" s="67">
        <v>9931.4</v>
      </c>
      <c r="CA14" s="67">
        <v>9942</v>
      </c>
      <c r="CB14" s="67">
        <v>9968.1</v>
      </c>
      <c r="CC14" s="67">
        <v>10027.700000000001</v>
      </c>
      <c r="CD14" s="67">
        <v>9705.5</v>
      </c>
      <c r="CE14" s="67">
        <v>9589.1</v>
      </c>
      <c r="CF14" s="67">
        <v>9451.7000000000007</v>
      </c>
      <c r="CG14" s="67">
        <v>9460.4</v>
      </c>
      <c r="CH14" s="67">
        <v>9305.2999999999993</v>
      </c>
      <c r="CI14" s="67">
        <v>9415.2999999999993</v>
      </c>
      <c r="CJ14" s="67">
        <v>9351.9</v>
      </c>
      <c r="CK14" s="67">
        <v>9625.5999999999985</v>
      </c>
      <c r="CL14" s="67">
        <v>9667.2999999999993</v>
      </c>
      <c r="CM14" s="67">
        <v>9662.9</v>
      </c>
      <c r="CN14" s="67">
        <v>9874.6</v>
      </c>
      <c r="CO14" s="35">
        <f t="shared" si="0"/>
        <v>10526.327777777778</v>
      </c>
      <c r="CP14" s="35">
        <f t="shared" si="1"/>
        <v>29619122.506298371</v>
      </c>
      <c r="CQ14" s="35">
        <f>SQRT(CP14)</f>
        <v>5442.3453130335611</v>
      </c>
      <c r="CR14" s="35">
        <f t="shared" si="3"/>
        <v>90</v>
      </c>
      <c r="CS14" s="37">
        <v>1</v>
      </c>
    </row>
    <row r="15" spans="1:97" ht="14.75" x14ac:dyDescent="0.75">
      <c r="A15" s="60" t="s">
        <v>128</v>
      </c>
      <c r="B15" s="51" t="s">
        <v>131</v>
      </c>
      <c r="C15" s="47">
        <v>-13.063710158775821</v>
      </c>
      <c r="D15" s="47">
        <v>-15.900908351636572</v>
      </c>
      <c r="E15" s="47">
        <v>-17.281272883342314</v>
      </c>
      <c r="F15" s="47">
        <v>-19.659553802716292</v>
      </c>
      <c r="G15" s="47">
        <v>-15.441682674022831</v>
      </c>
      <c r="H15" s="47">
        <v>-15.79447188248955</v>
      </c>
      <c r="I15" s="47">
        <v>-19.097077789794554</v>
      </c>
      <c r="J15" s="47">
        <v>-21.171869132650038</v>
      </c>
      <c r="K15" s="47">
        <v>-16.044747688531263</v>
      </c>
      <c r="L15" s="47">
        <v>-17.983985822624508</v>
      </c>
      <c r="M15" s="47">
        <v>-18.158425971305583</v>
      </c>
      <c r="N15" s="47">
        <v>-20.965079916608754</v>
      </c>
      <c r="O15" s="47">
        <v>-17.890039690704256</v>
      </c>
      <c r="P15" s="47">
        <v>-18.90460509364615</v>
      </c>
      <c r="Q15" s="47">
        <v>-21.029491759243157</v>
      </c>
      <c r="R15" s="47">
        <v>-21.37272059408442</v>
      </c>
      <c r="S15" s="47">
        <v>-19.372944216001414</v>
      </c>
      <c r="T15" s="47">
        <v>-22.156201773009954</v>
      </c>
      <c r="U15" s="47">
        <v>-20.851458102086287</v>
      </c>
      <c r="V15" s="47">
        <v>-22.249072069927358</v>
      </c>
      <c r="W15" s="47">
        <v>-18.335873615823861</v>
      </c>
      <c r="X15" s="47">
        <v>-19.567060488322586</v>
      </c>
      <c r="Y15" s="47">
        <v>-20.045228976909193</v>
      </c>
      <c r="Z15" s="47">
        <v>-23.670889412747474</v>
      </c>
      <c r="AA15" s="47">
        <v>-23.331230793437292</v>
      </c>
      <c r="AB15" s="47">
        <v>-24.238609402992296</v>
      </c>
      <c r="AC15" s="47">
        <v>-25.707076549032777</v>
      </c>
      <c r="AD15" s="47">
        <v>-28.028228995558795</v>
      </c>
      <c r="AE15" s="47">
        <v>-25.466191815732319</v>
      </c>
      <c r="AF15" s="47">
        <v>-24.041076110071369</v>
      </c>
      <c r="AG15" s="47">
        <v>-23.877519405045724</v>
      </c>
      <c r="AH15" s="47">
        <v>-20.857687513036058</v>
      </c>
      <c r="AI15" s="47">
        <v>-19.767779264706519</v>
      </c>
      <c r="AJ15" s="47">
        <v>-18.125767179539061</v>
      </c>
      <c r="AK15" s="47">
        <v>-17.812972709473847</v>
      </c>
      <c r="AL15" s="47">
        <v>-16.297861181435636</v>
      </c>
      <c r="AM15" s="47">
        <v>-11.636340535017551</v>
      </c>
      <c r="AN15" s="47">
        <v>-7.3208972148075997</v>
      </c>
      <c r="AO15" s="47">
        <v>-7.9510324155830796</v>
      </c>
      <c r="AP15" s="47">
        <v>-6.2947933460743624</v>
      </c>
      <c r="AQ15" s="47">
        <v>-8.3344963146279678</v>
      </c>
      <c r="AR15" s="47">
        <v>-7.3365120431050119</v>
      </c>
      <c r="AS15" s="47">
        <v>-10.164834517051387</v>
      </c>
      <c r="AT15" s="47">
        <v>-12.137523800132541</v>
      </c>
      <c r="AU15" s="47">
        <v>-10.893724197928661</v>
      </c>
      <c r="AV15" s="47">
        <v>-10.525943965030724</v>
      </c>
      <c r="AW15" s="47">
        <v>-14.431761479458622</v>
      </c>
      <c r="AX15" s="47">
        <v>-13.325724319250993</v>
      </c>
      <c r="AY15" s="47">
        <v>-14.23088092992516</v>
      </c>
      <c r="AZ15" s="47">
        <v>-13.992683485133025</v>
      </c>
      <c r="BA15" s="47">
        <v>-10.803193657912558</v>
      </c>
      <c r="BB15" s="47">
        <v>-9.6254318340395812</v>
      </c>
      <c r="BC15" s="47">
        <v>-13.487978546292117</v>
      </c>
      <c r="BD15" s="47">
        <v>-11.321550632726456</v>
      </c>
      <c r="BE15" s="47">
        <v>-12.526313342772285</v>
      </c>
      <c r="BF15" s="47">
        <v>-8.9979301823280267</v>
      </c>
      <c r="BG15" s="47">
        <v>-11.648718669215409</v>
      </c>
      <c r="BH15" s="47">
        <v>-10.670371945242325</v>
      </c>
      <c r="BI15" s="47">
        <v>-11.073055499910245</v>
      </c>
      <c r="BJ15" s="47">
        <v>-9.4794592910063695</v>
      </c>
      <c r="BK15" s="47">
        <v>-10.479717471494107</v>
      </c>
      <c r="BL15" s="47">
        <v>-9.4842700782322353</v>
      </c>
      <c r="BM15" s="47">
        <v>-9.7974602552640615</v>
      </c>
      <c r="BN15" s="47">
        <v>-6.4088527537186843</v>
      </c>
      <c r="BO15" s="47">
        <v>-7.7196565866740965</v>
      </c>
      <c r="BP15" s="47">
        <v>-7.8669750541929639</v>
      </c>
      <c r="BQ15" s="47">
        <v>-7.1742165016409327</v>
      </c>
      <c r="BR15" s="47">
        <v>-7.6380642202913513</v>
      </c>
      <c r="BS15" s="47">
        <v>-9.030315700038372</v>
      </c>
      <c r="BT15" s="47">
        <v>-9.9129494095401061</v>
      </c>
      <c r="BU15" s="47">
        <v>-11.600130973325212</v>
      </c>
      <c r="BV15" s="47">
        <v>-6.9715251313086064</v>
      </c>
      <c r="BW15" s="47">
        <v>-8.0547590293848721</v>
      </c>
      <c r="BX15" s="47">
        <v>-9.0710263686718609</v>
      </c>
      <c r="BY15" s="47">
        <v>-14.638119945603794</v>
      </c>
      <c r="BZ15" s="47">
        <v>-9.2169091374758594</v>
      </c>
      <c r="CA15" s="47">
        <v>-8.9309007989814102</v>
      </c>
      <c r="CB15" s="47">
        <v>-11.515627210078893</v>
      </c>
      <c r="CC15" s="47">
        <v>-9.7292422178085083</v>
      </c>
      <c r="CD15" s="47">
        <v>-8.2423217845505583</v>
      </c>
      <c r="CE15" s="47">
        <v>-6.5114146746799797</v>
      </c>
      <c r="CF15" s="47">
        <v>-5.3938458680566876</v>
      </c>
      <c r="CG15" s="47">
        <v>-7.3741655861456996</v>
      </c>
      <c r="CH15" s="47">
        <v>-5.1999541216597969</v>
      </c>
      <c r="CI15" s="47">
        <v>-5.4560676580769671</v>
      </c>
      <c r="CJ15" s="47">
        <v>-12.920488529606336</v>
      </c>
      <c r="CK15" s="47">
        <v>-12.538670381762806</v>
      </c>
      <c r="CL15" s="47">
        <v>-5.1580817158844416</v>
      </c>
      <c r="CM15" s="47">
        <v>-11.580306447626205</v>
      </c>
      <c r="CN15" s="47">
        <v>-16.346292606232936</v>
      </c>
      <c r="CO15" s="35">
        <f t="shared" si="0"/>
        <v>-13.930376146329404</v>
      </c>
      <c r="CP15" s="35">
        <f t="shared" si="1"/>
        <v>34.230185560265348</v>
      </c>
      <c r="CQ15" s="35">
        <f>SQRT(CP15)</f>
        <v>5.850656848616687</v>
      </c>
      <c r="CR15" s="35">
        <f t="shared" si="3"/>
        <v>90</v>
      </c>
      <c r="CS15" s="37">
        <v>-1</v>
      </c>
    </row>
    <row r="16" spans="1:97" ht="14.75" x14ac:dyDescent="0.75">
      <c r="A16" s="60" t="s">
        <v>129</v>
      </c>
      <c r="B16" s="51" t="s">
        <v>132</v>
      </c>
      <c r="C16" s="67">
        <v>-1.9527219968274778</v>
      </c>
      <c r="D16" s="67">
        <v>-3.4579720953178481</v>
      </c>
      <c r="E16" s="67">
        <v>-4.3174777749310191</v>
      </c>
      <c r="F16" s="67">
        <v>-8.5476320881375187</v>
      </c>
      <c r="G16" s="67">
        <v>-2.2265871353813123</v>
      </c>
      <c r="H16" s="67">
        <v>-4.3451811940557921</v>
      </c>
      <c r="I16" s="67">
        <v>-7.6260321807892257</v>
      </c>
      <c r="J16" s="67">
        <v>-14.723960330291039</v>
      </c>
      <c r="K16" s="67">
        <v>-2.631185135119579</v>
      </c>
      <c r="L16" s="67">
        <v>-7.3059942404412066</v>
      </c>
      <c r="M16" s="67">
        <v>-7.1346665988951061</v>
      </c>
      <c r="N16" s="67">
        <v>-8.1219596942321068</v>
      </c>
      <c r="O16" s="67">
        <v>-4.7516705685801481</v>
      </c>
      <c r="P16" s="67">
        <v>-8.145312372729494</v>
      </c>
      <c r="Q16" s="67">
        <v>-8.4919090532562862</v>
      </c>
      <c r="R16" s="67">
        <v>-9.2026310166099687</v>
      </c>
      <c r="S16" s="67">
        <v>-8.7800166820316949</v>
      </c>
      <c r="T16" s="67">
        <v>-17.50622535319819</v>
      </c>
      <c r="U16" s="67">
        <v>-12.620528634634661</v>
      </c>
      <c r="V16" s="67">
        <v>-9.9275817772097916</v>
      </c>
      <c r="W16" s="67">
        <v>-9.6541152749981674</v>
      </c>
      <c r="X16" s="67">
        <v>-10.521564632904134</v>
      </c>
      <c r="Y16" s="67">
        <v>-12.039928071856959</v>
      </c>
      <c r="Z16" s="67">
        <v>-14.17847630518121</v>
      </c>
      <c r="AA16" s="67">
        <v>-14.564614114308549</v>
      </c>
      <c r="AB16" s="67">
        <v>-17.842444196968962</v>
      </c>
      <c r="AC16" s="67">
        <v>-22.958244582711913</v>
      </c>
      <c r="AD16" s="67">
        <v>-25.714343655573806</v>
      </c>
      <c r="AE16" s="67">
        <v>-21.939160030735273</v>
      </c>
      <c r="AF16" s="67">
        <v>-21.163862410247809</v>
      </c>
      <c r="AG16" s="67">
        <v>-22.507497799838188</v>
      </c>
      <c r="AH16" s="67">
        <v>-17.397575010873485</v>
      </c>
      <c r="AI16" s="67">
        <v>-15.46983339179995</v>
      </c>
      <c r="AJ16" s="67">
        <v>-14.295072058048557</v>
      </c>
      <c r="AK16" s="67">
        <v>-11.881576840223786</v>
      </c>
      <c r="AL16" s="67">
        <v>-7.5484830735070299</v>
      </c>
      <c r="AM16" s="67">
        <v>0.35999597651555665</v>
      </c>
      <c r="AN16" s="67">
        <v>12.596851073523691</v>
      </c>
      <c r="AO16" s="67">
        <v>7.9531703646058256</v>
      </c>
      <c r="AP16" s="67">
        <v>9.553649260483855</v>
      </c>
      <c r="AQ16" s="67">
        <v>6.6003755150911125</v>
      </c>
      <c r="AR16" s="67">
        <v>4.2985635225235814</v>
      </c>
      <c r="AS16" s="67">
        <v>-1.8863463464793813</v>
      </c>
      <c r="AT16" s="67">
        <v>-1.4294062847058291</v>
      </c>
      <c r="AU16" s="67">
        <v>-1.0447945202617002</v>
      </c>
      <c r="AV16" s="67">
        <v>-2.476692697654288</v>
      </c>
      <c r="AW16" s="67">
        <v>-7.2526273851473917</v>
      </c>
      <c r="AX16" s="67">
        <v>-2.4438889623713855</v>
      </c>
      <c r="AY16" s="67">
        <v>-5.3917229700060902</v>
      </c>
      <c r="AZ16" s="67">
        <v>-4.6367372910787896</v>
      </c>
      <c r="BA16" s="67">
        <v>-3.7573272270328113</v>
      </c>
      <c r="BB16" s="67">
        <v>-1.4635557597726383</v>
      </c>
      <c r="BC16" s="67">
        <v>-3.4146781129853454</v>
      </c>
      <c r="BD16" s="67">
        <v>-1.8948942870353991</v>
      </c>
      <c r="BE16" s="67">
        <v>-4.6824191331056797</v>
      </c>
      <c r="BF16" s="67">
        <v>-1.2728301672498841</v>
      </c>
      <c r="BG16" s="67">
        <v>-3.2603596987126102</v>
      </c>
      <c r="BH16" s="67">
        <v>-2.4672363770692667</v>
      </c>
      <c r="BI16" s="67">
        <v>-2.7641988766295764</v>
      </c>
      <c r="BJ16" s="67">
        <v>1.763989909977715</v>
      </c>
      <c r="BK16" s="67">
        <v>-2.3933803848774899</v>
      </c>
      <c r="BL16" s="67">
        <v>-1.9488226188148428</v>
      </c>
      <c r="BM16" s="67">
        <v>-1.6739846663004567</v>
      </c>
      <c r="BN16" s="67">
        <v>3.405521660427576</v>
      </c>
      <c r="BO16" s="67">
        <v>2.5637888343283191</v>
      </c>
      <c r="BP16" s="67">
        <v>-0.56812658365285196</v>
      </c>
      <c r="BQ16" s="67">
        <v>1.5817649272220833</v>
      </c>
      <c r="BR16" s="67">
        <v>2.8953216305510812</v>
      </c>
      <c r="BS16" s="67">
        <v>1.1921763010463446</v>
      </c>
      <c r="BT16" s="67">
        <v>-1.40935377717197</v>
      </c>
      <c r="BU16" s="67">
        <v>-2.6579215392871909</v>
      </c>
      <c r="BV16" s="67">
        <v>7.6783795680814473</v>
      </c>
      <c r="BW16" s="67">
        <v>0.25394314181311911</v>
      </c>
      <c r="BX16" s="67">
        <v>1.8030047894363588</v>
      </c>
      <c r="BY16" s="67">
        <v>-5.4167033422622124</v>
      </c>
      <c r="BZ16" s="67">
        <v>2.9165015786679178</v>
      </c>
      <c r="CA16" s="67">
        <v>0.14722882952491612</v>
      </c>
      <c r="CB16" s="67">
        <v>-1.7534510189044099</v>
      </c>
      <c r="CC16" s="67">
        <v>-3.0211208407643659</v>
      </c>
      <c r="CD16" s="67">
        <v>2.3768786161515587</v>
      </c>
      <c r="CE16" s="67">
        <v>0.2292247190206374</v>
      </c>
      <c r="CF16" s="67">
        <v>3.2172835831250959</v>
      </c>
      <c r="CG16" s="67">
        <v>-0.59901835866473818</v>
      </c>
      <c r="CH16" s="67">
        <v>7.2374921721615388</v>
      </c>
      <c r="CI16" s="67">
        <v>-3.1218072425928027</v>
      </c>
      <c r="CJ16" s="67">
        <v>-9.1866136051088212</v>
      </c>
      <c r="CK16" s="67">
        <v>-6.8266217037524539</v>
      </c>
      <c r="CL16" s="67">
        <v>1.9855377316375256</v>
      </c>
      <c r="CM16" s="67">
        <v>-7.6651966469727313</v>
      </c>
      <c r="CN16" s="67">
        <v>-9.3709438336623592</v>
      </c>
      <c r="CO16" s="35">
        <f t="shared" si="0"/>
        <v>-4.8670686214068688</v>
      </c>
      <c r="CP16" s="35">
        <f t="shared" si="1"/>
        <v>57.213923929341313</v>
      </c>
      <c r="CQ16" s="35">
        <f t="shared" si="4"/>
        <v>7.5639886256750355</v>
      </c>
      <c r="CR16" s="35">
        <f t="shared" si="3"/>
        <v>90</v>
      </c>
      <c r="CS16" s="37">
        <v>-1</v>
      </c>
    </row>
    <row r="17" spans="1:97" ht="14.75" x14ac:dyDescent="0.75">
      <c r="A17" s="60" t="s">
        <v>119</v>
      </c>
      <c r="B17" s="52" t="s">
        <v>10</v>
      </c>
      <c r="C17" s="47">
        <v>3.7333333333333329</v>
      </c>
      <c r="D17" s="47">
        <v>3.2333333333333329</v>
      </c>
      <c r="E17" s="47">
        <v>1.5333333333333332</v>
      </c>
      <c r="F17" s="47">
        <v>1.3999999999999997</v>
      </c>
      <c r="G17" s="47">
        <v>0.43333333333333335</v>
      </c>
      <c r="H17" s="47">
        <v>1.0999999999999999</v>
      </c>
      <c r="I17" s="47">
        <v>1.9333333333333333</v>
      </c>
      <c r="J17" s="47">
        <v>1.9666666666666666</v>
      </c>
      <c r="K17" s="47">
        <v>1.5666666666666664</v>
      </c>
      <c r="L17" s="47">
        <v>1.4333333333333333</v>
      </c>
      <c r="M17" s="47">
        <v>1.1666666666666667</v>
      </c>
      <c r="N17" s="47">
        <v>1.6333333333333335</v>
      </c>
      <c r="O17" s="47">
        <v>2.2333333333333329</v>
      </c>
      <c r="P17" s="47">
        <v>2.9</v>
      </c>
      <c r="Q17" s="47">
        <v>3</v>
      </c>
      <c r="R17" s="47">
        <v>3.9333333333333331</v>
      </c>
      <c r="S17" s="47">
        <v>4.1000000000000005</v>
      </c>
      <c r="T17" s="47">
        <v>4.7333333333333334</v>
      </c>
      <c r="U17" s="47">
        <v>5.166666666666667</v>
      </c>
      <c r="V17" s="47">
        <v>5</v>
      </c>
      <c r="W17" s="47">
        <v>4.9666666666666668</v>
      </c>
      <c r="X17" s="47">
        <v>4.7333333333333334</v>
      </c>
      <c r="Y17" s="47">
        <v>4.8</v>
      </c>
      <c r="Z17" s="47">
        <v>4.7333333333333334</v>
      </c>
      <c r="AA17" s="47">
        <v>4.4333333333333327</v>
      </c>
      <c r="AB17" s="47">
        <v>4</v>
      </c>
      <c r="AC17" s="47">
        <v>3.8666666666666667</v>
      </c>
      <c r="AD17" s="47">
        <v>4.5</v>
      </c>
      <c r="AE17" s="47">
        <v>6.3999999999999995</v>
      </c>
      <c r="AF17" s="47">
        <v>7.3999999999999995</v>
      </c>
      <c r="AG17" s="47">
        <v>8.7333333333333325</v>
      </c>
      <c r="AH17" s="47">
        <v>9.5666666666666647</v>
      </c>
      <c r="AI17" s="47">
        <v>9.8333333333333339</v>
      </c>
      <c r="AJ17" s="47">
        <v>9.9333333333333336</v>
      </c>
      <c r="AK17" s="47">
        <v>9</v>
      </c>
      <c r="AL17" s="47">
        <v>7.333333333333333</v>
      </c>
      <c r="AM17" s="47">
        <v>6.5666666666666664</v>
      </c>
      <c r="AN17" s="47">
        <v>3.8666666666666667</v>
      </c>
      <c r="AO17" s="47">
        <v>1.0333333333333334</v>
      </c>
      <c r="AP17" s="47">
        <v>-1.5</v>
      </c>
      <c r="AQ17" s="47">
        <v>-4.7666666666666666</v>
      </c>
      <c r="AR17" s="47">
        <v>-4.8666666666666663</v>
      </c>
      <c r="AS17" s="47">
        <v>-3.7666666666666671</v>
      </c>
      <c r="AT17" s="47">
        <v>-2.6999999999999997</v>
      </c>
      <c r="AU17" s="47">
        <v>-1.2333333333333334</v>
      </c>
      <c r="AV17" s="47">
        <v>-6.6666666666666666E-2</v>
      </c>
      <c r="AW17" s="47">
        <v>0.33333333333333331</v>
      </c>
      <c r="AX17" s="47">
        <v>0.40000000000000008</v>
      </c>
      <c r="AY17" s="47">
        <v>0.26666666666666666</v>
      </c>
      <c r="AZ17" s="47">
        <v>0.79999999999999993</v>
      </c>
      <c r="BA17" s="47">
        <v>0.5</v>
      </c>
      <c r="BB17" s="47">
        <v>-0.33333333333333331</v>
      </c>
      <c r="BC17" s="47">
        <v>-0.3666666666666667</v>
      </c>
      <c r="BD17" s="47">
        <v>-0.6</v>
      </c>
      <c r="BE17" s="47">
        <v>-0.10000000000000002</v>
      </c>
      <c r="BF17" s="47">
        <v>0.70000000000000007</v>
      </c>
      <c r="BG17" s="47">
        <v>1.3333333333333333</v>
      </c>
      <c r="BH17" s="47">
        <v>1.7333333333333334</v>
      </c>
      <c r="BI17" s="47">
        <v>1.8333333333333333</v>
      </c>
      <c r="BJ17" s="47">
        <v>1.7333333333333334</v>
      </c>
      <c r="BK17" s="47">
        <v>1.3333333333333333</v>
      </c>
      <c r="BL17" s="47">
        <v>1.9333333333333333</v>
      </c>
      <c r="BM17" s="47">
        <v>1.3333333333333333</v>
      </c>
      <c r="BN17" s="47">
        <v>1.2333333333333334</v>
      </c>
      <c r="BO17" s="47">
        <v>0.9</v>
      </c>
      <c r="BP17" s="47">
        <v>0.73333333333333339</v>
      </c>
      <c r="BQ17" s="47">
        <v>1.4333333333333333</v>
      </c>
      <c r="BR17" s="47">
        <v>1.6333333333333335</v>
      </c>
      <c r="BS17" s="47">
        <v>1.5333333333333332</v>
      </c>
      <c r="BT17" s="47">
        <v>2</v>
      </c>
      <c r="BU17" s="47">
        <v>1.5666666666666667</v>
      </c>
      <c r="BV17" s="47">
        <v>1.5666666666666664</v>
      </c>
      <c r="BW17" s="47">
        <v>1.8333333333333333</v>
      </c>
      <c r="BX17" s="47">
        <v>1.8</v>
      </c>
      <c r="BY17" s="47">
        <v>1.9666666666666668</v>
      </c>
      <c r="BZ17" s="47">
        <v>2.0333333333333332</v>
      </c>
      <c r="CA17" s="47">
        <v>2.1333333333333333</v>
      </c>
      <c r="CB17" s="47">
        <v>2.4</v>
      </c>
      <c r="CC17" s="47">
        <v>2.3666666666666667</v>
      </c>
      <c r="CD17" s="47">
        <v>1.9666666666666668</v>
      </c>
      <c r="CE17" s="47">
        <v>1.9333333333333333</v>
      </c>
      <c r="CF17" s="47">
        <v>0.33333333333333331</v>
      </c>
      <c r="CG17" s="47">
        <v>0.66666666666666663</v>
      </c>
      <c r="CH17" s="47">
        <v>0.69999999999999984</v>
      </c>
      <c r="CI17" s="47">
        <v>0.73333333333333339</v>
      </c>
      <c r="CJ17" s="47">
        <v>1.5999999999999999</v>
      </c>
      <c r="CK17" s="47">
        <v>2</v>
      </c>
      <c r="CL17" s="47">
        <v>3.2000000000000006</v>
      </c>
      <c r="CM17" s="47">
        <v>4.7</v>
      </c>
      <c r="CN17" s="47">
        <v>6.8666666666666671</v>
      </c>
      <c r="CO17" s="35">
        <f t="shared" si="0"/>
        <v>2.3740740740740742</v>
      </c>
      <c r="CP17" s="35">
        <f t="shared" si="1"/>
        <v>8.100718546261616</v>
      </c>
      <c r="CQ17" s="35">
        <f t="shared" si="4"/>
        <v>2.8461761270626975</v>
      </c>
      <c r="CR17" s="35">
        <f t="shared" si="3"/>
        <v>90</v>
      </c>
      <c r="CS17" s="37">
        <v>1</v>
      </c>
    </row>
    <row r="18" spans="1:97" ht="14.75" x14ac:dyDescent="0.75">
      <c r="A18" s="60" t="s">
        <v>130</v>
      </c>
      <c r="B18" s="66" t="s">
        <v>149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>
        <v>49.6</v>
      </c>
      <c r="AF18" s="67">
        <v>39.700000000000003</v>
      </c>
      <c r="AG18" s="67">
        <v>36.5</v>
      </c>
      <c r="AH18" s="67">
        <v>23.1</v>
      </c>
      <c r="AI18" s="67">
        <v>16.7</v>
      </c>
      <c r="AJ18" s="67">
        <v>11.3</v>
      </c>
      <c r="AK18" s="67">
        <v>-3.8</v>
      </c>
      <c r="AL18" s="67">
        <v>-17.8</v>
      </c>
      <c r="AM18" s="67">
        <v>-37</v>
      </c>
      <c r="AN18" s="67">
        <v>-42.3</v>
      </c>
      <c r="AO18" s="67">
        <v>-39.1</v>
      </c>
      <c r="AP18" s="67">
        <v>-29.3</v>
      </c>
      <c r="AQ18" s="67">
        <v>-20.7</v>
      </c>
      <c r="AR18" s="67">
        <v>-11.5</v>
      </c>
      <c r="AS18" s="67">
        <v>-7.7</v>
      </c>
      <c r="AT18" s="67">
        <v>-2.4</v>
      </c>
      <c r="AU18" s="67">
        <v>10.8</v>
      </c>
      <c r="AV18" s="67">
        <v>12.3</v>
      </c>
      <c r="AW18" s="67">
        <v>13</v>
      </c>
      <c r="AX18" s="67">
        <v>5.8</v>
      </c>
      <c r="AY18" s="67">
        <v>2.6</v>
      </c>
      <c r="AZ18" s="67">
        <v>2</v>
      </c>
      <c r="BA18" s="67">
        <v>1.3</v>
      </c>
      <c r="BB18" s="67">
        <v>6.1</v>
      </c>
      <c r="BC18" s="67">
        <v>4.8</v>
      </c>
      <c r="BD18" s="67">
        <v>7.9</v>
      </c>
      <c r="BE18" s="67">
        <v>6.5</v>
      </c>
      <c r="BF18" s="67">
        <v>8.1999999999999993</v>
      </c>
      <c r="BG18" s="67">
        <v>10.6</v>
      </c>
      <c r="BH18" s="67">
        <v>7.7</v>
      </c>
      <c r="BI18" s="67">
        <v>10.7</v>
      </c>
      <c r="BJ18" s="67">
        <v>-4.5</v>
      </c>
      <c r="BK18" s="67">
        <v>-6.5</v>
      </c>
      <c r="BL18" s="67">
        <v>-4.5999999999999996</v>
      </c>
      <c r="BM18" s="67">
        <v>-7.9</v>
      </c>
      <c r="BN18" s="67">
        <v>6.6</v>
      </c>
      <c r="BO18" s="67">
        <v>7.1</v>
      </c>
      <c r="BP18" s="67">
        <v>9.5</v>
      </c>
      <c r="BQ18" s="67">
        <v>9.6</v>
      </c>
      <c r="BR18" s="67">
        <v>7.8</v>
      </c>
      <c r="BS18" s="67">
        <v>9.3000000000000007</v>
      </c>
      <c r="BT18" s="67">
        <v>9.1</v>
      </c>
      <c r="BU18" s="67">
        <v>8.8000000000000007</v>
      </c>
      <c r="BV18" s="67">
        <v>7.9</v>
      </c>
      <c r="BW18" s="67">
        <v>11.4</v>
      </c>
      <c r="BX18" s="67">
        <v>8.6999999999999993</v>
      </c>
      <c r="BY18" s="67">
        <v>7.2</v>
      </c>
      <c r="BZ18" s="67">
        <v>11.1</v>
      </c>
      <c r="CA18" s="67">
        <v>6.4</v>
      </c>
      <c r="CB18" s="67">
        <v>7.9</v>
      </c>
      <c r="CC18" s="67">
        <v>12.7</v>
      </c>
      <c r="CD18" s="67">
        <v>8.8000000000000007</v>
      </c>
      <c r="CE18" s="67">
        <v>8.8000000000000007</v>
      </c>
      <c r="CF18" s="67">
        <v>1.5</v>
      </c>
      <c r="CG18" s="67">
        <v>1.7</v>
      </c>
      <c r="CH18" s="67">
        <v>2.2000000000000002</v>
      </c>
      <c r="CI18" s="67">
        <v>2.9</v>
      </c>
      <c r="CJ18" s="67">
        <v>12.1</v>
      </c>
      <c r="CK18" s="67">
        <v>12.4</v>
      </c>
      <c r="CL18" s="67">
        <v>16.100000000000001</v>
      </c>
      <c r="CM18" s="67">
        <v>17.399999999999999</v>
      </c>
      <c r="CN18" s="67">
        <v>16.5</v>
      </c>
      <c r="CO18" s="35">
        <f t="shared" si="0"/>
        <v>4.73548387096774</v>
      </c>
      <c r="CP18" s="35">
        <f t="shared" si="1"/>
        <v>248.65216287678479</v>
      </c>
      <c r="CQ18" s="35">
        <f t="shared" si="4"/>
        <v>15.768708345225514</v>
      </c>
      <c r="CR18" s="35">
        <f t="shared" si="3"/>
        <v>62</v>
      </c>
      <c r="CS18" s="37">
        <v>1</v>
      </c>
    </row>
    <row r="19" spans="1:97" x14ac:dyDescent="0.7"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70"/>
      <c r="CO19" s="1"/>
      <c r="CP19" s="1"/>
      <c r="CQ19" s="1"/>
      <c r="CR19" s="1"/>
    </row>
    <row r="20" spans="1:97" x14ac:dyDescent="0.7">
      <c r="CB20" s="46"/>
      <c r="CE20" s="38"/>
      <c r="CF20" s="38"/>
      <c r="CG20" s="38"/>
      <c r="CH20" s="47"/>
      <c r="CI20" s="47"/>
      <c r="CJ20" s="47"/>
      <c r="CK20" s="47"/>
      <c r="CL20" s="47"/>
      <c r="CM20" s="47"/>
      <c r="CN20" s="47">
        <f>(CN14/CJ14)*100-100</f>
        <v>5.5892385504549935</v>
      </c>
      <c r="CO20" s="1"/>
      <c r="CP20" s="1"/>
      <c r="CQ20" s="1"/>
      <c r="CR20" s="1"/>
    </row>
    <row r="21" spans="1:97" x14ac:dyDescent="0.7">
      <c r="CF21" s="38"/>
      <c r="CN21" s="38">
        <f>(CN14/CM14)*100-100</f>
        <v>2.1908536774674303</v>
      </c>
      <c r="CO21" s="1"/>
      <c r="CP21" s="1"/>
    </row>
    <row r="22" spans="1:97" x14ac:dyDescent="0.7">
      <c r="B22" s="15" t="s">
        <v>96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CF22" s="38"/>
    </row>
    <row r="23" spans="1:97" x14ac:dyDescent="0.7">
      <c r="CO23" s="48" t="s">
        <v>157</v>
      </c>
      <c r="CP23" s="1"/>
    </row>
    <row r="24" spans="1:97" x14ac:dyDescent="0.7">
      <c r="A24" s="65" t="s">
        <v>120</v>
      </c>
      <c r="B24" s="65" t="s">
        <v>11</v>
      </c>
      <c r="C24" s="19">
        <f t="shared" ref="C24:AH24" si="5">(C5-$CO$5)^2</f>
        <v>4.6177234567901015</v>
      </c>
      <c r="D24" s="19">
        <f t="shared" si="5"/>
        <v>9.9155012345678681</v>
      </c>
      <c r="E24" s="19">
        <f t="shared" si="5"/>
        <v>11.894834567901205</v>
      </c>
      <c r="F24" s="19">
        <f t="shared" si="5"/>
        <v>9.9155012345678681</v>
      </c>
      <c r="G24" s="19">
        <f t="shared" si="5"/>
        <v>17.213279012345637</v>
      </c>
      <c r="H24" s="19">
        <f t="shared" si="5"/>
        <v>19.792612345678972</v>
      </c>
      <c r="I24" s="19">
        <f t="shared" si="5"/>
        <v>0.90039012345678171</v>
      </c>
      <c r="J24" s="19">
        <f t="shared" si="5"/>
        <v>1.8195012345678878</v>
      </c>
      <c r="K24" s="19">
        <f t="shared" si="5"/>
        <v>0.4210567901234501</v>
      </c>
      <c r="L24" s="19">
        <f t="shared" si="5"/>
        <v>0.30372345679012835</v>
      </c>
      <c r="M24" s="19">
        <f t="shared" si="5"/>
        <v>4.1979456790123262</v>
      </c>
      <c r="N24" s="19">
        <f t="shared" si="5"/>
        <v>0.42394567901235097</v>
      </c>
      <c r="O24" s="19">
        <f t="shared" si="5"/>
        <v>0.72439012345679887</v>
      </c>
      <c r="P24" s="19">
        <f t="shared" si="5"/>
        <v>8.7090567901234852</v>
      </c>
      <c r="Q24" s="19">
        <f t="shared" si="5"/>
        <v>9.9295012345679261</v>
      </c>
      <c r="R24" s="19">
        <f t="shared" si="5"/>
        <v>5.067501234567926</v>
      </c>
      <c r="S24" s="19">
        <f t="shared" si="5"/>
        <v>0.90461234567902149</v>
      </c>
      <c r="T24" s="19">
        <f t="shared" si="5"/>
        <v>0.4210567901234501</v>
      </c>
      <c r="U24" s="19">
        <f t="shared" si="5"/>
        <v>0.90039012345678171</v>
      </c>
      <c r="V24" s="19">
        <f t="shared" si="5"/>
        <v>7.5686123456790426</v>
      </c>
      <c r="W24" s="19">
        <f t="shared" si="5"/>
        <v>45.577501234567976</v>
      </c>
      <c r="X24" s="19">
        <f t="shared" si="5"/>
        <v>41.616834567901293</v>
      </c>
      <c r="Y24" s="19">
        <f t="shared" si="5"/>
        <v>71.421279012345764</v>
      </c>
      <c r="Z24" s="19">
        <f t="shared" si="5"/>
        <v>61.639945679012399</v>
      </c>
      <c r="AA24" s="19">
        <f t="shared" si="5"/>
        <v>103.04505679012354</v>
      </c>
      <c r="AB24" s="19">
        <f t="shared" si="5"/>
        <v>155.03016790123468</v>
      </c>
      <c r="AC24" s="19">
        <f t="shared" si="5"/>
        <v>180.93239012345691</v>
      </c>
      <c r="AD24" s="19">
        <f t="shared" si="5"/>
        <v>355.36439012345699</v>
      </c>
      <c r="AE24" s="19">
        <f t="shared" si="5"/>
        <v>504.05239012345709</v>
      </c>
      <c r="AF24" s="19">
        <f t="shared" si="5"/>
        <v>545.27439012345701</v>
      </c>
      <c r="AG24" s="19">
        <f t="shared" si="5"/>
        <v>568.87550123456811</v>
      </c>
      <c r="AH24" s="19">
        <f t="shared" si="5"/>
        <v>430.60861234567915</v>
      </c>
      <c r="AI24" s="19">
        <f t="shared" ref="AI24:BN24" si="6">(AI5-$CO$5)^2</f>
        <v>362.94483456790152</v>
      </c>
      <c r="AJ24" s="19">
        <f t="shared" si="6"/>
        <v>217.59527901234583</v>
      </c>
      <c r="AK24" s="19">
        <f t="shared" si="6"/>
        <v>131.12794567901244</v>
      </c>
      <c r="AL24" s="19">
        <f t="shared" si="6"/>
        <v>9.3092790123457068</v>
      </c>
      <c r="AM24" s="19">
        <f t="shared" si="6"/>
        <v>28.610612345678959</v>
      </c>
      <c r="AN24" s="19">
        <f t="shared" si="6"/>
        <v>95.040834567901129</v>
      </c>
      <c r="AO24" s="19">
        <f t="shared" si="6"/>
        <v>238.66816790123443</v>
      </c>
      <c r="AP24" s="19">
        <f t="shared" si="6"/>
        <v>447.27550123456768</v>
      </c>
      <c r="AQ24" s="19">
        <f t="shared" si="6"/>
        <v>297.52416790123442</v>
      </c>
      <c r="AR24" s="19">
        <f t="shared" si="6"/>
        <v>235.58839012345661</v>
      </c>
      <c r="AS24" s="19">
        <f t="shared" si="6"/>
        <v>117.6983901234567</v>
      </c>
      <c r="AT24" s="19">
        <f t="shared" si="6"/>
        <v>31.909945679012289</v>
      </c>
      <c r="AU24" s="19">
        <f t="shared" si="6"/>
        <v>22.551945679012302</v>
      </c>
      <c r="AV24" s="19">
        <f t="shared" si="6"/>
        <v>21.612167901234521</v>
      </c>
      <c r="AW24" s="19">
        <f t="shared" si="6"/>
        <v>22.551945679012302</v>
      </c>
      <c r="AX24" s="19">
        <f t="shared" si="6"/>
        <v>20.692390123456747</v>
      </c>
      <c r="AY24" s="19">
        <f t="shared" si="6"/>
        <v>29.690390123456741</v>
      </c>
      <c r="AZ24" s="19">
        <f t="shared" si="6"/>
        <v>27.550834567901187</v>
      </c>
      <c r="BA24" s="19">
        <f t="shared" si="6"/>
        <v>30.790167901234515</v>
      </c>
      <c r="BB24" s="19">
        <f t="shared" si="6"/>
        <v>25.491279012345629</v>
      </c>
      <c r="BC24" s="19">
        <f t="shared" si="6"/>
        <v>27.550834567901187</v>
      </c>
      <c r="BD24" s="19">
        <f t="shared" si="6"/>
        <v>19.792612345678972</v>
      </c>
      <c r="BE24" s="19">
        <f t="shared" si="6"/>
        <v>15.593723456790089</v>
      </c>
      <c r="BF24" s="19">
        <f t="shared" si="6"/>
        <v>18.053056790123417</v>
      </c>
      <c r="BG24" s="19">
        <f t="shared" si="6"/>
        <v>2.7188345679012178</v>
      </c>
      <c r="BH24" s="19">
        <f t="shared" si="6"/>
        <v>6.4968345679012103</v>
      </c>
      <c r="BI24" s="19">
        <f t="shared" si="6"/>
        <v>4.1979456790123262</v>
      </c>
      <c r="BJ24" s="19">
        <f t="shared" si="6"/>
        <v>5.9970567901234348</v>
      </c>
      <c r="BK24" s="19">
        <f t="shared" si="6"/>
        <v>8.1161679012345402</v>
      </c>
      <c r="BL24" s="19">
        <f t="shared" si="6"/>
        <v>7.0166123456789853</v>
      </c>
      <c r="BM24" s="19">
        <f t="shared" si="6"/>
        <v>3.0586123456789962</v>
      </c>
      <c r="BN24" s="19">
        <f t="shared" si="6"/>
        <v>2.7188345679012178</v>
      </c>
      <c r="BO24" s="19">
        <f t="shared" ref="BO24:CD24" si="7">(BO5-$CO$5)^2</f>
        <v>14.054167901234534</v>
      </c>
      <c r="BP24" s="19">
        <f t="shared" si="7"/>
        <v>14.813945679012308</v>
      </c>
      <c r="BQ24" s="19">
        <f t="shared" si="7"/>
        <v>27.550834567901187</v>
      </c>
      <c r="BR24" s="19">
        <f t="shared" si="7"/>
        <v>9.9155012345678681</v>
      </c>
      <c r="BS24" s="19">
        <f t="shared" si="7"/>
        <v>4.1979456790123262</v>
      </c>
      <c r="BT24" s="19">
        <f t="shared" si="7"/>
        <v>0.20150123456789726</v>
      </c>
      <c r="BU24" s="19">
        <f t="shared" si="7"/>
        <v>0.56083456790122632</v>
      </c>
      <c r="BV24" s="19">
        <f t="shared" si="7"/>
        <v>2.3990567901234421</v>
      </c>
      <c r="BW24" s="19">
        <f t="shared" si="7"/>
        <v>0.12172345679012062</v>
      </c>
      <c r="BX24" s="19">
        <f t="shared" si="7"/>
        <v>0.30127901234567372</v>
      </c>
      <c r="BY24" s="19">
        <f t="shared" si="7"/>
        <v>0.90039012345678171</v>
      </c>
      <c r="BZ24" s="19">
        <f t="shared" si="7"/>
        <v>0.4210567901234501</v>
      </c>
      <c r="CA24" s="19">
        <f t="shared" si="7"/>
        <v>2.7188345679012178</v>
      </c>
      <c r="CB24" s="19">
        <f t="shared" si="7"/>
        <v>3.7981679012345504</v>
      </c>
      <c r="CC24" s="19">
        <f t="shared" si="7"/>
        <v>2.0992790123456659</v>
      </c>
      <c r="CD24" s="19">
        <f t="shared" si="7"/>
        <v>4.6177234567901015</v>
      </c>
      <c r="CE24" s="19">
        <f t="shared" ref="CE24:CI24" si="8">(CE5-$CO$5)^2</f>
        <v>5.0575012345678809</v>
      </c>
      <c r="CF24" s="19">
        <f t="shared" si="8"/>
        <v>21.612167901234521</v>
      </c>
      <c r="CG24" s="19">
        <f t="shared" si="8"/>
        <v>4.1979456790123262</v>
      </c>
      <c r="CH24" s="19">
        <f t="shared" si="8"/>
        <v>5.5172790123456554</v>
      </c>
      <c r="CI24" s="19">
        <f t="shared" si="8"/>
        <v>1.1048345679012439</v>
      </c>
      <c r="CJ24" s="19">
        <f>(CJ5-$CO$5)^2</f>
        <v>8.7090567901234852</v>
      </c>
      <c r="CK24" s="19">
        <f>(CK5-$CO$5)^2</f>
        <v>11.22994567901238</v>
      </c>
      <c r="CL24" s="19">
        <f>(CL5-$CO$5)^2</f>
        <v>11.910167901234601</v>
      </c>
      <c r="CM24" s="19">
        <f>(CM5-$CO$5)^2</f>
        <v>4.6177234567901015</v>
      </c>
      <c r="CN24" s="19">
        <f>(CN5-$CO$5)^2</f>
        <v>0.56083456790122632</v>
      </c>
      <c r="CO24" s="1" t="s">
        <v>158</v>
      </c>
      <c r="CP24" s="1"/>
    </row>
    <row r="25" spans="1:97" x14ac:dyDescent="0.7">
      <c r="A25" s="65" t="s">
        <v>121</v>
      </c>
      <c r="B25" s="65" t="s">
        <v>12</v>
      </c>
      <c r="C25" s="19">
        <f t="shared" ref="C25:AH25" si="9">(C6-$CO$6)^2</f>
        <v>9.6031123456789871</v>
      </c>
      <c r="D25" s="19">
        <f t="shared" si="9"/>
        <v>11.552445679012322</v>
      </c>
      <c r="E25" s="19">
        <f t="shared" si="9"/>
        <v>10.882667901234548</v>
      </c>
      <c r="F25" s="19">
        <f t="shared" si="9"/>
        <v>10.232890123456762</v>
      </c>
      <c r="G25" s="19">
        <f t="shared" si="9"/>
        <v>7.8337790123456621</v>
      </c>
      <c r="H25" s="19">
        <f t="shared" si="9"/>
        <v>8.9933345679012113</v>
      </c>
      <c r="I25" s="19">
        <f t="shared" si="9"/>
        <v>7.8337790123456621</v>
      </c>
      <c r="J25" s="19">
        <f t="shared" si="9"/>
        <v>6.2444456790123271</v>
      </c>
      <c r="K25" s="19">
        <f t="shared" si="9"/>
        <v>2.8862234567901082</v>
      </c>
      <c r="L25" s="19">
        <f t="shared" si="9"/>
        <v>7.2840012345678771</v>
      </c>
      <c r="M25" s="19">
        <f t="shared" si="9"/>
        <v>8.9334567901232759E-2</v>
      </c>
      <c r="N25" s="19">
        <f t="shared" si="9"/>
        <v>1.2075567901234479</v>
      </c>
      <c r="O25" s="19">
        <f t="shared" si="9"/>
        <v>0.35866790123456299</v>
      </c>
      <c r="P25" s="19">
        <f t="shared" si="9"/>
        <v>0.80800123456789519</v>
      </c>
      <c r="Q25" s="19">
        <f t="shared" si="9"/>
        <v>0.80800123456789519</v>
      </c>
      <c r="R25" s="19">
        <f t="shared" si="9"/>
        <v>9.7790123456782049E-3</v>
      </c>
      <c r="S25" s="19">
        <f t="shared" si="9"/>
        <v>1.2075567901234479</v>
      </c>
      <c r="T25" s="19">
        <f t="shared" si="9"/>
        <v>0.35866790123456299</v>
      </c>
      <c r="U25" s="19">
        <f t="shared" si="9"/>
        <v>8.9334567901232759E-2</v>
      </c>
      <c r="V25" s="19">
        <f t="shared" si="9"/>
        <v>0.6382234567901186</v>
      </c>
      <c r="W25" s="19">
        <f t="shared" si="9"/>
        <v>0.24889012345678641</v>
      </c>
      <c r="X25" s="19">
        <f t="shared" si="9"/>
        <v>0.25111234567901608</v>
      </c>
      <c r="Y25" s="19">
        <f t="shared" si="9"/>
        <v>2.5635567901234677</v>
      </c>
      <c r="Z25" s="19">
        <f t="shared" si="9"/>
        <v>5.7653345679012542</v>
      </c>
      <c r="AA25" s="19">
        <f t="shared" si="9"/>
        <v>6.7657790123456962</v>
      </c>
      <c r="AB25" s="19">
        <f t="shared" si="9"/>
        <v>13.698223456790153</v>
      </c>
      <c r="AC25" s="19">
        <f t="shared" si="9"/>
        <v>21.170223456790154</v>
      </c>
      <c r="AD25" s="19">
        <f t="shared" si="9"/>
        <v>21.170223456790154</v>
      </c>
      <c r="AE25" s="19">
        <f t="shared" si="9"/>
        <v>21.170223456790154</v>
      </c>
      <c r="AF25" s="19">
        <f t="shared" si="9"/>
        <v>23.050667901234601</v>
      </c>
      <c r="AG25" s="19">
        <f t="shared" si="9"/>
        <v>24.02089012345683</v>
      </c>
      <c r="AH25" s="19">
        <f t="shared" si="9"/>
        <v>32.502667901234609</v>
      </c>
      <c r="AI25" s="19">
        <f t="shared" ref="AI25:BN25" si="10">(AI6-$CO$6)^2</f>
        <v>22.100445679012381</v>
      </c>
      <c r="AJ25" s="19">
        <f t="shared" si="10"/>
        <v>17.649334567901267</v>
      </c>
      <c r="AK25" s="19">
        <f t="shared" si="10"/>
        <v>9.6168901234568107</v>
      </c>
      <c r="AL25" s="19">
        <f t="shared" si="10"/>
        <v>0.49155679012346104</v>
      </c>
      <c r="AM25" s="19">
        <f t="shared" si="10"/>
        <v>10.882667901234548</v>
      </c>
      <c r="AN25" s="19">
        <f t="shared" si="10"/>
        <v>39.676001234567863</v>
      </c>
      <c r="AO25" s="19">
        <f t="shared" si="10"/>
        <v>68.871556790123407</v>
      </c>
      <c r="AP25" s="19">
        <f t="shared" si="10"/>
        <v>88.339112345678913</v>
      </c>
      <c r="AQ25" s="19">
        <f t="shared" si="10"/>
        <v>94.068445679012257</v>
      </c>
      <c r="AR25" s="19">
        <f t="shared" si="10"/>
        <v>82.789779012345633</v>
      </c>
      <c r="AS25" s="19">
        <f t="shared" si="10"/>
        <v>68.871556790123407</v>
      </c>
      <c r="AT25" s="19">
        <f t="shared" si="10"/>
        <v>56.233334567901181</v>
      </c>
      <c r="AU25" s="19">
        <f t="shared" si="10"/>
        <v>40.945779012345611</v>
      </c>
      <c r="AV25" s="19">
        <f t="shared" si="10"/>
        <v>31.347556790123431</v>
      </c>
      <c r="AW25" s="19">
        <f t="shared" si="10"/>
        <v>23.999112345678981</v>
      </c>
      <c r="AX25" s="19">
        <f t="shared" si="10"/>
        <v>20.240001234567867</v>
      </c>
      <c r="AY25" s="19">
        <f t="shared" si="10"/>
        <v>24.988890123456752</v>
      </c>
      <c r="AZ25" s="19">
        <f t="shared" si="10"/>
        <v>23.999112345678981</v>
      </c>
      <c r="BA25" s="19">
        <f t="shared" si="10"/>
        <v>10.232890123456762</v>
      </c>
      <c r="BB25" s="19">
        <f t="shared" si="10"/>
        <v>10.882667901234548</v>
      </c>
      <c r="BC25" s="19">
        <f t="shared" si="10"/>
        <v>1.9568901234567806</v>
      </c>
      <c r="BD25" s="19">
        <f t="shared" si="10"/>
        <v>0.48844567901233948</v>
      </c>
      <c r="BE25" s="19">
        <f t="shared" si="10"/>
        <v>1.4373345679012239</v>
      </c>
      <c r="BF25" s="19">
        <f t="shared" si="10"/>
        <v>0.35866790123456299</v>
      </c>
      <c r="BG25" s="19">
        <f t="shared" si="10"/>
        <v>3.9556790123455025E-2</v>
      </c>
      <c r="BH25" s="19">
        <f t="shared" si="10"/>
        <v>9.0667901234570566E-2</v>
      </c>
      <c r="BI25" s="19">
        <f t="shared" si="10"/>
        <v>4.0445679012346893E-2</v>
      </c>
      <c r="BJ25" s="19">
        <f t="shared" si="10"/>
        <v>0.25111234567901608</v>
      </c>
      <c r="BK25" s="19">
        <f t="shared" si="10"/>
        <v>1.212445679012353</v>
      </c>
      <c r="BL25" s="19">
        <f t="shared" si="10"/>
        <v>1.6928901234568017</v>
      </c>
      <c r="BM25" s="19">
        <f t="shared" si="10"/>
        <v>1.4426679012345751</v>
      </c>
      <c r="BN25" s="19">
        <f t="shared" si="10"/>
        <v>1.212445679012353</v>
      </c>
      <c r="BO25" s="19">
        <f t="shared" ref="BO25:CD25" si="11">(BO6-$CO$6)^2</f>
        <v>0.81200123456790863</v>
      </c>
      <c r="BP25" s="19">
        <f t="shared" si="11"/>
        <v>1.4426679012345751</v>
      </c>
      <c r="BQ25" s="19">
        <f t="shared" si="11"/>
        <v>1.9631123456790238</v>
      </c>
      <c r="BR25" s="19">
        <f t="shared" si="11"/>
        <v>2.5635567901234677</v>
      </c>
      <c r="BS25" s="19">
        <f t="shared" si="11"/>
        <v>3.614223456790139</v>
      </c>
      <c r="BT25" s="19">
        <f t="shared" si="11"/>
        <v>4.8448901234568034</v>
      </c>
      <c r="BU25" s="19">
        <f t="shared" si="11"/>
        <v>4.8448901234568034</v>
      </c>
      <c r="BV25" s="19">
        <f t="shared" si="11"/>
        <v>7.8462234567901481</v>
      </c>
      <c r="BW25" s="19">
        <f t="shared" si="11"/>
        <v>9.0066679012345894</v>
      </c>
      <c r="BX25" s="19">
        <f t="shared" si="11"/>
        <v>12.257779012345704</v>
      </c>
      <c r="BY25" s="19">
        <f t="shared" si="11"/>
        <v>14.448445679012373</v>
      </c>
      <c r="BZ25" s="19">
        <f t="shared" si="11"/>
        <v>15.2186679012346</v>
      </c>
      <c r="CA25" s="19">
        <f t="shared" si="11"/>
        <v>18.499556790123489</v>
      </c>
      <c r="CB25" s="19">
        <f t="shared" si="11"/>
        <v>23.050667901234601</v>
      </c>
      <c r="CC25" s="19">
        <f t="shared" si="11"/>
        <v>22.100445679012381</v>
      </c>
      <c r="CD25" s="19">
        <f t="shared" si="11"/>
        <v>24.02089012345683</v>
      </c>
      <c r="CE25" s="19">
        <f t="shared" ref="CE25:CI25" si="12">(CE6-$CO$6)^2</f>
        <v>11.567556790123485</v>
      </c>
      <c r="CF25" s="19">
        <f t="shared" si="12"/>
        <v>7.8462234567901481</v>
      </c>
      <c r="CG25" s="19">
        <f t="shared" si="12"/>
        <v>6.2555567901234754</v>
      </c>
      <c r="CH25" s="19">
        <f t="shared" si="12"/>
        <v>9.0066679012345894</v>
      </c>
      <c r="CI25" s="19">
        <f t="shared" si="12"/>
        <v>9.0066679012345894</v>
      </c>
      <c r="CJ25" s="19">
        <f>(CJ6-$CO$6)^2</f>
        <v>10.897334567901257</v>
      </c>
      <c r="CK25" s="19">
        <f>(CK6-$CO$6)^2</f>
        <v>14.448445679012373</v>
      </c>
      <c r="CL25" s="19">
        <f>(CL6-$CO$6)^2</f>
        <v>13.698223456790153</v>
      </c>
      <c r="CM25" s="19">
        <f>(CM6-$CO$6)^2</f>
        <v>15.2186679012346</v>
      </c>
      <c r="CN25" s="19">
        <f>(CN6-$CO$6)^2</f>
        <v>20.260001234567934</v>
      </c>
      <c r="CO25" s="1" t="s">
        <v>159</v>
      </c>
      <c r="CP25" s="1"/>
    </row>
    <row r="26" spans="1:97" x14ac:dyDescent="0.7">
      <c r="A26" s="65" t="s">
        <v>122</v>
      </c>
      <c r="B26" s="65" t="s">
        <v>13</v>
      </c>
      <c r="C26" s="19">
        <f t="shared" ref="C26:AH26" si="13">(C7-$CO$7)^2</f>
        <v>48.45706790123473</v>
      </c>
      <c r="D26" s="19">
        <f t="shared" si="13"/>
        <v>48.45706790123473</v>
      </c>
      <c r="E26" s="19">
        <f t="shared" si="13"/>
        <v>48.45706790123473</v>
      </c>
      <c r="F26" s="19">
        <f t="shared" si="13"/>
        <v>48.45706790123473</v>
      </c>
      <c r="G26" s="19">
        <f t="shared" si="13"/>
        <v>39.20151234567912</v>
      </c>
      <c r="H26" s="19">
        <f t="shared" si="13"/>
        <v>39.20151234567912</v>
      </c>
      <c r="I26" s="19">
        <f t="shared" si="13"/>
        <v>36.737067901234724</v>
      </c>
      <c r="J26" s="19">
        <f t="shared" si="13"/>
        <v>36.737067901234724</v>
      </c>
      <c r="K26" s="19">
        <f t="shared" si="13"/>
        <v>40.463734567901362</v>
      </c>
      <c r="L26" s="19">
        <f t="shared" si="13"/>
        <v>22.668179012345764</v>
      </c>
      <c r="M26" s="19">
        <f t="shared" si="13"/>
        <v>10.634845679012404</v>
      </c>
      <c r="N26" s="19">
        <f t="shared" si="13"/>
        <v>13.403734567901289</v>
      </c>
      <c r="O26" s="19">
        <f t="shared" si="13"/>
        <v>19.901512345679116</v>
      </c>
      <c r="P26" s="19">
        <f t="shared" si="13"/>
        <v>18.157067901234644</v>
      </c>
      <c r="Q26" s="19">
        <f t="shared" si="13"/>
        <v>7.0815123456790516</v>
      </c>
      <c r="R26" s="19">
        <f t="shared" si="13"/>
        <v>16.492623456790231</v>
      </c>
      <c r="S26" s="19">
        <f t="shared" si="13"/>
        <v>15.690401234567993</v>
      </c>
      <c r="T26" s="19">
        <f t="shared" si="13"/>
        <v>13.403734567901289</v>
      </c>
      <c r="U26" s="19">
        <f t="shared" si="13"/>
        <v>8.7681790123457475</v>
      </c>
      <c r="V26" s="19">
        <f t="shared" si="13"/>
        <v>10.634845679012404</v>
      </c>
      <c r="W26" s="19">
        <f t="shared" si="13"/>
        <v>16.492623456790231</v>
      </c>
      <c r="X26" s="19">
        <f t="shared" si="13"/>
        <v>6.559290123456857</v>
      </c>
      <c r="Y26" s="19">
        <f t="shared" si="13"/>
        <v>3.8459567901235028</v>
      </c>
      <c r="Z26" s="19">
        <f t="shared" si="13"/>
        <v>1.8526234567901514</v>
      </c>
      <c r="AA26" s="19">
        <f t="shared" si="13"/>
        <v>0.43706790123457773</v>
      </c>
      <c r="AB26" s="19">
        <f t="shared" si="13"/>
        <v>0.70373456790122213</v>
      </c>
      <c r="AC26" s="19">
        <f t="shared" si="13"/>
        <v>10.490401234567845</v>
      </c>
      <c r="AD26" s="19">
        <f t="shared" si="13"/>
        <v>3.023734567901204</v>
      </c>
      <c r="AE26" s="19">
        <f t="shared" si="13"/>
        <v>1.0792901234567658</v>
      </c>
      <c r="AF26" s="19">
        <f t="shared" si="13"/>
        <v>8.0592901234567478</v>
      </c>
      <c r="AG26" s="19">
        <f t="shared" si="13"/>
        <v>21.519290123456695</v>
      </c>
      <c r="AH26" s="19">
        <f t="shared" si="13"/>
        <v>21.519290123456695</v>
      </c>
      <c r="AI26" s="19">
        <f t="shared" ref="AI26:BN26" si="14">(AI7-$CO$7)^2</f>
        <v>15.514845679012243</v>
      </c>
      <c r="AJ26" s="19">
        <f t="shared" si="14"/>
        <v>22.457067901234485</v>
      </c>
      <c r="AK26" s="19">
        <f t="shared" si="14"/>
        <v>16.312623456790028</v>
      </c>
      <c r="AL26" s="19">
        <f t="shared" si="14"/>
        <v>3.023734567901204</v>
      </c>
      <c r="AM26" s="19">
        <f t="shared" si="14"/>
        <v>0.31484567901236038</v>
      </c>
      <c r="AN26" s="19">
        <f t="shared" si="14"/>
        <v>9.9926234567901702</v>
      </c>
      <c r="AO26" s="19">
        <f t="shared" si="14"/>
        <v>34.352623456790241</v>
      </c>
      <c r="AP26" s="19">
        <f t="shared" si="14"/>
        <v>47.074845679012483</v>
      </c>
      <c r="AQ26" s="19">
        <f t="shared" si="14"/>
        <v>57.170401234568097</v>
      </c>
      <c r="AR26" s="19">
        <f t="shared" si="14"/>
        <v>47.074845679012483</v>
      </c>
      <c r="AS26" s="19">
        <f t="shared" si="14"/>
        <v>27.679290123456884</v>
      </c>
      <c r="AT26" s="19">
        <f t="shared" si="14"/>
        <v>32.048179012345763</v>
      </c>
      <c r="AU26" s="19">
        <f t="shared" si="14"/>
        <v>35.534845679012484</v>
      </c>
      <c r="AV26" s="19">
        <f t="shared" si="14"/>
        <v>20.803734567901355</v>
      </c>
      <c r="AW26" s="19">
        <f t="shared" si="14"/>
        <v>11.97929012345687</v>
      </c>
      <c r="AX26" s="19">
        <f t="shared" si="14"/>
        <v>11.297067901234637</v>
      </c>
      <c r="AY26" s="19">
        <f t="shared" si="14"/>
        <v>15.690401234567993</v>
      </c>
      <c r="AZ26" s="19">
        <f t="shared" si="14"/>
        <v>7.6237345679012831</v>
      </c>
      <c r="BA26" s="19">
        <f t="shared" si="14"/>
        <v>0.92373456790125708</v>
      </c>
      <c r="BB26" s="19">
        <f t="shared" si="14"/>
        <v>1.3481790123456963</v>
      </c>
      <c r="BC26" s="19">
        <f t="shared" si="14"/>
        <v>1.1259567901234846</v>
      </c>
      <c r="BD26" s="19">
        <f t="shared" si="14"/>
        <v>0.21262345679013422</v>
      </c>
      <c r="BE26" s="19">
        <f t="shared" si="14"/>
        <v>0.40817901234566589</v>
      </c>
      <c r="BF26" s="19">
        <f t="shared" si="14"/>
        <v>5.7067901234563678E-2</v>
      </c>
      <c r="BG26" s="19">
        <f t="shared" si="14"/>
        <v>5.7067901234563678E-2</v>
      </c>
      <c r="BH26" s="19">
        <f t="shared" si="14"/>
        <v>0.88151234567898773</v>
      </c>
      <c r="BI26" s="19">
        <f t="shared" si="14"/>
        <v>0.88151234567898773</v>
      </c>
      <c r="BJ26" s="19">
        <f t="shared" si="14"/>
        <v>0.88151234567898773</v>
      </c>
      <c r="BK26" s="19">
        <f t="shared" si="14"/>
        <v>1.7926234567901036</v>
      </c>
      <c r="BL26" s="19">
        <f t="shared" si="14"/>
        <v>6.4459567901233976</v>
      </c>
      <c r="BM26" s="19">
        <f t="shared" si="14"/>
        <v>9.2348456790122739</v>
      </c>
      <c r="BN26" s="19">
        <f t="shared" si="14"/>
        <v>9.2348456790122739</v>
      </c>
      <c r="BO26" s="19">
        <f t="shared" ref="BO26:CD26" si="15">(BO7-$CO$7)^2</f>
        <v>6.9637345679011808</v>
      </c>
      <c r="BP26" s="19">
        <f t="shared" si="15"/>
        <v>11.825956790123367</v>
      </c>
      <c r="BQ26" s="19">
        <f t="shared" si="15"/>
        <v>11.825956790123367</v>
      </c>
      <c r="BR26" s="19">
        <f t="shared" si="15"/>
        <v>11.148179012345629</v>
      </c>
      <c r="BS26" s="19">
        <f t="shared" si="15"/>
        <v>10.490401234567845</v>
      </c>
      <c r="BT26" s="19">
        <f t="shared" si="15"/>
        <v>17.968179012345605</v>
      </c>
      <c r="BU26" s="19">
        <f t="shared" si="15"/>
        <v>27.445956790123365</v>
      </c>
      <c r="BV26" s="19">
        <f t="shared" si="15"/>
        <v>28.503734567901155</v>
      </c>
      <c r="BW26" s="19">
        <f t="shared" si="15"/>
        <v>26.408179012345574</v>
      </c>
      <c r="BX26" s="19">
        <f t="shared" si="15"/>
        <v>36.468179012345622</v>
      </c>
      <c r="BY26" s="19">
        <f t="shared" si="15"/>
        <v>48.148179012345494</v>
      </c>
      <c r="BZ26" s="19">
        <f t="shared" si="15"/>
        <v>40.181512345678918</v>
      </c>
      <c r="CA26" s="19">
        <f t="shared" si="15"/>
        <v>36.468179012345622</v>
      </c>
      <c r="CB26" s="19">
        <f t="shared" si="15"/>
        <v>40.181512345678918</v>
      </c>
      <c r="CC26" s="19">
        <f t="shared" si="15"/>
        <v>52.401512345678782</v>
      </c>
      <c r="CD26" s="19">
        <f t="shared" si="15"/>
        <v>49.545956790123391</v>
      </c>
      <c r="CE26" s="19">
        <f t="shared" ref="CE26:CI26" si="16">(CE7-$CO$7)^2</f>
        <v>40.181512345678918</v>
      </c>
      <c r="CF26" s="19">
        <f t="shared" si="16"/>
        <v>32.934845679012163</v>
      </c>
      <c r="CG26" s="19">
        <f t="shared" si="16"/>
        <v>35.270401234567743</v>
      </c>
      <c r="CH26" s="19">
        <f t="shared" si="16"/>
        <v>29.58151234567887</v>
      </c>
      <c r="CI26" s="19">
        <f t="shared" si="16"/>
        <v>10.490401234567845</v>
      </c>
      <c r="CJ26" s="19">
        <f>(CJ7-$CO$7)^2</f>
        <v>15.514845679012243</v>
      </c>
      <c r="CK26" s="19">
        <f>(CK7-$CO$7)^2</f>
        <v>26.408179012345574</v>
      </c>
      <c r="CL26" s="19">
        <f>(CL7-$CO$7)^2</f>
        <v>18.825956790123392</v>
      </c>
      <c r="CM26" s="19">
        <f>(CM7-$CO$7)^2</f>
        <v>23.414845679012274</v>
      </c>
      <c r="CN26" s="19">
        <f>(CN7-$CO$7)^2</f>
        <v>31.797067901234453</v>
      </c>
      <c r="CO26" s="1" t="s">
        <v>160</v>
      </c>
      <c r="CP26" s="1"/>
    </row>
    <row r="27" spans="1:97" x14ac:dyDescent="0.7">
      <c r="A27" s="65" t="s">
        <v>123</v>
      </c>
      <c r="B27" s="65" t="s">
        <v>14</v>
      </c>
      <c r="W27" s="20">
        <f t="shared" ref="W27:BB27" si="17">(W8-$CO$8)^2</f>
        <v>26243372.572244905</v>
      </c>
      <c r="X27" s="20">
        <f t="shared" si="17"/>
        <v>17179603.886530619</v>
      </c>
      <c r="Y27" s="20">
        <f t="shared" si="17"/>
        <v>11688388.800816331</v>
      </c>
      <c r="Z27" s="20">
        <f t="shared" si="17"/>
        <v>9041018.0579591878</v>
      </c>
      <c r="AA27" s="20">
        <f t="shared" si="17"/>
        <v>914263.80081632524</v>
      </c>
      <c r="AB27" s="20">
        <f t="shared" si="17"/>
        <v>4277333.0579591813</v>
      </c>
      <c r="AC27" s="20">
        <f t="shared" si="17"/>
        <v>21133985.143673465</v>
      </c>
      <c r="AD27" s="20">
        <f t="shared" si="17"/>
        <v>18234364.02938775</v>
      </c>
      <c r="AE27" s="20">
        <f t="shared" si="17"/>
        <v>31958347.200816318</v>
      </c>
      <c r="AF27" s="20">
        <f t="shared" si="17"/>
        <v>27816884.257959176</v>
      </c>
      <c r="AG27" s="20">
        <f t="shared" si="17"/>
        <v>21336744.686530605</v>
      </c>
      <c r="AH27" s="20">
        <f t="shared" si="17"/>
        <v>412384.1436734685</v>
      </c>
      <c r="AI27" s="20">
        <f t="shared" si="17"/>
        <v>22773620.143673465</v>
      </c>
      <c r="AJ27" s="20">
        <f t="shared" si="17"/>
        <v>4601760.4579591807</v>
      </c>
      <c r="AK27" s="20">
        <f t="shared" si="17"/>
        <v>6219180.9436734729</v>
      </c>
      <c r="AL27" s="20">
        <f t="shared" si="17"/>
        <v>22494422.857959189</v>
      </c>
      <c r="AM27" s="20">
        <f t="shared" si="17"/>
        <v>48676136.91510205</v>
      </c>
      <c r="AN27" s="20">
        <f t="shared" si="17"/>
        <v>70523524.715102047</v>
      </c>
      <c r="AO27" s="20">
        <f t="shared" si="17"/>
        <v>91275640.372244909</v>
      </c>
      <c r="AP27" s="20">
        <f t="shared" si="17"/>
        <v>108322895.57224491</v>
      </c>
      <c r="AQ27" s="20">
        <f t="shared" si="17"/>
        <v>104751715.88653062</v>
      </c>
      <c r="AR27" s="20">
        <f t="shared" si="17"/>
        <v>96154273.972244918</v>
      </c>
      <c r="AS27" s="20">
        <f t="shared" si="17"/>
        <v>79295971.886530623</v>
      </c>
      <c r="AT27" s="20">
        <f t="shared" si="17"/>
        <v>80278528.029387772</v>
      </c>
      <c r="AU27" s="20">
        <f t="shared" si="17"/>
        <v>30856120.45795919</v>
      </c>
      <c r="AV27" s="20">
        <f t="shared" si="17"/>
        <v>31481397.257959191</v>
      </c>
      <c r="AW27" s="20">
        <f t="shared" si="17"/>
        <v>38363512.372244909</v>
      </c>
      <c r="AX27" s="20">
        <f t="shared" si="17"/>
        <v>47194544.600816339</v>
      </c>
      <c r="AY27" s="20">
        <f t="shared" si="17"/>
        <v>18782070.086530618</v>
      </c>
      <c r="AZ27" s="20">
        <f t="shared" si="17"/>
        <v>22154235.200816333</v>
      </c>
      <c r="BA27" s="20">
        <f t="shared" si="17"/>
        <v>27121478.429387763</v>
      </c>
      <c r="BB27" s="20">
        <f t="shared" si="17"/>
        <v>24669386.057959192</v>
      </c>
      <c r="BC27" s="20">
        <f t="shared" ref="BC27:CD27" si="18">(BC8-$CO$8)^2</f>
        <v>1502655.6865306138</v>
      </c>
      <c r="BD27" s="20">
        <f t="shared" si="18"/>
        <v>4932079.5436734725</v>
      </c>
      <c r="BE27" s="20">
        <f t="shared" si="18"/>
        <v>8885338.9722449016</v>
      </c>
      <c r="BF27" s="20">
        <f t="shared" si="18"/>
        <v>17604977.400816333</v>
      </c>
      <c r="BG27" s="20">
        <f t="shared" si="18"/>
        <v>3228592.9151020432</v>
      </c>
      <c r="BH27" s="20">
        <f t="shared" si="18"/>
        <v>8772428.4865306169</v>
      </c>
      <c r="BI27" s="20">
        <f t="shared" si="18"/>
        <v>22894584.45795919</v>
      </c>
      <c r="BJ27" s="20">
        <f t="shared" si="18"/>
        <v>34890623.772244908</v>
      </c>
      <c r="BK27" s="20">
        <f t="shared" si="18"/>
        <v>6676170.0865306156</v>
      </c>
      <c r="BL27" s="20">
        <f t="shared" si="18"/>
        <v>3840928.0293877576</v>
      </c>
      <c r="BM27" s="20">
        <f t="shared" si="18"/>
        <v>11825541.943673475</v>
      </c>
      <c r="BN27" s="20">
        <f t="shared" si="18"/>
        <v>15783366.857959189</v>
      </c>
      <c r="BO27" s="20">
        <f t="shared" si="18"/>
        <v>5582958.8579591867</v>
      </c>
      <c r="BP27" s="20">
        <f t="shared" si="18"/>
        <v>872035.8008163278</v>
      </c>
      <c r="BQ27" s="20">
        <f t="shared" si="18"/>
        <v>3833092.7151020435</v>
      </c>
      <c r="BR27" s="20">
        <f t="shared" si="18"/>
        <v>3023524.8008163287</v>
      </c>
      <c r="BS27" s="20">
        <f t="shared" si="18"/>
        <v>1.3722448979576007</v>
      </c>
      <c r="BT27" s="20">
        <f t="shared" si="18"/>
        <v>274755.68653061154</v>
      </c>
      <c r="BU27" s="20">
        <f t="shared" si="18"/>
        <v>2114614.5436734674</v>
      </c>
      <c r="BV27" s="20">
        <f t="shared" si="18"/>
        <v>1932576.6008163246</v>
      </c>
      <c r="BW27" s="20">
        <f t="shared" si="18"/>
        <v>35942080.457959175</v>
      </c>
      <c r="BX27" s="20">
        <f t="shared" si="18"/>
        <v>71456107.200816318</v>
      </c>
      <c r="BY27" s="20">
        <f t="shared" si="18"/>
        <v>42603966.857959174</v>
      </c>
      <c r="BZ27" s="20">
        <f t="shared" si="18"/>
        <v>26586103.80081632</v>
      </c>
      <c r="CA27" s="20">
        <f t="shared" si="18"/>
        <v>157255899.45795918</v>
      </c>
      <c r="CB27" s="20">
        <f t="shared" si="18"/>
        <v>203951857.37224486</v>
      </c>
      <c r="CC27" s="20">
        <f t="shared" si="18"/>
        <v>168796518.42938775</v>
      </c>
      <c r="CD27" s="20">
        <f t="shared" si="18"/>
        <v>141328619.91510203</v>
      </c>
      <c r="CE27" s="20">
        <f t="shared" ref="CE27:CI27" si="19">(CE8-$CO$8)^2</f>
        <v>7135156.8008163227</v>
      </c>
      <c r="CF27" s="20">
        <f t="shared" si="19"/>
        <v>23699093.057959177</v>
      </c>
      <c r="CG27" s="20">
        <f t="shared" si="19"/>
        <v>22129228.82938775</v>
      </c>
      <c r="CH27" s="20">
        <f t="shared" si="19"/>
        <v>1128208.1436734679</v>
      </c>
      <c r="CI27" s="20">
        <f t="shared" si="19"/>
        <v>29769806.657959178</v>
      </c>
      <c r="CJ27" s="20">
        <f>(CJ8-$CO$8)^2</f>
        <v>90120303.772244886</v>
      </c>
      <c r="CK27" s="20">
        <f>(CK8-$CO$8)^2</f>
        <v>54688560.457959175</v>
      </c>
      <c r="CL27" s="20">
        <f>(CL8-$CO$8)^2</f>
        <v>114151519.11510202</v>
      </c>
      <c r="CM27" s="20">
        <f>(CM8-$CO$8)^2</f>
        <v>144460481.82938772</v>
      </c>
      <c r="CN27" s="20">
        <f>(CN8-$CO$8)^2</f>
        <v>101690513.40081631</v>
      </c>
      <c r="CO27" s="1" t="s">
        <v>166</v>
      </c>
      <c r="CP27" s="1"/>
    </row>
    <row r="28" spans="1:97" x14ac:dyDescent="0.7">
      <c r="A28" s="65" t="s">
        <v>124</v>
      </c>
      <c r="B28" s="65" t="s">
        <v>15</v>
      </c>
      <c r="C28" s="19">
        <f t="shared" ref="C28:AH28" si="20">(C9-$CO$9)^2</f>
        <v>147.5145197530862</v>
      </c>
      <c r="D28" s="19">
        <f t="shared" si="20"/>
        <v>128.72163086419724</v>
      </c>
      <c r="E28" s="19">
        <f t="shared" si="20"/>
        <v>128.72163086419724</v>
      </c>
      <c r="F28" s="19">
        <f t="shared" si="20"/>
        <v>370.39140864197475</v>
      </c>
      <c r="G28" s="19">
        <f t="shared" si="20"/>
        <v>15.567408641975213</v>
      </c>
      <c r="H28" s="19">
        <f t="shared" si="20"/>
        <v>3.7851864197530394</v>
      </c>
      <c r="I28" s="19">
        <f t="shared" si="20"/>
        <v>15.567408641975213</v>
      </c>
      <c r="J28" s="19">
        <f t="shared" si="20"/>
        <v>4.6034086419752693</v>
      </c>
      <c r="K28" s="19">
        <f t="shared" si="20"/>
        <v>0.8940753086419525</v>
      </c>
      <c r="L28" s="19">
        <f t="shared" si="20"/>
        <v>2.9641975308655113E-3</v>
      </c>
      <c r="M28" s="19">
        <f t="shared" si="20"/>
        <v>4.2207419753086919</v>
      </c>
      <c r="N28" s="19">
        <f t="shared" si="20"/>
        <v>3.7851864197530394</v>
      </c>
      <c r="O28" s="19">
        <f t="shared" si="20"/>
        <v>4.184297530864125</v>
      </c>
      <c r="P28" s="19">
        <f t="shared" si="20"/>
        <v>9.894519753086362</v>
      </c>
      <c r="Q28" s="19">
        <f t="shared" si="20"/>
        <v>6.0242975308642848</v>
      </c>
      <c r="R28" s="19">
        <f t="shared" si="20"/>
        <v>0.56918641975310891</v>
      </c>
      <c r="S28" s="19">
        <f t="shared" si="20"/>
        <v>8.728741975308747</v>
      </c>
      <c r="T28" s="19">
        <f t="shared" si="20"/>
        <v>7.0460753086420089</v>
      </c>
      <c r="U28" s="19">
        <f t="shared" si="20"/>
        <v>0.56918641975310891</v>
      </c>
      <c r="V28" s="19">
        <f t="shared" si="20"/>
        <v>0.8940753086419525</v>
      </c>
      <c r="W28" s="19">
        <f t="shared" si="20"/>
        <v>7.0460753086420089</v>
      </c>
      <c r="X28" s="19">
        <f t="shared" si="20"/>
        <v>36.656297530864343</v>
      </c>
      <c r="Y28" s="19">
        <f t="shared" si="20"/>
        <v>2.1154086419753604</v>
      </c>
      <c r="Z28" s="19">
        <f t="shared" si="20"/>
        <v>8.147853086419806</v>
      </c>
      <c r="AA28" s="19">
        <f t="shared" si="20"/>
        <v>8.147853086419806</v>
      </c>
      <c r="AB28" s="19">
        <f t="shared" si="20"/>
        <v>2.4162975308642349</v>
      </c>
      <c r="AC28" s="19">
        <f t="shared" si="20"/>
        <v>14.095853086419865</v>
      </c>
      <c r="AD28" s="19">
        <f t="shared" si="20"/>
        <v>0.20651975308643589</v>
      </c>
      <c r="AE28" s="19">
        <f t="shared" si="20"/>
        <v>12.634075308642061</v>
      </c>
      <c r="AF28" s="19">
        <f t="shared" si="20"/>
        <v>0.73007530864199111</v>
      </c>
      <c r="AG28" s="19">
        <f t="shared" si="20"/>
        <v>8.147853086419806</v>
      </c>
      <c r="AH28" s="19">
        <f t="shared" si="20"/>
        <v>0.71496419753085338</v>
      </c>
      <c r="AI28" s="19">
        <f t="shared" ref="AI28:BN28" si="21">(AI9-$CO$9)^2</f>
        <v>12.570964197530738</v>
      </c>
      <c r="AJ28" s="19">
        <f t="shared" si="21"/>
        <v>14.029186419752975</v>
      </c>
      <c r="AK28" s="19">
        <f t="shared" si="21"/>
        <v>42.844297530864061</v>
      </c>
      <c r="AL28" s="19">
        <f t="shared" si="21"/>
        <v>200.09674197530839</v>
      </c>
      <c r="AM28" s="19">
        <f t="shared" si="21"/>
        <v>307.84651975308606</v>
      </c>
      <c r="AN28" s="19">
        <f t="shared" si="21"/>
        <v>263.91807530864151</v>
      </c>
      <c r="AO28" s="19">
        <f t="shared" si="21"/>
        <v>251.08163086419711</v>
      </c>
      <c r="AP28" s="19">
        <f t="shared" si="21"/>
        <v>145.09540864197504</v>
      </c>
      <c r="AQ28" s="19">
        <f t="shared" si="21"/>
        <v>83.641186419752913</v>
      </c>
      <c r="AR28" s="19">
        <f t="shared" si="21"/>
        <v>18.024741975308515</v>
      </c>
      <c r="AS28" s="19">
        <f t="shared" si="21"/>
        <v>10.533630864197434</v>
      </c>
      <c r="AT28" s="19">
        <f t="shared" si="21"/>
        <v>23.479408641975247</v>
      </c>
      <c r="AU28" s="19">
        <f t="shared" si="21"/>
        <v>23.479408641975247</v>
      </c>
      <c r="AV28" s="19">
        <f t="shared" si="21"/>
        <v>0.2976308641975115</v>
      </c>
      <c r="AW28" s="19">
        <f t="shared" si="21"/>
        <v>0.2976308641975115</v>
      </c>
      <c r="AX28" s="19">
        <f t="shared" si="21"/>
        <v>3.0469641975308122</v>
      </c>
      <c r="AY28" s="19">
        <f t="shared" si="21"/>
        <v>0.12563086419753741</v>
      </c>
      <c r="AZ28" s="19">
        <f t="shared" si="21"/>
        <v>7.5869641975309463</v>
      </c>
      <c r="BA28" s="19">
        <f t="shared" si="21"/>
        <v>5.082519753086487</v>
      </c>
      <c r="BB28" s="19">
        <f t="shared" si="21"/>
        <v>0.91096419753089808</v>
      </c>
      <c r="BC28" s="19">
        <f t="shared" si="21"/>
        <v>1.3327419753086567</v>
      </c>
      <c r="BD28" s="19">
        <f t="shared" si="21"/>
        <v>12.634075308642061</v>
      </c>
      <c r="BE28" s="19">
        <f t="shared" si="21"/>
        <v>7.5869641975309463</v>
      </c>
      <c r="BF28" s="19">
        <f t="shared" si="21"/>
        <v>1.3327419753086567</v>
      </c>
      <c r="BG28" s="19">
        <f t="shared" si="21"/>
        <v>1.5736308641975683</v>
      </c>
      <c r="BH28" s="19">
        <f t="shared" si="21"/>
        <v>9.329630864197604</v>
      </c>
      <c r="BI28" s="19">
        <f t="shared" si="21"/>
        <v>17.259408641975362</v>
      </c>
      <c r="BJ28" s="19">
        <f t="shared" si="21"/>
        <v>2.9641975308655113E-3</v>
      </c>
      <c r="BK28" s="19">
        <f t="shared" si="21"/>
        <v>1.8345197530864448</v>
      </c>
      <c r="BL28" s="19">
        <f t="shared" si="21"/>
        <v>7.0460753086420089</v>
      </c>
      <c r="BM28" s="19">
        <f t="shared" si="21"/>
        <v>4.2207419753086919</v>
      </c>
      <c r="BN28" s="19">
        <f t="shared" si="21"/>
        <v>1.3327419753086567</v>
      </c>
      <c r="BO28" s="19">
        <f t="shared" ref="BO28:CD28" si="22">(BO9-$CO$9)^2</f>
        <v>6.0242975308642848</v>
      </c>
      <c r="BP28" s="19">
        <f t="shared" si="22"/>
        <v>7.5869641975309463</v>
      </c>
      <c r="BQ28" s="19">
        <f t="shared" si="22"/>
        <v>17.259408641975362</v>
      </c>
      <c r="BR28" s="19">
        <f t="shared" si="22"/>
        <v>11.25229753086426</v>
      </c>
      <c r="BS28" s="19">
        <f t="shared" si="22"/>
        <v>18.100297530864324</v>
      </c>
      <c r="BT28" s="19">
        <f t="shared" si="22"/>
        <v>25.54740864197543</v>
      </c>
      <c r="BU28" s="19">
        <f t="shared" si="22"/>
        <v>24.546519753086596</v>
      </c>
      <c r="BV28" s="19">
        <f t="shared" si="22"/>
        <v>24.546519753086596</v>
      </c>
      <c r="BW28" s="19">
        <f t="shared" si="22"/>
        <v>36.656297530864343</v>
      </c>
      <c r="BX28" s="19">
        <f t="shared" si="22"/>
        <v>64.874075308642176</v>
      </c>
      <c r="BY28" s="19">
        <f t="shared" si="22"/>
        <v>39.118075308642162</v>
      </c>
      <c r="BZ28" s="19">
        <f t="shared" si="22"/>
        <v>39.118075308642162</v>
      </c>
      <c r="CA28" s="19">
        <f t="shared" si="22"/>
        <v>46.983408641975437</v>
      </c>
      <c r="CB28" s="19">
        <f t="shared" si="22"/>
        <v>42.9607419753088</v>
      </c>
      <c r="CC28" s="19">
        <f t="shared" si="22"/>
        <v>30.851853086419887</v>
      </c>
      <c r="CD28" s="19">
        <f t="shared" si="22"/>
        <v>17.259408641975362</v>
      </c>
      <c r="CE28" s="19">
        <f t="shared" ref="CE28:CI28" si="23">(CE9-$CO$9)^2</f>
        <v>1.8105197530864026</v>
      </c>
      <c r="CF28" s="19">
        <f t="shared" si="23"/>
        <v>3.8198530864198226</v>
      </c>
      <c r="CG28" s="19">
        <f t="shared" si="23"/>
        <v>12.634075308642061</v>
      </c>
      <c r="CH28" s="19">
        <f t="shared" si="23"/>
        <v>10.591408641975406</v>
      </c>
      <c r="CI28" s="19">
        <f t="shared" si="23"/>
        <v>20.742964197530974</v>
      </c>
      <c r="CJ28" s="19">
        <f>(CJ9-$CO$9)^2</f>
        <v>37.877186419753166</v>
      </c>
      <c r="CK28" s="19">
        <f>(CK9-$CO$9)^2</f>
        <v>51.186075308642067</v>
      </c>
      <c r="CL28" s="19">
        <f>(CL9-$CO$9)^2</f>
        <v>21.663853086419813</v>
      </c>
      <c r="CM28" s="19">
        <f>(CM9-$CO$9)^2</f>
        <v>29.750964197531058</v>
      </c>
      <c r="CN28" s="19">
        <f>(CN9-$CO$9)^2</f>
        <v>41.659853086419979</v>
      </c>
      <c r="CO28" s="1" t="s">
        <v>161</v>
      </c>
      <c r="CP28" s="1"/>
    </row>
    <row r="29" spans="1:97" x14ac:dyDescent="0.7">
      <c r="A29" s="65" t="s">
        <v>139</v>
      </c>
      <c r="B29" s="65" t="s">
        <v>16</v>
      </c>
      <c r="G29" s="19">
        <f t="shared" ref="G29:AL29" si="24">(G10-$CO$10)^2</f>
        <v>1071.7248729042722</v>
      </c>
      <c r="H29" s="19">
        <f t="shared" si="24"/>
        <v>825.82719848566751</v>
      </c>
      <c r="I29" s="19">
        <f t="shared" si="24"/>
        <v>162.23650081124916</v>
      </c>
      <c r="J29" s="19">
        <f t="shared" si="24"/>
        <v>217.18533802055146</v>
      </c>
      <c r="K29" s="19">
        <f t="shared" si="24"/>
        <v>153.85613905414314</v>
      </c>
      <c r="L29" s="19">
        <f t="shared" si="24"/>
        <v>13.966733369388805</v>
      </c>
      <c r="M29" s="19">
        <f t="shared" si="24"/>
        <v>119.45303827894976</v>
      </c>
      <c r="N29" s="19">
        <f t="shared" si="24"/>
        <v>48.017379364220965</v>
      </c>
      <c r="O29" s="19">
        <f t="shared" si="24"/>
        <v>3.0178961600865088</v>
      </c>
      <c r="P29" s="19">
        <f t="shared" si="24"/>
        <v>76.338826392644549</v>
      </c>
      <c r="Q29" s="19">
        <f t="shared" si="24"/>
        <v>39.222547322877318</v>
      </c>
      <c r="R29" s="19">
        <f t="shared" si="24"/>
        <v>85.799291508923872</v>
      </c>
      <c r="S29" s="19">
        <f t="shared" si="24"/>
        <v>11.586371612282852</v>
      </c>
      <c r="T29" s="19">
        <f t="shared" si="24"/>
        <v>1.5946403461330627</v>
      </c>
      <c r="U29" s="19">
        <f t="shared" si="24"/>
        <v>167.17086773631414</v>
      </c>
      <c r="V29" s="19">
        <f t="shared" si="24"/>
        <v>222.8886971936785</v>
      </c>
      <c r="W29" s="19">
        <f t="shared" si="24"/>
        <v>48.017379364220965</v>
      </c>
      <c r="X29" s="19">
        <f t="shared" si="24"/>
        <v>167.17086773631414</v>
      </c>
      <c r="Y29" s="19">
        <f t="shared" si="24"/>
        <v>572.6189297518182</v>
      </c>
      <c r="Z29" s="19">
        <f t="shared" si="24"/>
        <v>780.05458866654669</v>
      </c>
      <c r="AA29" s="19">
        <f t="shared" si="24"/>
        <v>510.58482122468627</v>
      </c>
      <c r="AB29" s="19">
        <f t="shared" si="24"/>
        <v>621.47784448050038</v>
      </c>
      <c r="AC29" s="19">
        <f t="shared" si="24"/>
        <v>977.36208220659864</v>
      </c>
      <c r="AD29" s="19">
        <f t="shared" si="24"/>
        <v>977.36208220659864</v>
      </c>
      <c r="AE29" s="19">
        <f t="shared" si="24"/>
        <v>689.73417522985437</v>
      </c>
      <c r="AF29" s="19">
        <f t="shared" si="24"/>
        <v>761.54606153476402</v>
      </c>
      <c r="AG29" s="19">
        <f t="shared" si="24"/>
        <v>836.91350339522887</v>
      </c>
      <c r="AH29" s="19">
        <f t="shared" si="24"/>
        <v>480.90110029445384</v>
      </c>
      <c r="AI29" s="19">
        <f t="shared" si="24"/>
        <v>6.9058950784211384E-2</v>
      </c>
      <c r="AJ29" s="19">
        <f t="shared" si="24"/>
        <v>207.4716429301121</v>
      </c>
      <c r="AK29" s="19">
        <f t="shared" si="24"/>
        <v>197.98017006189519</v>
      </c>
      <c r="AL29" s="19">
        <f t="shared" si="24"/>
        <v>697.16466618592619</v>
      </c>
      <c r="AM29" s="19">
        <f t="shared" ref="AM29:BR29" si="25">(AM10-$CO$10)^2</f>
        <v>1399.0499375037557</v>
      </c>
      <c r="AN29" s="19">
        <f t="shared" si="25"/>
        <v>1552.6654413797246</v>
      </c>
      <c r="AO29" s="19">
        <f t="shared" si="25"/>
        <v>1399.0499375037557</v>
      </c>
      <c r="AP29" s="19">
        <f t="shared" si="25"/>
        <v>1552.6654413797246</v>
      </c>
      <c r="AQ29" s="19">
        <f t="shared" si="25"/>
        <v>1374.2251313022045</v>
      </c>
      <c r="AR29" s="19">
        <f t="shared" si="25"/>
        <v>1277.1481287182255</v>
      </c>
      <c r="AS29" s="19">
        <f t="shared" si="25"/>
        <v>595.54916230995718</v>
      </c>
      <c r="AT29" s="19">
        <f t="shared" si="25"/>
        <v>645.35691424794175</v>
      </c>
      <c r="AU29" s="19">
        <f t="shared" si="25"/>
        <v>611.92952406706297</v>
      </c>
      <c r="AV29" s="19">
        <f t="shared" si="25"/>
        <v>338.70265068205003</v>
      </c>
      <c r="AW29" s="19">
        <f t="shared" si="25"/>
        <v>22.441151974039954</v>
      </c>
      <c r="AX29" s="19">
        <f t="shared" si="25"/>
        <v>29.201875488251805</v>
      </c>
      <c r="AY29" s="19">
        <f t="shared" si="25"/>
        <v>94.813244997295698</v>
      </c>
      <c r="AZ29" s="19">
        <f t="shared" si="25"/>
        <v>3.0178961600865088</v>
      </c>
      <c r="BA29" s="19">
        <f t="shared" si="25"/>
        <v>15.440635178174425</v>
      </c>
      <c r="BB29" s="19">
        <f t="shared" si="25"/>
        <v>4.9762634457057291E-3</v>
      </c>
      <c r="BC29" s="19">
        <f t="shared" si="25"/>
        <v>59.8644077879934</v>
      </c>
      <c r="BD29" s="19">
        <f t="shared" si="25"/>
        <v>0.54347755543536014</v>
      </c>
      <c r="BE29" s="19">
        <f t="shared" si="25"/>
        <v>2.5476119223604652</v>
      </c>
      <c r="BF29" s="19">
        <f t="shared" si="25"/>
        <v>0.54347755543536014</v>
      </c>
      <c r="BG29" s="19">
        <f t="shared" si="25"/>
        <v>16.569317348716986</v>
      </c>
      <c r="BH29" s="19">
        <f t="shared" si="25"/>
        <v>0.16311579832941972</v>
      </c>
      <c r="BI29" s="19">
        <f t="shared" si="25"/>
        <v>43.50885223243808</v>
      </c>
      <c r="BJ29" s="19">
        <f t="shared" si="25"/>
        <v>2.5476119223604652</v>
      </c>
      <c r="BK29" s="19">
        <f t="shared" si="25"/>
        <v>29.201875488251805</v>
      </c>
      <c r="BL29" s="19">
        <f t="shared" si="25"/>
        <v>49.992573162670446</v>
      </c>
      <c r="BM29" s="19">
        <f t="shared" si="25"/>
        <v>4.9762634457057291E-3</v>
      </c>
      <c r="BN29" s="19">
        <f t="shared" si="25"/>
        <v>137.762082206598</v>
      </c>
      <c r="BO29" s="19">
        <f t="shared" si="25"/>
        <v>277.90699176732159</v>
      </c>
      <c r="BP29" s="19">
        <f t="shared" si="25"/>
        <v>304.05626825310964</v>
      </c>
      <c r="BQ29" s="19">
        <f t="shared" si="25"/>
        <v>154.68417522985371</v>
      </c>
      <c r="BR29" s="19">
        <f t="shared" si="25"/>
        <v>118.1686971936781</v>
      </c>
      <c r="BS29" s="19">
        <f t="shared" ref="BS29:CD29" si="26">(BS10-$CO$10)^2</f>
        <v>72.883942671714394</v>
      </c>
      <c r="BT29" s="19">
        <f t="shared" si="26"/>
        <v>0.15691424794183562</v>
      </c>
      <c r="BU29" s="19">
        <f t="shared" si="26"/>
        <v>90.810557658794664</v>
      </c>
      <c r="BV29" s="19">
        <f t="shared" si="26"/>
        <v>121.64892975181793</v>
      </c>
      <c r="BW29" s="19">
        <f t="shared" si="26"/>
        <v>127.60241812391094</v>
      </c>
      <c r="BX29" s="19">
        <f t="shared" si="26"/>
        <v>241.16404603088776</v>
      </c>
      <c r="BY29" s="19">
        <f t="shared" si="26"/>
        <v>436.64799951925994</v>
      </c>
      <c r="BZ29" s="19">
        <f t="shared" si="26"/>
        <v>387.93730184484133</v>
      </c>
      <c r="CA29" s="19">
        <f t="shared" si="26"/>
        <v>491.18929150892399</v>
      </c>
      <c r="CB29" s="19">
        <f t="shared" si="26"/>
        <v>410.58068685776124</v>
      </c>
      <c r="CC29" s="19">
        <f t="shared" si="26"/>
        <v>377.50381347274833</v>
      </c>
      <c r="CD29" s="19">
        <f t="shared" si="26"/>
        <v>157.82371011357509</v>
      </c>
      <c r="CE29" s="19">
        <f t="shared" ref="CE29:CI29" si="27">(CE10-$CO$10)^2</f>
        <v>87.038774713058231</v>
      </c>
      <c r="CF29" s="19">
        <f t="shared" si="27"/>
        <v>42.199627426236511</v>
      </c>
      <c r="CG29" s="19">
        <f t="shared" si="27"/>
        <v>40.062030527011636</v>
      </c>
      <c r="CH29" s="19">
        <f t="shared" si="27"/>
        <v>72.751642930112595</v>
      </c>
      <c r="CI29" s="19">
        <f t="shared" si="27"/>
        <v>23.972030527011661</v>
      </c>
      <c r="CJ29" s="19">
        <f>(CJ10-$CO$10)^2</f>
        <v>42.199627426236511</v>
      </c>
      <c r="CK29" s="19">
        <f>(CK10-$CO$10)^2</f>
        <v>170.63650081124953</v>
      </c>
      <c r="CL29" s="19">
        <f>(CL10-$CO$10)^2</f>
        <v>161.19156541073281</v>
      </c>
      <c r="CM29" s="19">
        <f>(CM10-$CO$10)^2</f>
        <v>120.91474370530626</v>
      </c>
      <c r="CN29" s="19">
        <f>(CN10-$CO$10)^2</f>
        <v>202.47745688360101</v>
      </c>
      <c r="CO29" s="1" t="s">
        <v>162</v>
      </c>
      <c r="CP29" s="1"/>
    </row>
    <row r="30" spans="1:97" x14ac:dyDescent="0.7">
      <c r="A30" s="65" t="s">
        <v>140</v>
      </c>
      <c r="B30" s="65" t="s">
        <v>17</v>
      </c>
      <c r="S30" s="19">
        <f t="shared" ref="S30:AX30" si="28">(S11-$CO$11)^2</f>
        <v>1.115342058298614</v>
      </c>
      <c r="T30" s="19">
        <f t="shared" si="28"/>
        <v>36.676317668054629</v>
      </c>
      <c r="U30" s="19">
        <f t="shared" si="28"/>
        <v>64.900707911957028</v>
      </c>
      <c r="V30" s="19">
        <f t="shared" si="28"/>
        <v>64.900707911957028</v>
      </c>
      <c r="W30" s="19">
        <f t="shared" si="28"/>
        <v>122.23729327781064</v>
      </c>
      <c r="X30" s="19">
        <f t="shared" si="28"/>
        <v>16.451927424152224</v>
      </c>
      <c r="Y30" s="19">
        <f t="shared" si="28"/>
        <v>197.57387864366424</v>
      </c>
      <c r="Z30" s="19">
        <f t="shared" si="28"/>
        <v>326.02265913146908</v>
      </c>
      <c r="AA30" s="19">
        <f t="shared" si="28"/>
        <v>101.12509815585943</v>
      </c>
      <c r="AB30" s="19">
        <f t="shared" si="28"/>
        <v>197.57387864366424</v>
      </c>
      <c r="AC30" s="19">
        <f t="shared" si="28"/>
        <v>226.68607376561545</v>
      </c>
      <c r="AD30" s="19">
        <f t="shared" si="28"/>
        <v>326.02265913146908</v>
      </c>
      <c r="AE30" s="19">
        <f t="shared" si="28"/>
        <v>290.91046400951785</v>
      </c>
      <c r="AF30" s="19">
        <f t="shared" si="28"/>
        <v>226.68607376561545</v>
      </c>
      <c r="AG30" s="19">
        <f t="shared" si="28"/>
        <v>257.79826888756668</v>
      </c>
      <c r="AH30" s="19">
        <f t="shared" si="28"/>
        <v>122.23729327781064</v>
      </c>
      <c r="AI30" s="19">
        <f t="shared" si="28"/>
        <v>1.115342058298614</v>
      </c>
      <c r="AJ30" s="19">
        <f t="shared" si="28"/>
        <v>24.442171326591399</v>
      </c>
      <c r="AK30" s="19">
        <f t="shared" si="28"/>
        <v>79.993390838786581</v>
      </c>
      <c r="AL30" s="19">
        <f t="shared" si="28"/>
        <v>438.64704937537215</v>
      </c>
      <c r="AM30" s="19">
        <f t="shared" si="28"/>
        <v>1020.4129030339089</v>
      </c>
      <c r="AN30" s="19">
        <f t="shared" si="28"/>
        <v>1221.0763176680553</v>
      </c>
      <c r="AO30" s="19">
        <f t="shared" si="28"/>
        <v>896.6372932778113</v>
      </c>
      <c r="AP30" s="19">
        <f t="shared" si="28"/>
        <v>837.74948839976253</v>
      </c>
      <c r="AQ30" s="19">
        <f t="shared" si="28"/>
        <v>837.74948839976253</v>
      </c>
      <c r="AR30" s="19">
        <f t="shared" si="28"/>
        <v>223.32022010707936</v>
      </c>
      <c r="AS30" s="19">
        <f t="shared" si="28"/>
        <v>63.105585960737791</v>
      </c>
      <c r="AT30" s="19">
        <f t="shared" si="28"/>
        <v>194.43241522903057</v>
      </c>
      <c r="AU30" s="19">
        <f t="shared" si="28"/>
        <v>321.98363474122579</v>
      </c>
      <c r="AV30" s="19">
        <f t="shared" si="28"/>
        <v>142.65680547293297</v>
      </c>
      <c r="AW30" s="19">
        <f t="shared" si="28"/>
        <v>63.105585960737791</v>
      </c>
      <c r="AX30" s="19">
        <f t="shared" si="28"/>
        <v>35.329976204640197</v>
      </c>
      <c r="AY30" s="19">
        <f t="shared" ref="AY30:CD30" si="29">(AY11-$CO$11)^2</f>
        <v>98.881195716835379</v>
      </c>
      <c r="AZ30" s="19">
        <f t="shared" si="29"/>
        <v>79.993390838786581</v>
      </c>
      <c r="BA30" s="19">
        <f t="shared" si="29"/>
        <v>8.666561570493803</v>
      </c>
      <c r="BB30" s="19">
        <f t="shared" si="29"/>
        <v>15.5543664485426</v>
      </c>
      <c r="BC30" s="19">
        <f t="shared" si="29"/>
        <v>35.329976204640197</v>
      </c>
      <c r="BD30" s="19">
        <f t="shared" si="29"/>
        <v>98.881195716835379</v>
      </c>
      <c r="BE30" s="19">
        <f t="shared" si="29"/>
        <v>3.7787566924450058</v>
      </c>
      <c r="BF30" s="19">
        <f t="shared" si="29"/>
        <v>0.89095181439620863</v>
      </c>
      <c r="BG30" s="19">
        <f t="shared" si="29"/>
        <v>3.1469363474113136E-3</v>
      </c>
      <c r="BH30" s="19">
        <f t="shared" si="29"/>
        <v>3.7787566924450058</v>
      </c>
      <c r="BI30" s="19">
        <f t="shared" si="29"/>
        <v>1.115342058298614</v>
      </c>
      <c r="BJ30" s="19">
        <f t="shared" si="29"/>
        <v>3.7787566924450058</v>
      </c>
      <c r="BK30" s="19">
        <f t="shared" si="29"/>
        <v>8.666561570493803</v>
      </c>
      <c r="BL30" s="19">
        <f t="shared" si="29"/>
        <v>15.5543664485426</v>
      </c>
      <c r="BM30" s="19">
        <f t="shared" si="29"/>
        <v>15.5543664485426</v>
      </c>
      <c r="BN30" s="19">
        <f t="shared" si="29"/>
        <v>8.666561570493803</v>
      </c>
      <c r="BO30" s="19">
        <f t="shared" si="29"/>
        <v>35.329976204640197</v>
      </c>
      <c r="BP30" s="19">
        <f t="shared" si="29"/>
        <v>24.442171326591399</v>
      </c>
      <c r="BQ30" s="19">
        <f t="shared" si="29"/>
        <v>3.7787566924450058</v>
      </c>
      <c r="BR30" s="19">
        <f t="shared" si="29"/>
        <v>3.7787566924450058</v>
      </c>
      <c r="BS30" s="19">
        <f t="shared" si="29"/>
        <v>3.1469363474113136E-3</v>
      </c>
      <c r="BT30" s="19">
        <f t="shared" si="29"/>
        <v>4.2275371802498167</v>
      </c>
      <c r="BU30" s="19">
        <f t="shared" si="29"/>
        <v>16.451927424152224</v>
      </c>
      <c r="BV30" s="19">
        <f t="shared" si="29"/>
        <v>64.900707911957028</v>
      </c>
      <c r="BW30" s="19">
        <f t="shared" si="29"/>
        <v>49.788512790005832</v>
      </c>
      <c r="BX30" s="19">
        <f t="shared" si="29"/>
        <v>82.012903033908231</v>
      </c>
      <c r="BY30" s="19">
        <f t="shared" si="29"/>
        <v>145.34948839976184</v>
      </c>
      <c r="BZ30" s="19">
        <f t="shared" si="29"/>
        <v>122.23729327781064</v>
      </c>
      <c r="CA30" s="19">
        <f t="shared" si="29"/>
        <v>122.23729327781064</v>
      </c>
      <c r="CB30" s="19">
        <f t="shared" si="29"/>
        <v>107.24875669244481</v>
      </c>
      <c r="CC30" s="19">
        <f t="shared" si="29"/>
        <v>34.293878643664357</v>
      </c>
      <c r="CD30" s="19">
        <f t="shared" si="29"/>
        <v>8.7385127900058901</v>
      </c>
      <c r="CE30" s="19">
        <f t="shared" ref="CE30:CI30" si="30">(CE11-$CO$11)^2</f>
        <v>21.679244497322959</v>
      </c>
      <c r="CF30" s="19">
        <f t="shared" si="30"/>
        <v>2.0707911957171584E-2</v>
      </c>
      <c r="CG30" s="19">
        <f t="shared" si="30"/>
        <v>7.5960737656156745</v>
      </c>
      <c r="CH30" s="19">
        <f t="shared" si="30"/>
        <v>30.870220107079028</v>
      </c>
      <c r="CI30" s="19">
        <f t="shared" si="30"/>
        <v>11.263390838786361</v>
      </c>
      <c r="CJ30" s="19">
        <f>(CJ11-$CO$11)^2</f>
        <v>64.900707911957028</v>
      </c>
      <c r="CK30" s="19">
        <f>(CK11-$CO$11)^2</f>
        <v>181.06656157049349</v>
      </c>
      <c r="CL30" s="19">
        <f>(CL11-$CO$11)^2</f>
        <v>135.86461035098139</v>
      </c>
      <c r="CM30" s="19">
        <f>(CM11-$CO$11)^2</f>
        <v>171.33320113688924</v>
      </c>
      <c r="CN30" s="19">
        <f>(CN11-$CO$11)^2</f>
        <v>220.70363474122524</v>
      </c>
      <c r="CO30" s="1"/>
      <c r="CP30" s="1"/>
    </row>
    <row r="31" spans="1:97" x14ac:dyDescent="0.7">
      <c r="A31" s="65" t="s">
        <v>141</v>
      </c>
      <c r="B31" s="65" t="s">
        <v>18</v>
      </c>
      <c r="S31" s="19">
        <f t="shared" ref="S31:AX31" si="31">(S12-$CO$12)^2</f>
        <v>2.3815997078159774</v>
      </c>
      <c r="T31" s="19">
        <f t="shared" si="31"/>
        <v>6.5924032140241645E-2</v>
      </c>
      <c r="U31" s="19">
        <f t="shared" si="31"/>
        <v>6.0356537618698933</v>
      </c>
      <c r="V31" s="19">
        <f t="shared" si="31"/>
        <v>21.559707815924174</v>
      </c>
      <c r="W31" s="19">
        <f t="shared" si="31"/>
        <v>28.550248356464728</v>
      </c>
      <c r="X31" s="19">
        <f t="shared" si="31"/>
        <v>18.863761869978212</v>
      </c>
      <c r="Y31" s="19">
        <f t="shared" si="31"/>
        <v>31.846194302410691</v>
      </c>
      <c r="Z31" s="19">
        <f t="shared" si="31"/>
        <v>29.628897005113394</v>
      </c>
      <c r="AA31" s="19">
        <f t="shared" si="31"/>
        <v>126.41051862673514</v>
      </c>
      <c r="AB31" s="19">
        <f t="shared" si="31"/>
        <v>41.515383491599913</v>
      </c>
      <c r="AC31" s="19">
        <f t="shared" si="31"/>
        <v>140.26241051862706</v>
      </c>
      <c r="AD31" s="19">
        <f t="shared" si="31"/>
        <v>188.87673484295141</v>
      </c>
      <c r="AE31" s="19">
        <f t="shared" si="31"/>
        <v>121.95322132943785</v>
      </c>
      <c r="AF31" s="19">
        <f t="shared" si="31"/>
        <v>276.99754565376236</v>
      </c>
      <c r="AG31" s="19">
        <f t="shared" si="31"/>
        <v>276.99754565376236</v>
      </c>
      <c r="AH31" s="19">
        <f t="shared" si="31"/>
        <v>311.28403214024888</v>
      </c>
      <c r="AI31" s="19">
        <f t="shared" si="31"/>
        <v>186.13808619430282</v>
      </c>
      <c r="AJ31" s="19">
        <f t="shared" si="31"/>
        <v>56.90051862673505</v>
      </c>
      <c r="AK31" s="19">
        <f t="shared" si="31"/>
        <v>28.694842951059044</v>
      </c>
      <c r="AL31" s="19">
        <f t="shared" si="31"/>
        <v>126.71457268078861</v>
      </c>
      <c r="AM31" s="19">
        <f t="shared" si="31"/>
        <v>340.65186997808553</v>
      </c>
      <c r="AN31" s="19">
        <f t="shared" si="31"/>
        <v>418.47889700511251</v>
      </c>
      <c r="AO31" s="19">
        <f t="shared" si="31"/>
        <v>658.26916727538276</v>
      </c>
      <c r="AP31" s="19">
        <f t="shared" si="31"/>
        <v>490.92186997808557</v>
      </c>
      <c r="AQ31" s="19">
        <f t="shared" si="31"/>
        <v>588.39024835646399</v>
      </c>
      <c r="AR31" s="19">
        <f t="shared" si="31"/>
        <v>297.79565376186952</v>
      </c>
      <c r="AS31" s="19">
        <f t="shared" si="31"/>
        <v>217.7618699780858</v>
      </c>
      <c r="AT31" s="19">
        <f t="shared" si="31"/>
        <v>206.11646457268046</v>
      </c>
      <c r="AU31" s="19">
        <f t="shared" si="31"/>
        <v>469.01511322132882</v>
      </c>
      <c r="AV31" s="19">
        <f t="shared" si="31"/>
        <v>386.38808619430182</v>
      </c>
      <c r="AW31" s="19">
        <f t="shared" si="31"/>
        <v>135.87997808619397</v>
      </c>
      <c r="AX31" s="19">
        <f t="shared" si="31"/>
        <v>214.82051862673441</v>
      </c>
      <c r="AY31" s="19">
        <f t="shared" ref="AY31:CD31" si="32">(AY12-$CO$12)^2</f>
        <v>93.252951059166989</v>
      </c>
      <c r="AZ31" s="19">
        <f t="shared" si="32"/>
        <v>113.56646457268047</v>
      </c>
      <c r="BA31" s="19">
        <f t="shared" si="32"/>
        <v>7.0583564645726042</v>
      </c>
      <c r="BB31" s="19">
        <f t="shared" si="32"/>
        <v>74.939437545653504</v>
      </c>
      <c r="BC31" s="19">
        <f t="shared" si="32"/>
        <v>13.371869978086089</v>
      </c>
      <c r="BD31" s="19">
        <f t="shared" si="32"/>
        <v>2.7448429510591192</v>
      </c>
      <c r="BE31" s="19">
        <f t="shared" si="32"/>
        <v>1.8043024105186656</v>
      </c>
      <c r="BF31" s="19">
        <f t="shared" si="32"/>
        <v>2.7448429510591192</v>
      </c>
      <c r="BG31" s="19">
        <f t="shared" si="32"/>
        <v>0.43132943754563474</v>
      </c>
      <c r="BH31" s="19">
        <f t="shared" si="32"/>
        <v>1.8043024105186656</v>
      </c>
      <c r="BI31" s="19">
        <f t="shared" si="32"/>
        <v>2.7448429510591192</v>
      </c>
      <c r="BJ31" s="19">
        <f t="shared" si="32"/>
        <v>0.43132943754563474</v>
      </c>
      <c r="BK31" s="19">
        <f t="shared" si="32"/>
        <v>2.7448429510591192</v>
      </c>
      <c r="BL31" s="19">
        <f t="shared" si="32"/>
        <v>2.7448429510591192</v>
      </c>
      <c r="BM31" s="19">
        <f t="shared" si="32"/>
        <v>0.43132943754563474</v>
      </c>
      <c r="BN31" s="19">
        <f t="shared" si="32"/>
        <v>13.371869978086089</v>
      </c>
      <c r="BO31" s="19">
        <f t="shared" si="32"/>
        <v>0.11781592403215019</v>
      </c>
      <c r="BP31" s="19">
        <f t="shared" si="32"/>
        <v>0.11781592403215019</v>
      </c>
      <c r="BQ31" s="19">
        <f t="shared" si="32"/>
        <v>11.177275383491697</v>
      </c>
      <c r="BR31" s="19">
        <f t="shared" si="32"/>
        <v>1.8043024105186656</v>
      </c>
      <c r="BS31" s="19">
        <f t="shared" si="32"/>
        <v>1.338086194302377</v>
      </c>
      <c r="BT31" s="19">
        <f t="shared" si="32"/>
        <v>11.855924032140358</v>
      </c>
      <c r="BU31" s="19">
        <f t="shared" si="32"/>
        <v>14.770518626734955</v>
      </c>
      <c r="BV31" s="19">
        <f t="shared" si="32"/>
        <v>38.978086194302577</v>
      </c>
      <c r="BW31" s="19">
        <f t="shared" si="32"/>
        <v>24.435653761870135</v>
      </c>
      <c r="BX31" s="19">
        <f t="shared" si="32"/>
        <v>51.025924032140466</v>
      </c>
      <c r="BY31" s="19">
        <f t="shared" si="32"/>
        <v>63.09511322132969</v>
      </c>
      <c r="BZ31" s="19">
        <f t="shared" si="32"/>
        <v>79.981599707816216</v>
      </c>
      <c r="CA31" s="19">
        <f t="shared" si="32"/>
        <v>117.57592403214056</v>
      </c>
      <c r="CB31" s="19">
        <f t="shared" si="32"/>
        <v>81.780248356464824</v>
      </c>
      <c r="CC31" s="19">
        <f t="shared" si="32"/>
        <v>76.444302410518858</v>
      </c>
      <c r="CD31" s="19">
        <f t="shared" si="32"/>
        <v>76.444302410518858</v>
      </c>
      <c r="CE31" s="19">
        <f t="shared" ref="CE31:CI31" si="33">(CE12-$CO$12)^2</f>
        <v>41.515383491599913</v>
      </c>
      <c r="CF31" s="19">
        <f t="shared" si="33"/>
        <v>25.434302410518765</v>
      </c>
      <c r="CG31" s="19">
        <f t="shared" si="33"/>
        <v>2.4572680788892465E-2</v>
      </c>
      <c r="CH31" s="19">
        <f t="shared" si="33"/>
        <v>30.727545653762022</v>
      </c>
      <c r="CI31" s="19">
        <f t="shared" si="33"/>
        <v>0.20862673484294172</v>
      </c>
      <c r="CJ31" s="19">
        <f>(CJ12-$CO$12)^2</f>
        <v>36.119017125233533</v>
      </c>
      <c r="CK31" s="19">
        <f>(CK12-$CO$12)^2</f>
        <v>45.471329437545876</v>
      </c>
      <c r="CL31" s="19">
        <f>(CL12-$CO$12)^2</f>
        <v>42.814032140248536</v>
      </c>
      <c r="CM31" s="19">
        <f>(CM12-$CO$12)^2</f>
        <v>57.91072883694526</v>
      </c>
      <c r="CN31" s="19">
        <f>(CN12-$CO$12)^2</f>
        <v>100.19829640451357</v>
      </c>
      <c r="CO31" s="48" t="s">
        <v>156</v>
      </c>
      <c r="CP31" s="1"/>
    </row>
    <row r="32" spans="1:97" x14ac:dyDescent="0.7">
      <c r="A32" s="65" t="s">
        <v>125</v>
      </c>
      <c r="B32" s="65" t="s">
        <v>19</v>
      </c>
      <c r="C32" s="19">
        <f t="shared" ref="C32:AH32" si="34">(C13-$CO$13)^2</f>
        <v>469.62100425240055</v>
      </c>
      <c r="D32" s="19">
        <f t="shared" si="34"/>
        <v>57.316115363511734</v>
      </c>
      <c r="E32" s="19">
        <f t="shared" si="34"/>
        <v>84.10248573388202</v>
      </c>
      <c r="F32" s="19">
        <f t="shared" si="34"/>
        <v>3.2253499314129033</v>
      </c>
      <c r="G32" s="19">
        <f t="shared" si="34"/>
        <v>23.079127709190868</v>
      </c>
      <c r="H32" s="19">
        <f t="shared" si="34"/>
        <v>8.4336462277091933</v>
      </c>
      <c r="I32" s="19">
        <f t="shared" si="34"/>
        <v>16.776609190672151</v>
      </c>
      <c r="J32" s="19">
        <f t="shared" si="34"/>
        <v>1.2752264746227979</v>
      </c>
      <c r="K32" s="19">
        <f t="shared" si="34"/>
        <v>25.293448696844884</v>
      </c>
      <c r="L32" s="19">
        <f t="shared" si="34"/>
        <v>6.2296462277091464</v>
      </c>
      <c r="M32" s="19">
        <f t="shared" si="34"/>
        <v>19.32416474622768</v>
      </c>
      <c r="N32" s="19">
        <f t="shared" si="34"/>
        <v>43.506238820301775</v>
      </c>
      <c r="O32" s="19">
        <f t="shared" si="34"/>
        <v>68.822386968449976</v>
      </c>
      <c r="P32" s="19">
        <f t="shared" si="34"/>
        <v>79.13749807956124</v>
      </c>
      <c r="Q32" s="19">
        <f t="shared" si="34"/>
        <v>66.627917832647398</v>
      </c>
      <c r="R32" s="19">
        <f t="shared" si="34"/>
        <v>84.565053635116755</v>
      </c>
      <c r="S32" s="19">
        <f t="shared" si="34"/>
        <v>73.317991906721318</v>
      </c>
      <c r="T32" s="19">
        <f t="shared" si="34"/>
        <v>86.414238820301833</v>
      </c>
      <c r="U32" s="19">
        <f t="shared" si="34"/>
        <v>71.615473388203142</v>
      </c>
      <c r="V32" s="19">
        <f t="shared" si="34"/>
        <v>63.934831412894233</v>
      </c>
      <c r="W32" s="19">
        <f t="shared" si="34"/>
        <v>77.955819067215373</v>
      </c>
      <c r="X32" s="19">
        <f t="shared" si="34"/>
        <v>94.010979561042689</v>
      </c>
      <c r="Y32" s="19">
        <f t="shared" si="34"/>
        <v>111.56836227709164</v>
      </c>
      <c r="Z32" s="19">
        <f t="shared" si="34"/>
        <v>146.31142400548697</v>
      </c>
      <c r="AA32" s="19">
        <f t="shared" si="34"/>
        <v>135.23967091906749</v>
      </c>
      <c r="AB32" s="19">
        <f t="shared" si="34"/>
        <v>143.10362153635134</v>
      </c>
      <c r="AC32" s="19">
        <f t="shared" si="34"/>
        <v>228.89448573388239</v>
      </c>
      <c r="AD32" s="19">
        <f t="shared" si="34"/>
        <v>234.98618943758575</v>
      </c>
      <c r="AE32" s="19">
        <f t="shared" si="34"/>
        <v>292.2706832647462</v>
      </c>
      <c r="AF32" s="19">
        <f t="shared" si="34"/>
        <v>165.44628820301779</v>
      </c>
      <c r="AG32" s="19">
        <f t="shared" si="34"/>
        <v>112.98115240054895</v>
      </c>
      <c r="AH32" s="19">
        <f t="shared" si="34"/>
        <v>34.369991906721523</v>
      </c>
      <c r="AI32" s="19">
        <f t="shared" ref="AI32:BN32" si="35">(AI13-$CO$13)^2</f>
        <v>4.8220906721535464</v>
      </c>
      <c r="AJ32" s="19">
        <f t="shared" si="35"/>
        <v>54.82031289437586</v>
      </c>
      <c r="AK32" s="19">
        <f t="shared" si="35"/>
        <v>98.090683264746232</v>
      </c>
      <c r="AL32" s="19">
        <f t="shared" si="35"/>
        <v>416.3262388203018</v>
      </c>
      <c r="AM32" s="19">
        <f t="shared" si="35"/>
        <v>1258.1734486968458</v>
      </c>
      <c r="AN32" s="19">
        <f t="shared" si="35"/>
        <v>967.46342400548713</v>
      </c>
      <c r="AO32" s="19">
        <f t="shared" si="35"/>
        <v>825.83858449931392</v>
      </c>
      <c r="AP32" s="19">
        <f t="shared" si="35"/>
        <v>597.18688079561036</v>
      </c>
      <c r="AQ32" s="19">
        <f t="shared" si="35"/>
        <v>301.74263388203076</v>
      </c>
      <c r="AR32" s="19">
        <f t="shared" si="35"/>
        <v>63.532707956104197</v>
      </c>
      <c r="AS32" s="19">
        <f t="shared" si="35"/>
        <v>17.118140054869695</v>
      </c>
      <c r="AT32" s="19">
        <f t="shared" si="35"/>
        <v>7.3120165980795475</v>
      </c>
      <c r="AU32" s="19">
        <f t="shared" si="35"/>
        <v>18.813103017832685</v>
      </c>
      <c r="AV32" s="19">
        <f t="shared" si="35"/>
        <v>4.5685104252401212</v>
      </c>
      <c r="AW32" s="19">
        <f t="shared" si="35"/>
        <v>0.18426351165980354</v>
      </c>
      <c r="AX32" s="19">
        <f t="shared" si="35"/>
        <v>2.9152400548696659E-2</v>
      </c>
      <c r="AY32" s="19">
        <f t="shared" si="35"/>
        <v>7.3300548696849308E-2</v>
      </c>
      <c r="AZ32" s="19">
        <f t="shared" si="35"/>
        <v>0.39596721536352664</v>
      </c>
      <c r="BA32" s="19">
        <f t="shared" si="35"/>
        <v>2.5469795610425225</v>
      </c>
      <c r="BB32" s="19">
        <f t="shared" si="35"/>
        <v>5.4254486968449953</v>
      </c>
      <c r="BC32" s="19">
        <f t="shared" si="35"/>
        <v>3.983720301783229</v>
      </c>
      <c r="BD32" s="19">
        <f t="shared" si="35"/>
        <v>2.0427820301783117</v>
      </c>
      <c r="BE32" s="19">
        <f t="shared" si="35"/>
        <v>1.8566585733881993</v>
      </c>
      <c r="BF32" s="19">
        <f t="shared" si="35"/>
        <v>4.5337449931413403</v>
      </c>
      <c r="BG32" s="19">
        <f t="shared" si="35"/>
        <v>7.4488561042523571</v>
      </c>
      <c r="BH32" s="19">
        <f t="shared" si="35"/>
        <v>1.5110783264746031</v>
      </c>
      <c r="BI32" s="19">
        <f t="shared" si="35"/>
        <v>8.5610425239991542E-4</v>
      </c>
      <c r="BJ32" s="19">
        <f t="shared" si="35"/>
        <v>3.8386968449934597E-2</v>
      </c>
      <c r="BK32" s="19">
        <f t="shared" si="35"/>
        <v>4.8579425240054759</v>
      </c>
      <c r="BL32" s="19">
        <f t="shared" si="35"/>
        <v>1.1464857338820411</v>
      </c>
      <c r="BM32" s="19">
        <f t="shared" si="35"/>
        <v>0.16327585733882063</v>
      </c>
      <c r="BN32" s="19">
        <f t="shared" si="35"/>
        <v>0.16327585733882063</v>
      </c>
      <c r="BO32" s="19">
        <f t="shared" ref="BO32:CD32" si="36">(BO13-$CO$13)^2</f>
        <v>8.5610425239991542E-4</v>
      </c>
      <c r="BP32" s="19">
        <f t="shared" si="36"/>
        <v>1.8566585733881606</v>
      </c>
      <c r="BQ32" s="19">
        <f t="shared" si="36"/>
        <v>1.059374622770926</v>
      </c>
      <c r="BR32" s="19">
        <f t="shared" si="36"/>
        <v>0.92658449931414277</v>
      </c>
      <c r="BS32" s="19">
        <f t="shared" si="36"/>
        <v>2.1391770919067423</v>
      </c>
      <c r="BT32" s="19">
        <f t="shared" si="36"/>
        <v>11.083967215363515</v>
      </c>
      <c r="BU32" s="19">
        <f t="shared" si="36"/>
        <v>10.863127709190689</v>
      </c>
      <c r="BV32" s="19">
        <f t="shared" si="36"/>
        <v>26.997646227709275</v>
      </c>
      <c r="BW32" s="19">
        <f t="shared" si="36"/>
        <v>19.32416474622768</v>
      </c>
      <c r="BX32" s="19">
        <f t="shared" si="36"/>
        <v>5.9013005486968204</v>
      </c>
      <c r="BY32" s="19">
        <f t="shared" si="36"/>
        <v>13.90737462277086</v>
      </c>
      <c r="BZ32" s="19">
        <f t="shared" si="36"/>
        <v>23.000905486968474</v>
      </c>
      <c r="CA32" s="19">
        <f t="shared" si="36"/>
        <v>10.428115363511608</v>
      </c>
      <c r="CB32" s="19">
        <f t="shared" si="36"/>
        <v>1.7669301783264761</v>
      </c>
      <c r="CC32" s="19">
        <f t="shared" si="36"/>
        <v>1.4302388203018026</v>
      </c>
      <c r="CD32" s="19">
        <f t="shared" si="36"/>
        <v>2.9903375857338546</v>
      </c>
      <c r="CE32" s="19">
        <f t="shared" ref="CE32:CI32" si="37">(CE13-$CO$13)^2</f>
        <v>0.53181906721535188</v>
      </c>
      <c r="CF32" s="19">
        <f t="shared" si="37"/>
        <v>497.47172030178291</v>
      </c>
      <c r="CG32" s="19">
        <f t="shared" si="37"/>
        <v>46.750140054869739</v>
      </c>
      <c r="CH32" s="19">
        <f t="shared" si="37"/>
        <v>37.259720301783304</v>
      </c>
      <c r="CI32" s="19">
        <f t="shared" si="37"/>
        <v>88.436609190672158</v>
      </c>
      <c r="CJ32" s="19">
        <f>(CJ13-$CO$13)^2</f>
        <v>5.1193252400548896</v>
      </c>
      <c r="CK32" s="19">
        <f>(CK13-$CO$13)^2</f>
        <v>4.6768067215363942</v>
      </c>
      <c r="CL32" s="19">
        <f>(CL13-$CO$13)^2</f>
        <v>0.24594252400547811</v>
      </c>
      <c r="CM32" s="19">
        <f>(CM13-$CO$13)^2</f>
        <v>1.9714240054869696</v>
      </c>
      <c r="CN32" s="19">
        <f>(CN13-$CO$13)^2</f>
        <v>44.944609190672118</v>
      </c>
      <c r="CO32" s="1" t="s">
        <v>163</v>
      </c>
      <c r="CP32" s="1"/>
    </row>
    <row r="33" spans="1:96" x14ac:dyDescent="0.7">
      <c r="A33" s="65" t="s">
        <v>155</v>
      </c>
      <c r="B33" s="65" t="s">
        <v>152</v>
      </c>
      <c r="C33" s="20">
        <f t="shared" ref="C33:AH33" si="38">(C14-$CO$14)^2</f>
        <v>90712819.618549392</v>
      </c>
      <c r="D33" s="20">
        <f t="shared" si="38"/>
        <v>89554572.629660502</v>
      </c>
      <c r="E33" s="20">
        <f t="shared" si="38"/>
        <v>87823658.594104961</v>
      </c>
      <c r="F33" s="20">
        <f t="shared" si="38"/>
        <v>85372569.407438278</v>
      </c>
      <c r="G33" s="20">
        <f t="shared" si="38"/>
        <v>83100139.249660507</v>
      </c>
      <c r="H33" s="20">
        <f t="shared" si="38"/>
        <v>80995100.07410495</v>
      </c>
      <c r="I33" s="20">
        <f t="shared" si="38"/>
        <v>78684488.96077162</v>
      </c>
      <c r="J33" s="20">
        <f t="shared" si="38"/>
        <v>73938119.396327168</v>
      </c>
      <c r="K33" s="20">
        <f t="shared" si="38"/>
        <v>72009273.07410495</v>
      </c>
      <c r="L33" s="20">
        <f t="shared" si="38"/>
        <v>70082477.334104925</v>
      </c>
      <c r="M33" s="20">
        <f t="shared" si="38"/>
        <v>66559943.805216067</v>
      </c>
      <c r="N33" s="20">
        <f t="shared" si="38"/>
        <v>62326726.685216054</v>
      </c>
      <c r="O33" s="20">
        <f t="shared" si="38"/>
        <v>59381322.916327178</v>
      </c>
      <c r="P33" s="20">
        <f t="shared" si="38"/>
        <v>55892486.549660504</v>
      </c>
      <c r="Q33" s="20">
        <f t="shared" si="38"/>
        <v>51827440.760771617</v>
      </c>
      <c r="R33" s="20">
        <f t="shared" si="38"/>
        <v>47727756.056327164</v>
      </c>
      <c r="S33" s="20">
        <f t="shared" si="38"/>
        <v>43234935.385216057</v>
      </c>
      <c r="T33" s="20">
        <f t="shared" si="38"/>
        <v>38072944.885216057</v>
      </c>
      <c r="U33" s="20">
        <f t="shared" si="38"/>
        <v>32488036.696327168</v>
      </c>
      <c r="V33" s="20">
        <f t="shared" si="38"/>
        <v>27133970.3896605</v>
      </c>
      <c r="W33" s="20">
        <f t="shared" si="38"/>
        <v>21348352.849660505</v>
      </c>
      <c r="X33" s="20">
        <f t="shared" si="38"/>
        <v>14551385.082993833</v>
      </c>
      <c r="Y33" s="20">
        <f t="shared" si="38"/>
        <v>8465351.8896604963</v>
      </c>
      <c r="Z33" s="20">
        <f t="shared" si="38"/>
        <v>3205273.5518827187</v>
      </c>
      <c r="AA33" s="20">
        <f t="shared" si="38"/>
        <v>708000.7052160512</v>
      </c>
      <c r="AB33" s="20">
        <f t="shared" si="38"/>
        <v>33150.294104937886</v>
      </c>
      <c r="AC33" s="20">
        <f t="shared" si="38"/>
        <v>2626902.5963271596</v>
      </c>
      <c r="AD33" s="20">
        <f t="shared" si="38"/>
        <v>10943341.827438265</v>
      </c>
      <c r="AE33" s="20">
        <f t="shared" si="38"/>
        <v>22982169.667438257</v>
      </c>
      <c r="AF33" s="20">
        <f t="shared" si="38"/>
        <v>38427256.611882702</v>
      </c>
      <c r="AG33" s="20">
        <f t="shared" si="38"/>
        <v>50789456.962993816</v>
      </c>
      <c r="AH33" s="20">
        <f t="shared" si="38"/>
        <v>64689402.167438246</v>
      </c>
      <c r="AI33" s="20">
        <f t="shared" ref="AI33:BN33" si="39">(AI14-$CO$14)^2</f>
        <v>75385323.889660463</v>
      </c>
      <c r="AJ33" s="20">
        <f t="shared" si="39"/>
        <v>91169502.429660454</v>
      </c>
      <c r="AK33" s="20">
        <f t="shared" si="39"/>
        <v>104838599.97188273</v>
      </c>
      <c r="AL33" s="20">
        <f t="shared" si="39"/>
        <v>104364045.2607716</v>
      </c>
      <c r="AM33" s="20">
        <f t="shared" si="39"/>
        <v>98364189.416327164</v>
      </c>
      <c r="AN33" s="20">
        <f t="shared" si="39"/>
        <v>90291276.940771595</v>
      </c>
      <c r="AO33" s="20">
        <f t="shared" si="39"/>
        <v>85087198.029660448</v>
      </c>
      <c r="AP33" s="20">
        <f t="shared" si="39"/>
        <v>75753910.151882708</v>
      </c>
      <c r="AQ33" s="20">
        <f t="shared" si="39"/>
        <v>68561252.029660478</v>
      </c>
      <c r="AR33" s="20">
        <f t="shared" si="39"/>
        <v>45338301.482993826</v>
      </c>
      <c r="AS33" s="20">
        <f t="shared" si="39"/>
        <v>41900663.994104952</v>
      </c>
      <c r="AT33" s="20">
        <f t="shared" si="39"/>
        <v>34288897.174104929</v>
      </c>
      <c r="AU33" s="20">
        <f t="shared" si="39"/>
        <v>29695657.616327159</v>
      </c>
      <c r="AV33" s="20">
        <f t="shared" si="39"/>
        <v>26556214.596327156</v>
      </c>
      <c r="AW33" s="20">
        <f t="shared" si="39"/>
        <v>25842706.538549371</v>
      </c>
      <c r="AX33" s="20">
        <f t="shared" si="39"/>
        <v>21177227.949660495</v>
      </c>
      <c r="AY33" s="20">
        <f t="shared" si="39"/>
        <v>13797303.889660496</v>
      </c>
      <c r="AZ33" s="20">
        <f t="shared" si="39"/>
        <v>10398510.940771589</v>
      </c>
      <c r="BA33" s="20">
        <f t="shared" si="39"/>
        <v>10077908.794104943</v>
      </c>
      <c r="BB33" s="20">
        <f t="shared" si="39"/>
        <v>7985553.8163271612</v>
      </c>
      <c r="BC33" s="20">
        <f t="shared" si="39"/>
        <v>6758815.6074382607</v>
      </c>
      <c r="BD33" s="20">
        <f t="shared" si="39"/>
        <v>5109734.6674382649</v>
      </c>
      <c r="BE33" s="20">
        <f t="shared" si="39"/>
        <v>4283129.1829938227</v>
      </c>
      <c r="BF33" s="20">
        <f t="shared" si="39"/>
        <v>3562551.3896604953</v>
      </c>
      <c r="BG33" s="20">
        <f t="shared" si="39"/>
        <v>1755286.4052160494</v>
      </c>
      <c r="BH33" s="20">
        <f t="shared" si="39"/>
        <v>1299764.6718827137</v>
      </c>
      <c r="BI33" s="20">
        <f t="shared" si="39"/>
        <v>1255906.2296604924</v>
      </c>
      <c r="BJ33" s="20">
        <f t="shared" si="39"/>
        <v>638037.06299382669</v>
      </c>
      <c r="BK33" s="20">
        <f t="shared" si="39"/>
        <v>523846.22966049338</v>
      </c>
      <c r="BL33" s="20">
        <f t="shared" si="39"/>
        <v>408413.30521604803</v>
      </c>
      <c r="BM33" s="20">
        <f t="shared" si="39"/>
        <v>381642.51854938234</v>
      </c>
      <c r="BN33" s="20">
        <f t="shared" si="39"/>
        <v>174366.56077160407</v>
      </c>
      <c r="BO33" s="20">
        <f t="shared" ref="BO33:CD33" si="40">(BO14-$CO$14)^2</f>
        <v>63439.616327160511</v>
      </c>
      <c r="BP33" s="20">
        <f t="shared" si="40"/>
        <v>195074.35188271545</v>
      </c>
      <c r="BQ33" s="20">
        <f t="shared" si="40"/>
        <v>231334.27854938136</v>
      </c>
      <c r="BR33" s="20">
        <f t="shared" si="40"/>
        <v>221814.83410493695</v>
      </c>
      <c r="BS33" s="20">
        <f t="shared" si="40"/>
        <v>246484.6674382702</v>
      </c>
      <c r="BT33" s="20">
        <f t="shared" si="40"/>
        <v>186686.40521605004</v>
      </c>
      <c r="BU33" s="20">
        <f t="shared" si="40"/>
        <v>36546.818549382457</v>
      </c>
      <c r="BV33" s="20">
        <f t="shared" si="40"/>
        <v>15768.382993826897</v>
      </c>
      <c r="BW33" s="20">
        <f t="shared" si="40"/>
        <v>6048.5185493826657</v>
      </c>
      <c r="BX33" s="20">
        <f t="shared" si="40"/>
        <v>13.160771604937977</v>
      </c>
      <c r="BY33" s="20">
        <f t="shared" si="40"/>
        <v>261251.60521604933</v>
      </c>
      <c r="BZ33" s="20">
        <f t="shared" si="40"/>
        <v>353939.06077160616</v>
      </c>
      <c r="CA33" s="20">
        <f t="shared" si="40"/>
        <v>341438.95188271685</v>
      </c>
      <c r="CB33" s="20">
        <f t="shared" si="40"/>
        <v>311618.25188271643</v>
      </c>
      <c r="CC33" s="20">
        <f t="shared" si="40"/>
        <v>248629.66077160489</v>
      </c>
      <c r="CD33" s="20">
        <f t="shared" si="40"/>
        <v>673758.2407716061</v>
      </c>
      <c r="CE33" s="20">
        <f t="shared" ref="CE33:CI33" si="41">(CE14-$CO$14)^2</f>
        <v>878395.90743827226</v>
      </c>
      <c r="CF33" s="20">
        <f t="shared" si="41"/>
        <v>1154824.8607716048</v>
      </c>
      <c r="CG33" s="20">
        <f t="shared" si="41"/>
        <v>1136202.0274382739</v>
      </c>
      <c r="CH33" s="20">
        <f t="shared" si="41"/>
        <v>1490908.8341049417</v>
      </c>
      <c r="CI33" s="20">
        <f t="shared" si="41"/>
        <v>1234382.7229938302</v>
      </c>
      <c r="CJ33" s="20">
        <f>(CJ14-$CO$14)^2</f>
        <v>1379280.6052160519</v>
      </c>
      <c r="CK33" s="20">
        <f>(CK14-$CO$14)^2</f>
        <v>811310.52966049768</v>
      </c>
      <c r="CL33" s="20">
        <f>(CL14-$CO$14)^2</f>
        <v>737928.72299382964</v>
      </c>
      <c r="CM33" s="20">
        <f>(CM14-$CO$14)^2</f>
        <v>745507.52743827342</v>
      </c>
      <c r="CN33" s="20">
        <f>(CN14-$CO$14)^2</f>
        <v>424749.09632716089</v>
      </c>
      <c r="CO33" s="1" t="s">
        <v>164</v>
      </c>
      <c r="CP33" s="1"/>
    </row>
    <row r="34" spans="1:96" x14ac:dyDescent="0.7">
      <c r="A34" s="65" t="s">
        <v>128</v>
      </c>
      <c r="B34" s="65" t="s">
        <v>131</v>
      </c>
      <c r="C34" s="19">
        <f t="shared" ref="C34:AH34" si="42">(C15-$CO$15)^2</f>
        <v>0.75110993398222758</v>
      </c>
      <c r="D34" s="19">
        <f t="shared" si="42"/>
        <v>3.8829971721527277</v>
      </c>
      <c r="E34" s="19">
        <f t="shared" si="42"/>
        <v>11.228508942123767</v>
      </c>
      <c r="F34" s="19">
        <f t="shared" si="42"/>
        <v>32.823476618442754</v>
      </c>
      <c r="G34" s="19">
        <f t="shared" si="42"/>
        <v>2.2840474206487604</v>
      </c>
      <c r="H34" s="19">
        <f t="shared" si="42"/>
        <v>3.4748529135704334</v>
      </c>
      <c r="I34" s="19">
        <f t="shared" si="42"/>
        <v>26.694805872585476</v>
      </c>
      <c r="J34" s="19">
        <f t="shared" si="42"/>
        <v>52.439220670930922</v>
      </c>
      <c r="K34" s="19">
        <f t="shared" si="42"/>
        <v>4.4705670184730666</v>
      </c>
      <c r="L34" s="19">
        <f t="shared" si="42"/>
        <v>16.431751407753293</v>
      </c>
      <c r="M34" s="19">
        <f t="shared" si="42"/>
        <v>17.876405322481094</v>
      </c>
      <c r="N34" s="19">
        <f t="shared" si="42"/>
        <v>49.487057135582504</v>
      </c>
      <c r="O34" s="19">
        <f t="shared" si="42"/>
        <v>15.678935384651213</v>
      </c>
      <c r="P34" s="19">
        <f t="shared" si="42"/>
        <v>24.742953620323863</v>
      </c>
      <c r="Q34" s="19">
        <f t="shared" si="42"/>
        <v>50.397442485515811</v>
      </c>
      <c r="R34" s="19">
        <f t="shared" si="42"/>
        <v>55.388490879029909</v>
      </c>
      <c r="S34" s="19">
        <f t="shared" si="42"/>
        <v>29.62154719301331</v>
      </c>
      <c r="T34" s="19">
        <f t="shared" si="42"/>
        <v>67.664207240554461</v>
      </c>
      <c r="U34" s="19">
        <f t="shared" si="42"/>
        <v>47.901375438303518</v>
      </c>
      <c r="V34" s="19">
        <f t="shared" si="42"/>
        <v>69.200701869285211</v>
      </c>
      <c r="W34" s="19">
        <f t="shared" si="42"/>
        <v>19.408407953722058</v>
      </c>
      <c r="X34" s="19">
        <f t="shared" si="42"/>
        <v>31.7722103712711</v>
      </c>
      <c r="Y34" s="19">
        <f t="shared" si="42"/>
        <v>37.391425139649655</v>
      </c>
      <c r="Z34" s="19">
        <f t="shared" si="42"/>
        <v>94.877598693266421</v>
      </c>
      <c r="AA34" s="19">
        <f t="shared" si="42"/>
        <v>88.376068096049977</v>
      </c>
      <c r="AB34" s="19">
        <f t="shared" si="42"/>
        <v>106.25967287377084</v>
      </c>
      <c r="AC34" s="19">
        <f t="shared" si="42"/>
        <v>138.69067237503378</v>
      </c>
      <c r="AD34" s="19">
        <f t="shared" si="42"/>
        <v>198.74945495852523</v>
      </c>
      <c r="AE34" s="19">
        <f t="shared" si="42"/>
        <v>133.07504315844182</v>
      </c>
      <c r="AF34" s="19">
        <f t="shared" si="42"/>
        <v>102.22625375681177</v>
      </c>
      <c r="AG34" s="19">
        <f t="shared" si="42"/>
        <v>98.945659009425526</v>
      </c>
      <c r="AH34" s="19">
        <f t="shared" si="42"/>
        <v>47.987642771303207</v>
      </c>
      <c r="AI34" s="19">
        <f t="shared" ref="AI34:BN34" si="43">(AI15-$CO$15)^2</f>
        <v>34.075275166438857</v>
      </c>
      <c r="AJ34" s="19">
        <f t="shared" si="43"/>
        <v>17.601305921535985</v>
      </c>
      <c r="AK34" s="19">
        <f t="shared" si="43"/>
        <v>15.074556072141037</v>
      </c>
      <c r="AL34" s="19">
        <f t="shared" si="43"/>
        <v>5.6049853914519518</v>
      </c>
      <c r="AM34" s="19">
        <f t="shared" si="43"/>
        <v>5.2625993859669498</v>
      </c>
      <c r="AN34" s="19">
        <f t="shared" si="43"/>
        <v>43.685211746230621</v>
      </c>
      <c r="AO34" s="19">
        <f t="shared" si="43"/>
        <v>35.752551450415382</v>
      </c>
      <c r="AP34" s="19">
        <f t="shared" si="43"/>
        <v>58.302124699550632</v>
      </c>
      <c r="AQ34" s="19">
        <f t="shared" si="43"/>
        <v>31.313871090842898</v>
      </c>
      <c r="AR34" s="19">
        <f t="shared" si="43"/>
        <v>43.479043811791222</v>
      </c>
      <c r="AS34" s="19">
        <f t="shared" si="43"/>
        <v>14.179303761825743</v>
      </c>
      <c r="AT34" s="19">
        <f t="shared" si="43"/>
        <v>3.2143195352635967</v>
      </c>
      <c r="AU34" s="19">
        <f t="shared" si="43"/>
        <v>9.2212550557260329</v>
      </c>
      <c r="AV34" s="19">
        <f t="shared" si="43"/>
        <v>11.590158477062094</v>
      </c>
      <c r="AW34" s="19">
        <f t="shared" si="43"/>
        <v>0.25138725227709641</v>
      </c>
      <c r="AX34" s="19">
        <f t="shared" si="43"/>
        <v>0.36560383198926133</v>
      </c>
      <c r="AY34" s="19">
        <f t="shared" si="43"/>
        <v>9.030312496393185E-2</v>
      </c>
      <c r="AZ34" s="19">
        <f t="shared" si="43"/>
        <v>3.8822044687891384E-3</v>
      </c>
      <c r="BA34" s="19">
        <f t="shared" si="43"/>
        <v>9.7792703158609768</v>
      </c>
      <c r="BB34" s="19">
        <f t="shared" si="43"/>
        <v>18.532545531916497</v>
      </c>
      <c r="BC34" s="19">
        <f t="shared" si="43"/>
        <v>0.19571563651875146</v>
      </c>
      <c r="BD34" s="19">
        <f t="shared" si="43"/>
        <v>6.8059705604256857</v>
      </c>
      <c r="BE34" s="19">
        <f t="shared" si="43"/>
        <v>1.9713923563326776</v>
      </c>
      <c r="BF34" s="19">
        <f t="shared" si="43"/>
        <v>24.329023187793481</v>
      </c>
      <c r="BG34" s="19">
        <f t="shared" si="43"/>
        <v>5.2059608428702031</v>
      </c>
      <c r="BH34" s="19">
        <f t="shared" si="43"/>
        <v>10.62762739110541</v>
      </c>
      <c r="BI34" s="19">
        <f t="shared" si="43"/>
        <v>8.1642812764532042</v>
      </c>
      <c r="BJ34" s="19">
        <f t="shared" si="43"/>
        <v>19.810660852998694</v>
      </c>
      <c r="BK34" s="19">
        <f t="shared" si="43"/>
        <v>11.907045290216093</v>
      </c>
      <c r="BL34" s="19">
        <f t="shared" si="43"/>
        <v>19.767859168770467</v>
      </c>
      <c r="BM34" s="19">
        <f t="shared" si="43"/>
        <v>17.080993762620437</v>
      </c>
      <c r="BN34" s="19">
        <f t="shared" si="43"/>
        <v>56.573314145590274</v>
      </c>
      <c r="BO34" s="19">
        <f t="shared" ref="BO34:CD34" si="44">(BO15-$CO$15)^2</f>
        <v>38.573037448685021</v>
      </c>
      <c r="BP34" s="19">
        <f t="shared" si="44"/>
        <v>36.764832804121383</v>
      </c>
      <c r="BQ34" s="19">
        <f t="shared" si="44"/>
        <v>45.645693144517054</v>
      </c>
      <c r="BR34" s="19">
        <f t="shared" si="44"/>
        <v>39.593189374560716</v>
      </c>
      <c r="BS34" s="19">
        <f t="shared" si="44"/>
        <v>24.010592377305873</v>
      </c>
      <c r="BT34" s="19">
        <f t="shared" si="44"/>
        <v>16.139717585469512</v>
      </c>
      <c r="BU34" s="19">
        <f t="shared" si="44"/>
        <v>5.4300425663093366</v>
      </c>
      <c r="BV34" s="19">
        <f t="shared" si="44"/>
        <v>48.425607449255992</v>
      </c>
      <c r="BW34" s="19">
        <f t="shared" si="44"/>
        <v>34.522876504931581</v>
      </c>
      <c r="BX34" s="19">
        <f t="shared" si="44"/>
        <v>23.613280261620417</v>
      </c>
      <c r="BY34" s="19">
        <f t="shared" si="44"/>
        <v>0.50090128541134749</v>
      </c>
      <c r="BZ34" s="19">
        <f t="shared" si="44"/>
        <v>22.216771243550784</v>
      </c>
      <c r="CA34" s="19">
        <f t="shared" si="44"/>
        <v>24.994753748740347</v>
      </c>
      <c r="CB34" s="19">
        <f t="shared" si="44"/>
        <v>5.8310124251229754</v>
      </c>
      <c r="CC34" s="19">
        <f t="shared" si="44"/>
        <v>17.649526285369419</v>
      </c>
      <c r="CD34" s="19">
        <f t="shared" si="44"/>
        <v>32.353962422551355</v>
      </c>
      <c r="CE34" s="19">
        <f t="shared" ref="CE34:CI34" si="45">(CE15-$CO$15)^2</f>
        <v>55.0409893178186</v>
      </c>
      <c r="CF34" s="19">
        <f t="shared" si="45"/>
        <v>72.872349191866888</v>
      </c>
      <c r="CG34" s="19">
        <f t="shared" si="45"/>
        <v>42.983896909464328</v>
      </c>
      <c r="CH34" s="19">
        <f t="shared" si="45"/>
        <v>76.220268728836174</v>
      </c>
      <c r="CI34" s="19">
        <f t="shared" si="45"/>
        <v>71.81390435406729</v>
      </c>
      <c r="CJ34" s="19">
        <f>(CJ15-$CO$15)^2</f>
        <v>1.0198729984105985</v>
      </c>
      <c r="CK34" s="19">
        <f>(CK15-$CO$15)^2</f>
        <v>1.9368449351279002</v>
      </c>
      <c r="CL34" s="19">
        <f>(CL15-$CO$15)^2</f>
        <v>76.953149574415704</v>
      </c>
      <c r="CM34" s="19">
        <f>(CM15-$CO$15)^2</f>
        <v>5.5228275887629481</v>
      </c>
      <c r="CN34" s="19">
        <f>(CN15-$CO$15)^2</f>
        <v>5.8366523412328117</v>
      </c>
      <c r="CO34" s="8" t="s">
        <v>165</v>
      </c>
    </row>
    <row r="35" spans="1:96" x14ac:dyDescent="0.7">
      <c r="A35" s="65" t="s">
        <v>129</v>
      </c>
      <c r="B35" s="65" t="s">
        <v>132</v>
      </c>
      <c r="C35" s="19">
        <f t="shared" ref="C35:AH35" si="46">(C16-$CO$16)^2</f>
        <v>8.4934162481972901</v>
      </c>
      <c r="D35" s="19">
        <f t="shared" si="46"/>
        <v>1.9855530198361462</v>
      </c>
      <c r="E35" s="19">
        <f t="shared" si="46"/>
        <v>0.30205009853004094</v>
      </c>
      <c r="F35" s="19">
        <f t="shared" si="46"/>
        <v>13.546547432632341</v>
      </c>
      <c r="G35" s="19">
        <f t="shared" si="46"/>
        <v>6.9721424780437316</v>
      </c>
      <c r="H35" s="19">
        <f t="shared" si="46"/>
        <v>0.27236648682712539</v>
      </c>
      <c r="I35" s="19">
        <f t="shared" si="46"/>
        <v>7.6118799219997646</v>
      </c>
      <c r="J35" s="19">
        <f t="shared" si="46"/>
        <v>97.158314160669491</v>
      </c>
      <c r="K35" s="19">
        <f t="shared" si="46"/>
        <v>4.9991749642522052</v>
      </c>
      <c r="L35" s="19">
        <f t="shared" si="46"/>
        <v>5.9483581751820278</v>
      </c>
      <c r="M35" s="19">
        <f t="shared" si="46"/>
        <v>5.1420005875087442</v>
      </c>
      <c r="N35" s="19">
        <f t="shared" si="46"/>
        <v>10.594315895957429</v>
      </c>
      <c r="O35" s="19">
        <f t="shared" si="46"/>
        <v>1.3316710596198614E-2</v>
      </c>
      <c r="P35" s="19">
        <f t="shared" si="46"/>
        <v>10.746882093085839</v>
      </c>
      <c r="Q35" s="19">
        <f t="shared" si="46"/>
        <v>13.13946815637027</v>
      </c>
      <c r="R35" s="19">
        <f t="shared" si="46"/>
        <v>18.797101282699241</v>
      </c>
      <c r="S35" s="19">
        <f t="shared" si="46"/>
        <v>15.311162525147589</v>
      </c>
      <c r="T35" s="19">
        <f t="shared" si="46"/>
        <v>159.74828289078587</v>
      </c>
      <c r="U35" s="19">
        <f t="shared" si="46"/>
        <v>60.11614217672232</v>
      </c>
      <c r="V35" s="19">
        <f t="shared" si="46"/>
        <v>25.608793400054456</v>
      </c>
      <c r="W35" s="19">
        <f t="shared" si="46"/>
        <v>22.91581566365965</v>
      </c>
      <c r="X35" s="19">
        <f t="shared" si="46"/>
        <v>31.973325144038483</v>
      </c>
      <c r="Y35" s="19">
        <f t="shared" si="46"/>
        <v>51.449912695911173</v>
      </c>
      <c r="Z35" s="19">
        <f t="shared" si="46"/>
        <v>86.702313053451846</v>
      </c>
      <c r="AA35" s="19">
        <f t="shared" si="46"/>
        <v>94.042388586897687</v>
      </c>
      <c r="AB35" s="19">
        <f t="shared" si="46"/>
        <v>168.36037132689333</v>
      </c>
      <c r="AC35" s="19">
        <f t="shared" si="46"/>
        <v>327.29064766290151</v>
      </c>
      <c r="AD35" s="19">
        <f t="shared" si="46"/>
        <v>434.60887635020009</v>
      </c>
      <c r="AE35" s="19">
        <f t="shared" si="46"/>
        <v>291.45630508846472</v>
      </c>
      <c r="AF35" s="19">
        <f t="shared" si="46"/>
        <v>265.58548779600466</v>
      </c>
      <c r="AG35" s="19">
        <f t="shared" si="46"/>
        <v>311.18474159925103</v>
      </c>
      <c r="AH35" s="19">
        <f t="shared" si="46"/>
        <v>157.0135903764637</v>
      </c>
      <c r="AI35" s="19">
        <f t="shared" ref="AI35:BN35" si="47">(AI16-$CO$16)^2</f>
        <v>112.41862077628865</v>
      </c>
      <c r="AJ35" s="19">
        <f t="shared" si="47"/>
        <v>88.887248801327488</v>
      </c>
      <c r="AK35" s="19">
        <f t="shared" si="47"/>
        <v>49.203325551850085</v>
      </c>
      <c r="AL35" s="19">
        <f t="shared" si="47"/>
        <v>7.1899834639316067</v>
      </c>
      <c r="AM35" s="19">
        <f t="shared" si="47"/>
        <v>27.32220431085393</v>
      </c>
      <c r="AN35" s="19">
        <f t="shared" si="47"/>
        <v>304.98849111098349</v>
      </c>
      <c r="AO35" s="19">
        <f t="shared" si="47"/>
        <v>164.35852765847977</v>
      </c>
      <c r="AP35" s="19">
        <f t="shared" si="47"/>
        <v>207.95710422908289</v>
      </c>
      <c r="AQ35" s="19">
        <f t="shared" si="47"/>
        <v>131.50227502370194</v>
      </c>
      <c r="AR35" s="19">
        <f t="shared" si="47"/>
        <v>84.008812597851104</v>
      </c>
      <c r="AS35" s="19">
        <f t="shared" si="47"/>
        <v>8.8847052802488964</v>
      </c>
      <c r="AT35" s="19">
        <f t="shared" si="47"/>
        <v>11.817522341172854</v>
      </c>
      <c r="AU35" s="19">
        <f t="shared" si="47"/>
        <v>14.609779304285109</v>
      </c>
      <c r="AV35" s="19">
        <f t="shared" si="47"/>
        <v>5.7138970568560037</v>
      </c>
      <c r="AW35" s="19">
        <f t="shared" si="47"/>
        <v>5.690890615259212</v>
      </c>
      <c r="AX35" s="19">
        <f t="shared" si="47"/>
        <v>5.8717996599633207</v>
      </c>
      <c r="AY35" s="19">
        <f t="shared" si="47"/>
        <v>0.27526218550407339</v>
      </c>
      <c r="AZ35" s="19">
        <f t="shared" si="47"/>
        <v>5.3052521730702726E-2</v>
      </c>
      <c r="BA35" s="19">
        <f t="shared" si="47"/>
        <v>1.2315259623872774</v>
      </c>
      <c r="BB35" s="19">
        <f t="shared" si="47"/>
        <v>11.583899799309631</v>
      </c>
      <c r="BC35" s="19">
        <f t="shared" si="47"/>
        <v>2.109438188952931</v>
      </c>
      <c r="BD35" s="19">
        <f t="shared" si="47"/>
        <v>8.8338202738964906</v>
      </c>
      <c r="BE35" s="19">
        <f t="shared" si="47"/>
        <v>3.4095433529890973E-2</v>
      </c>
      <c r="BF35" s="19">
        <f t="shared" si="47"/>
        <v>12.918550065340792</v>
      </c>
      <c r="BG35" s="19">
        <f t="shared" si="47"/>
        <v>2.5815135622653451</v>
      </c>
      <c r="BH35" s="19">
        <f t="shared" si="47"/>
        <v>5.7591948009624527</v>
      </c>
      <c r="BI35" s="19">
        <f t="shared" si="47"/>
        <v>4.4220611634997145</v>
      </c>
      <c r="BJ35" s="19">
        <f t="shared" si="47"/>
        <v>43.970937246648276</v>
      </c>
      <c r="BK35" s="19">
        <f t="shared" si="47"/>
        <v>6.1191334915438285</v>
      </c>
      <c r="BL35" s="19">
        <f t="shared" si="47"/>
        <v>8.5161597316443398</v>
      </c>
      <c r="BM35" s="19">
        <f t="shared" si="47"/>
        <v>10.195785144358009</v>
      </c>
      <c r="BN35" s="19">
        <f t="shared" si="47"/>
        <v>68.4357499711017</v>
      </c>
      <c r="BO35" s="19">
        <f t="shared" ref="BO35:CD35" si="48">(BO16-$CO$16)^2</f>
        <v>55.217642527455226</v>
      </c>
      <c r="BP35" s="19">
        <f t="shared" si="48"/>
        <v>18.480902643968662</v>
      </c>
      <c r="BQ35" s="19">
        <f t="shared" si="48"/>
        <v>41.587454137922286</v>
      </c>
      <c r="BR35" s="19">
        <f t="shared" si="48"/>
        <v>60.254702423691796</v>
      </c>
      <c r="BS35" s="19">
        <f t="shared" si="48"/>
        <v>36.714449030275055</v>
      </c>
      <c r="BT35" s="19">
        <f t="shared" si="48"/>
        <v>11.955791944042373</v>
      </c>
      <c r="BU35" s="19">
        <f t="shared" si="48"/>
        <v>4.8803308304378872</v>
      </c>
      <c r="BV35" s="19">
        <f t="shared" si="48"/>
        <v>157.38827027513565</v>
      </c>
      <c r="BW35" s="19">
        <f t="shared" si="48"/>
        <v>26.22476147903749</v>
      </c>
      <c r="BX35" s="19">
        <f t="shared" si="48"/>
        <v>44.489879306037807</v>
      </c>
      <c r="BY35" s="19">
        <f t="shared" si="48"/>
        <v>0.3020983263697315</v>
      </c>
      <c r="BZ35" s="19">
        <f t="shared" si="48"/>
        <v>60.58396505949225</v>
      </c>
      <c r="CA35" s="19">
        <f t="shared" si="48"/>
        <v>25.143178926421001</v>
      </c>
      <c r="CB35" s="19">
        <f t="shared" si="48"/>
        <v>9.694614574613162</v>
      </c>
      <c r="CC35" s="19">
        <f t="shared" si="48"/>
        <v>3.407523208858982</v>
      </c>
      <c r="CD35" s="19">
        <f t="shared" si="48"/>
        <v>52.474771580530373</v>
      </c>
      <c r="CE35" s="19">
        <f t="shared" ref="CE35:CI35" si="49">(CE16-$CO$16)^2</f>
        <v>25.972205811685747</v>
      </c>
      <c r="CF35" s="19">
        <f t="shared" si="49"/>
        <v>65.356750566920823</v>
      </c>
      <c r="CG35" s="19">
        <f t="shared" si="49"/>
        <v>18.216253045293172</v>
      </c>
      <c r="CH35" s="19">
        <f t="shared" si="49"/>
        <v>146.52039200519343</v>
      </c>
      <c r="CI35" s="19">
        <f t="shared" si="49"/>
        <v>3.0459372803799751</v>
      </c>
      <c r="CJ35" s="19">
        <f>(CJ16-$CO$16)^2</f>
        <v>18.658468866224702</v>
      </c>
      <c r="CK35" s="19">
        <f>(CK16-$CO$16)^2</f>
        <v>3.8398482825300837</v>
      </c>
      <c r="CL35" s="19">
        <f>(CL16-$CO$16)^2</f>
        <v>46.958213829784398</v>
      </c>
      <c r="CM35" s="19">
        <f>(CM16-$CO$16)^2</f>
        <v>7.8295204474571118</v>
      </c>
      <c r="CN35" s="19">
        <f>(CN16-$CO$16)^2</f>
        <v>20.28489192756944</v>
      </c>
      <c r="CO35" s="8" t="s">
        <v>167</v>
      </c>
    </row>
    <row r="36" spans="1:96" x14ac:dyDescent="0.7">
      <c r="A36" s="65" t="s">
        <v>119</v>
      </c>
      <c r="B36" s="65" t="s">
        <v>10</v>
      </c>
      <c r="C36" s="19">
        <f>(C17-$CO$17)^2</f>
        <v>1.8475857338820287</v>
      </c>
      <c r="D36" s="19">
        <f t="shared" ref="D36:AH36" si="50">(D17-$CO$17)^2</f>
        <v>0.73832647462277001</v>
      </c>
      <c r="E36" s="19">
        <f t="shared" si="50"/>
        <v>0.7068449931412899</v>
      </c>
      <c r="F36" s="19">
        <f t="shared" si="50"/>
        <v>0.9488203017832656</v>
      </c>
      <c r="G36" s="19">
        <f t="shared" si="50"/>
        <v>3.7664746227709194</v>
      </c>
      <c r="H36" s="19">
        <f t="shared" si="50"/>
        <v>1.6232647462277099</v>
      </c>
      <c r="I36" s="19">
        <f t="shared" si="50"/>
        <v>0.19425240054869697</v>
      </c>
      <c r="J36" s="19">
        <f t="shared" si="50"/>
        <v>0.16598079561042545</v>
      </c>
      <c r="K36" s="19">
        <f t="shared" si="50"/>
        <v>0.65190672153635176</v>
      </c>
      <c r="L36" s="19">
        <f t="shared" si="50"/>
        <v>0.88499314128943785</v>
      </c>
      <c r="M36" s="19">
        <f t="shared" si="50"/>
        <v>1.4578326474622774</v>
      </c>
      <c r="N36" s="19">
        <f t="shared" si="50"/>
        <v>0.5486968449931412</v>
      </c>
      <c r="O36" s="19">
        <f t="shared" si="50"/>
        <v>1.9807956104252553E-2</v>
      </c>
      <c r="P36" s="19">
        <f t="shared" si="50"/>
        <v>0.27659807956104226</v>
      </c>
      <c r="Q36" s="19">
        <f t="shared" si="50"/>
        <v>0.39178326474622754</v>
      </c>
      <c r="R36" s="19">
        <f t="shared" si="50"/>
        <v>2.4312894375857326</v>
      </c>
      <c r="S36" s="19">
        <f t="shared" si="50"/>
        <v>2.9788203017832662</v>
      </c>
      <c r="T36" s="19">
        <f t="shared" si="50"/>
        <v>5.5661042524005486</v>
      </c>
      <c r="U36" s="19">
        <f t="shared" si="50"/>
        <v>7.7985733882030184</v>
      </c>
      <c r="V36" s="19">
        <f t="shared" si="50"/>
        <v>6.8954869684499309</v>
      </c>
      <c r="W36" s="19">
        <f t="shared" si="50"/>
        <v>6.7215363511659802</v>
      </c>
      <c r="X36" s="19">
        <f t="shared" si="50"/>
        <v>5.5661042524005486</v>
      </c>
      <c r="Y36" s="19">
        <f t="shared" si="50"/>
        <v>5.8851165980795592</v>
      </c>
      <c r="Z36" s="19">
        <f t="shared" si="50"/>
        <v>5.5661042524005486</v>
      </c>
      <c r="AA36" s="19">
        <f t="shared" si="50"/>
        <v>4.2405486968449901</v>
      </c>
      <c r="AB36" s="19">
        <f t="shared" si="50"/>
        <v>2.6436351165980789</v>
      </c>
      <c r="AC36" s="19">
        <f t="shared" si="50"/>
        <v>2.2278326474622769</v>
      </c>
      <c r="AD36" s="19">
        <f t="shared" si="50"/>
        <v>4.5195610425240051</v>
      </c>
      <c r="AE36" s="19">
        <f t="shared" si="50"/>
        <v>16.208079561042517</v>
      </c>
      <c r="AF36" s="19">
        <f t="shared" si="50"/>
        <v>25.259931412894367</v>
      </c>
      <c r="AG36" s="19">
        <f t="shared" si="50"/>
        <v>40.440178326474609</v>
      </c>
      <c r="AH36" s="19">
        <f t="shared" si="50"/>
        <v>51.733388203017803</v>
      </c>
      <c r="AI36" s="19">
        <f t="shared" ref="AI36:BN36" si="51">(AI17-$CO$17)^2</f>
        <v>55.640548696845002</v>
      </c>
      <c r="AJ36" s="19">
        <f t="shared" si="51"/>
        <v>57.142400548696848</v>
      </c>
      <c r="AK36" s="19">
        <f t="shared" si="51"/>
        <v>43.902894375857336</v>
      </c>
      <c r="AL36" s="19">
        <f t="shared" si="51"/>
        <v>24.594252400548694</v>
      </c>
      <c r="AM36" s="19">
        <f t="shared" si="51"/>
        <v>17.577832647462273</v>
      </c>
      <c r="AN36" s="19">
        <f t="shared" si="51"/>
        <v>2.2278326474622769</v>
      </c>
      <c r="AO36" s="19">
        <f t="shared" si="51"/>
        <v>1.7975857338820302</v>
      </c>
      <c r="AP36" s="19">
        <f t="shared" si="51"/>
        <v>15.008449931412896</v>
      </c>
      <c r="AQ36" s="19">
        <f t="shared" si="51"/>
        <v>50.990178326474627</v>
      </c>
      <c r="AR36" s="19">
        <f t="shared" si="51"/>
        <v>52.428326474622764</v>
      </c>
      <c r="AS36" s="19">
        <f t="shared" si="51"/>
        <v>37.708696844993142</v>
      </c>
      <c r="AT36" s="19">
        <f t="shared" si="51"/>
        <v>25.746227709190677</v>
      </c>
      <c r="AU36" s="19">
        <f t="shared" si="51"/>
        <v>13.013388203017834</v>
      </c>
      <c r="AV36" s="19">
        <f t="shared" si="51"/>
        <v>5.9572153635116614</v>
      </c>
      <c r="AW36" s="19">
        <f t="shared" si="51"/>
        <v>4.1646227709190669</v>
      </c>
      <c r="AX36" s="19">
        <f t="shared" si="51"/>
        <v>3.8969684499314128</v>
      </c>
      <c r="AY36" s="19">
        <f t="shared" si="51"/>
        <v>4.4411659807956116</v>
      </c>
      <c r="AZ36" s="19">
        <f t="shared" si="51"/>
        <v>2.4777091906721544</v>
      </c>
      <c r="BA36" s="19">
        <f t="shared" si="51"/>
        <v>3.5121536351165985</v>
      </c>
      <c r="BB36" s="19">
        <f t="shared" si="51"/>
        <v>7.3300548696845009</v>
      </c>
      <c r="BC36" s="19">
        <f t="shared" si="51"/>
        <v>7.5116598079561054</v>
      </c>
      <c r="BD36" s="19">
        <f t="shared" si="51"/>
        <v>8.8451165980795619</v>
      </c>
      <c r="BE36" s="19">
        <f t="shared" si="51"/>
        <v>6.121042524005488</v>
      </c>
      <c r="BF36" s="19">
        <f t="shared" si="51"/>
        <v>2.8025240054869682</v>
      </c>
      <c r="BG36" s="19">
        <f t="shared" si="51"/>
        <v>1.0831412894375863</v>
      </c>
      <c r="BH36" s="19">
        <f t="shared" si="51"/>
        <v>0.41054869684499323</v>
      </c>
      <c r="BI36" s="19">
        <f t="shared" si="51"/>
        <v>0.29240054869684523</v>
      </c>
      <c r="BJ36" s="19">
        <f t="shared" si="51"/>
        <v>0.41054869684499323</v>
      </c>
      <c r="BK36" s="19">
        <f t="shared" si="51"/>
        <v>1.0831412894375863</v>
      </c>
      <c r="BL36" s="19">
        <f t="shared" si="51"/>
        <v>0.19425240054869697</v>
      </c>
      <c r="BM36" s="19">
        <f t="shared" si="51"/>
        <v>1.0831412894375863</v>
      </c>
      <c r="BN36" s="19">
        <f t="shared" si="51"/>
        <v>1.301289437585734</v>
      </c>
      <c r="BO36" s="19">
        <f t="shared" ref="BO36:CD36" si="52">(BO17-$CO$17)^2</f>
        <v>2.1728943758573394</v>
      </c>
      <c r="BP36" s="19">
        <f t="shared" si="52"/>
        <v>2.6920301783264748</v>
      </c>
      <c r="BQ36" s="19">
        <f t="shared" si="52"/>
        <v>0.88499314128943785</v>
      </c>
      <c r="BR36" s="19">
        <f t="shared" si="52"/>
        <v>0.5486968449931412</v>
      </c>
      <c r="BS36" s="19">
        <f t="shared" si="52"/>
        <v>0.7068449931412899</v>
      </c>
      <c r="BT36" s="19">
        <f t="shared" si="52"/>
        <v>0.13993141289437597</v>
      </c>
      <c r="BU36" s="19">
        <f t="shared" si="52"/>
        <v>0.65190672153635143</v>
      </c>
      <c r="BV36" s="19">
        <f t="shared" si="52"/>
        <v>0.65190672153635176</v>
      </c>
      <c r="BW36" s="19">
        <f t="shared" si="52"/>
        <v>0.29240054869684523</v>
      </c>
      <c r="BX36" s="19">
        <f t="shared" si="52"/>
        <v>0.32956104252400559</v>
      </c>
      <c r="BY36" s="19">
        <f t="shared" si="52"/>
        <v>0.16598079561042528</v>
      </c>
      <c r="BZ36" s="19">
        <f t="shared" si="52"/>
        <v>0.11610425240054888</v>
      </c>
      <c r="CA36" s="19">
        <f t="shared" si="52"/>
        <v>5.7956104252400636E-2</v>
      </c>
      <c r="CB36" s="19">
        <f t="shared" si="52"/>
        <v>6.7215363511658561E-4</v>
      </c>
      <c r="CC36" s="19">
        <f t="shared" si="52"/>
        <v>5.4869684499315931E-5</v>
      </c>
      <c r="CD36" s="19">
        <f t="shared" si="52"/>
        <v>0.16598079561042528</v>
      </c>
      <c r="CE36" s="19">
        <f t="shared" ref="CE36:CI36" si="53">(CE17-$CO$17)^2</f>
        <v>0.19425240054869697</v>
      </c>
      <c r="CF36" s="19">
        <f t="shared" si="53"/>
        <v>4.1646227709190669</v>
      </c>
      <c r="CG36" s="19">
        <f t="shared" si="53"/>
        <v>2.9152400548696855</v>
      </c>
      <c r="CH36" s="19">
        <f t="shared" si="53"/>
        <v>2.80252400548697</v>
      </c>
      <c r="CI36" s="19">
        <f t="shared" si="53"/>
        <v>2.6920301783264748</v>
      </c>
      <c r="CJ36" s="19">
        <f>(CJ17-$CO$17)^2</f>
        <v>0.59919067215363553</v>
      </c>
      <c r="CK36" s="19">
        <f>(CK17-$CO$17)^2</f>
        <v>0.13993141289437597</v>
      </c>
      <c r="CL36" s="19">
        <f>(CL17-$CO$17)^2</f>
        <v>0.68215363511659888</v>
      </c>
      <c r="CM36" s="19">
        <f>(CM17-$CO$17)^2</f>
        <v>5.4099314128943758</v>
      </c>
      <c r="CN36" s="19">
        <f>(CN17-$CO$17)^2</f>
        <v>20.183388203017834</v>
      </c>
      <c r="CO36" s="8" t="s">
        <v>168</v>
      </c>
    </row>
    <row r="37" spans="1:96" x14ac:dyDescent="0.7">
      <c r="A37" s="65" t="s">
        <v>130</v>
      </c>
      <c r="B37" s="65" t="s">
        <v>149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19">
        <f>(AE18-$CO$18)^2</f>
        <v>2012.8248074921958</v>
      </c>
      <c r="AF37" s="19">
        <f t="shared" ref="AF37:CI37" si="54">(AF18-$CO$18)^2</f>
        <v>1222.5173881373571</v>
      </c>
      <c r="AG37" s="19">
        <f t="shared" si="54"/>
        <v>1008.9844849115506</v>
      </c>
      <c r="AH37" s="19">
        <f t="shared" si="54"/>
        <v>337.25545265348603</v>
      </c>
      <c r="AI37" s="19">
        <f t="shared" si="54"/>
        <v>143.14964620187305</v>
      </c>
      <c r="AJ37" s="19">
        <f t="shared" si="54"/>
        <v>43.092872008324697</v>
      </c>
      <c r="AK37" s="19">
        <f t="shared" si="54"/>
        <v>72.854484911550429</v>
      </c>
      <c r="AL37" s="19">
        <f t="shared" si="54"/>
        <v>507.84803329864724</v>
      </c>
      <c r="AM37" s="19">
        <f t="shared" si="54"/>
        <v>1741.8506139438084</v>
      </c>
      <c r="AN37" s="19">
        <f t="shared" si="54"/>
        <v>2212.336742976066</v>
      </c>
      <c r="AO37" s="19">
        <f t="shared" si="54"/>
        <v>1921.549646201873</v>
      </c>
      <c r="AP37" s="19">
        <f t="shared" si="54"/>
        <v>1158.4141623309051</v>
      </c>
      <c r="AQ37" s="19">
        <f t="shared" si="54"/>
        <v>646.96383975026004</v>
      </c>
      <c r="AR37" s="19">
        <f t="shared" si="54"/>
        <v>263.59093652445364</v>
      </c>
      <c r="AS37" s="19">
        <f t="shared" si="54"/>
        <v>154.64125910509881</v>
      </c>
      <c r="AT37" s="19">
        <f t="shared" si="54"/>
        <v>50.915130072840753</v>
      </c>
      <c r="AU37" s="19">
        <f t="shared" si="54"/>
        <v>36.778355879292434</v>
      </c>
      <c r="AV37" s="19">
        <f t="shared" si="54"/>
        <v>57.221904266389217</v>
      </c>
      <c r="AW37" s="19">
        <f t="shared" si="54"/>
        <v>68.302226847034362</v>
      </c>
      <c r="AX37" s="19">
        <f t="shared" si="54"/>
        <v>1.1331945889698267</v>
      </c>
      <c r="AY37" s="19">
        <f t="shared" si="54"/>
        <v>4.5602913631633628</v>
      </c>
      <c r="AZ37" s="19">
        <f t="shared" si="54"/>
        <v>7.4828720083246516</v>
      </c>
      <c r="BA37" s="19">
        <f t="shared" si="54"/>
        <v>11.802549427679489</v>
      </c>
      <c r="BB37" s="19">
        <f t="shared" si="54"/>
        <v>1.861904266389182</v>
      </c>
      <c r="BC37" s="19">
        <f t="shared" si="54"/>
        <v>4.1623309053071935E-3</v>
      </c>
      <c r="BD37" s="19">
        <f t="shared" si="54"/>
        <v>10.014162330905322</v>
      </c>
      <c r="BE37" s="19">
        <f t="shared" si="54"/>
        <v>3.1135171696149913</v>
      </c>
      <c r="BF37" s="19">
        <f t="shared" si="54"/>
        <v>12.002872008324671</v>
      </c>
      <c r="BG37" s="19">
        <f t="shared" si="54"/>
        <v>34.392549427679519</v>
      </c>
      <c r="BH37" s="19">
        <f t="shared" si="54"/>
        <v>8.7883558792924159</v>
      </c>
      <c r="BI37" s="19">
        <f t="shared" si="54"/>
        <v>35.575452653485968</v>
      </c>
      <c r="BJ37" s="19">
        <f t="shared" si="54"/>
        <v>85.294162330905294</v>
      </c>
      <c r="BK37" s="19">
        <f t="shared" si="54"/>
        <v>126.23609781477626</v>
      </c>
      <c r="BL37" s="19">
        <f t="shared" si="54"/>
        <v>87.151259105098802</v>
      </c>
      <c r="BM37" s="19">
        <f t="shared" si="54"/>
        <v>159.6554526534859</v>
      </c>
      <c r="BN37" s="19">
        <f t="shared" si="54"/>
        <v>3.4764203954214419</v>
      </c>
      <c r="BO37" s="19">
        <f t="shared" si="54"/>
        <v>5.590936524453701</v>
      </c>
      <c r="BP37" s="19">
        <f t="shared" si="54"/>
        <v>22.700613943808552</v>
      </c>
      <c r="BQ37" s="19">
        <f t="shared" si="54"/>
        <v>23.663517169614998</v>
      </c>
      <c r="BR37" s="19">
        <f t="shared" si="54"/>
        <v>9.3912591050988663</v>
      </c>
      <c r="BS37" s="19">
        <f t="shared" si="54"/>
        <v>20.834807492195655</v>
      </c>
      <c r="BT37" s="19">
        <f t="shared" si="54"/>
        <v>19.049001040582741</v>
      </c>
      <c r="BU37" s="19">
        <f t="shared" si="54"/>
        <v>16.520291363163391</v>
      </c>
      <c r="BV37" s="19">
        <f t="shared" si="54"/>
        <v>10.014162330905322</v>
      </c>
      <c r="BW37" s="19">
        <f t="shared" si="54"/>
        <v>44.415775234131146</v>
      </c>
      <c r="BX37" s="19">
        <f t="shared" si="54"/>
        <v>15.717388137356929</v>
      </c>
      <c r="BY37" s="19">
        <f t="shared" si="54"/>
        <v>6.0738397502601558</v>
      </c>
      <c r="BZ37" s="19">
        <f t="shared" si="54"/>
        <v>40.50706555671178</v>
      </c>
      <c r="CA37" s="19">
        <f t="shared" si="54"/>
        <v>2.7706139438085402</v>
      </c>
      <c r="CB37" s="19">
        <f t="shared" si="54"/>
        <v>10.014162330905322</v>
      </c>
      <c r="CC37" s="19">
        <f t="shared" si="54"/>
        <v>63.433517169615001</v>
      </c>
      <c r="CD37" s="19">
        <f t="shared" si="54"/>
        <v>16.520291363163391</v>
      </c>
      <c r="CE37" s="19">
        <f t="shared" si="54"/>
        <v>16.520291363163391</v>
      </c>
      <c r="CF37" s="19">
        <f>(CF18-$CO$18)^2</f>
        <v>10.468355879292391</v>
      </c>
      <c r="CG37" s="19">
        <f t="shared" si="54"/>
        <v>9.2141623309052942</v>
      </c>
      <c r="CH37" s="19">
        <f t="shared" si="54"/>
        <v>6.4286784599375544</v>
      </c>
      <c r="CI37" s="19">
        <f t="shared" si="54"/>
        <v>3.3690010405827198</v>
      </c>
      <c r="CJ37" s="19">
        <f>(CJ18-$CO$18)^2</f>
        <v>54.236097814776301</v>
      </c>
      <c r="CK37" s="19">
        <f>(CK18-$CO$18)^2</f>
        <v>58.744807492195662</v>
      </c>
      <c r="CL37" s="19">
        <f>(CL18-$CO$18)^2</f>
        <v>129.1522268470344</v>
      </c>
      <c r="CM37" s="19">
        <f>(CM18-$CO$18)^2</f>
        <v>160.3899687825182</v>
      </c>
      <c r="CN37" s="19">
        <f>(CN18-$CO$18)^2</f>
        <v>138.40383975026018</v>
      </c>
      <c r="CO37" s="8" t="s">
        <v>169</v>
      </c>
    </row>
    <row r="38" spans="1:96" x14ac:dyDescent="0.7"/>
    <row r="39" spans="1:96" x14ac:dyDescent="0.7"/>
    <row r="40" spans="1:96" x14ac:dyDescent="0.7"/>
    <row r="41" spans="1:96" x14ac:dyDescent="0.7"/>
    <row r="42" spans="1:96" ht="14.75" x14ac:dyDescent="0.75">
      <c r="B42" s="15" t="s">
        <v>97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6"/>
      <c r="BY42" s="12"/>
      <c r="BZ42" s="12"/>
      <c r="CA42" s="12"/>
    </row>
    <row r="43" spans="1:96" x14ac:dyDescent="0.7">
      <c r="C43" s="73">
        <v>2000</v>
      </c>
      <c r="D43" s="73"/>
      <c r="E43" s="73"/>
      <c r="F43" s="73"/>
      <c r="G43" s="73">
        <v>2001</v>
      </c>
      <c r="H43" s="73"/>
      <c r="I43" s="73"/>
      <c r="J43" s="73"/>
      <c r="K43" s="73">
        <v>2002</v>
      </c>
      <c r="L43" s="73"/>
      <c r="M43" s="73"/>
      <c r="N43" s="73"/>
      <c r="O43" s="73">
        <v>2003</v>
      </c>
      <c r="P43" s="73"/>
      <c r="Q43" s="73"/>
      <c r="R43" s="73"/>
      <c r="S43" s="73">
        <v>2004</v>
      </c>
      <c r="T43" s="73"/>
      <c r="U43" s="73"/>
      <c r="V43" s="73"/>
      <c r="W43" s="73">
        <v>2005</v>
      </c>
      <c r="X43" s="73"/>
      <c r="Y43" s="73"/>
      <c r="Z43" s="73"/>
      <c r="AA43" s="73">
        <v>2006</v>
      </c>
      <c r="AB43" s="73"/>
      <c r="AC43" s="73"/>
      <c r="AD43" s="73"/>
      <c r="AE43" s="73">
        <v>2007</v>
      </c>
      <c r="AF43" s="73"/>
      <c r="AG43" s="73"/>
      <c r="AH43" s="73"/>
      <c r="AI43" s="73">
        <v>2008</v>
      </c>
      <c r="AJ43" s="73"/>
      <c r="AK43" s="73"/>
      <c r="AL43" s="73"/>
      <c r="AM43" s="73">
        <v>2009</v>
      </c>
      <c r="AN43" s="73"/>
      <c r="AO43" s="73"/>
      <c r="AP43" s="73"/>
      <c r="AQ43" s="73">
        <v>2010</v>
      </c>
      <c r="AR43" s="73"/>
      <c r="AS43" s="73"/>
      <c r="AT43" s="73"/>
      <c r="AU43" s="73">
        <v>2011</v>
      </c>
      <c r="AV43" s="73"/>
      <c r="AW43" s="73"/>
      <c r="AX43" s="73"/>
      <c r="AY43" s="73">
        <v>2012</v>
      </c>
      <c r="AZ43" s="73"/>
      <c r="BA43" s="73"/>
      <c r="BB43" s="73"/>
      <c r="BC43" s="73">
        <v>2013</v>
      </c>
      <c r="BD43" s="73"/>
      <c r="BE43" s="73"/>
      <c r="BF43" s="73"/>
      <c r="BG43" s="73">
        <v>2014</v>
      </c>
      <c r="BH43" s="73"/>
      <c r="BI43" s="73"/>
      <c r="BJ43" s="73"/>
      <c r="BK43" s="73">
        <v>2015</v>
      </c>
      <c r="BL43" s="73"/>
      <c r="BM43" s="73"/>
      <c r="BN43" s="73"/>
      <c r="BO43" s="73">
        <v>2016</v>
      </c>
      <c r="BP43" s="73"/>
      <c r="BQ43" s="73"/>
      <c r="BR43" s="73"/>
      <c r="BS43" s="73">
        <v>2017</v>
      </c>
      <c r="BT43" s="73"/>
      <c r="BU43" s="73"/>
      <c r="BV43" s="73"/>
      <c r="BW43" s="73">
        <v>2018</v>
      </c>
      <c r="BX43" s="73"/>
      <c r="BY43" s="73"/>
      <c r="BZ43" s="73"/>
      <c r="CA43" s="73">
        <v>2019</v>
      </c>
      <c r="CB43" s="73"/>
      <c r="CC43" s="73"/>
      <c r="CD43" s="73"/>
      <c r="CE43" s="73"/>
      <c r="CF43" s="45">
        <v>2020</v>
      </c>
      <c r="CG43" s="45"/>
      <c r="CH43" s="45"/>
      <c r="CI43" s="45">
        <v>2021</v>
      </c>
      <c r="CJ43" s="45"/>
      <c r="CK43" s="45"/>
      <c r="CL43" s="45"/>
      <c r="CM43" s="45">
        <v>2022</v>
      </c>
      <c r="CN43" s="45"/>
      <c r="CO43" s="45"/>
      <c r="CP43" s="45"/>
      <c r="CQ43" s="45"/>
      <c r="CR43" s="45"/>
    </row>
    <row r="44" spans="1:96" x14ac:dyDescent="0.7">
      <c r="C44" s="17" t="s">
        <v>3</v>
      </c>
      <c r="D44" s="17" t="s">
        <v>4</v>
      </c>
      <c r="E44" s="17" t="s">
        <v>2</v>
      </c>
      <c r="F44" s="17" t="s">
        <v>5</v>
      </c>
      <c r="G44" s="17" t="s">
        <v>3</v>
      </c>
      <c r="H44" s="17" t="s">
        <v>4</v>
      </c>
      <c r="I44" s="17" t="s">
        <v>2</v>
      </c>
      <c r="J44" s="17" t="s">
        <v>5</v>
      </c>
      <c r="K44" s="17" t="s">
        <v>3</v>
      </c>
      <c r="L44" s="17" t="s">
        <v>4</v>
      </c>
      <c r="M44" s="17" t="s">
        <v>2</v>
      </c>
      <c r="N44" s="17" t="s">
        <v>5</v>
      </c>
      <c r="O44" s="17" t="s">
        <v>3</v>
      </c>
      <c r="P44" s="17" t="s">
        <v>4</v>
      </c>
      <c r="Q44" s="17" t="s">
        <v>2</v>
      </c>
      <c r="R44" s="17" t="s">
        <v>5</v>
      </c>
      <c r="S44" s="17" t="s">
        <v>3</v>
      </c>
      <c r="T44" s="17" t="s">
        <v>4</v>
      </c>
      <c r="U44" s="17" t="s">
        <v>2</v>
      </c>
      <c r="V44" s="17" t="s">
        <v>5</v>
      </c>
      <c r="W44" s="17" t="s">
        <v>3</v>
      </c>
      <c r="X44" s="17" t="s">
        <v>4</v>
      </c>
      <c r="Y44" s="17" t="s">
        <v>2</v>
      </c>
      <c r="Z44" s="17" t="s">
        <v>5</v>
      </c>
      <c r="AA44" s="17" t="s">
        <v>3</v>
      </c>
      <c r="AB44" s="17" t="s">
        <v>4</v>
      </c>
      <c r="AC44" s="17" t="s">
        <v>2</v>
      </c>
      <c r="AD44" s="17" t="s">
        <v>5</v>
      </c>
      <c r="AE44" s="17" t="s">
        <v>3</v>
      </c>
      <c r="AF44" s="17" t="s">
        <v>4</v>
      </c>
      <c r="AG44" s="17" t="s">
        <v>2</v>
      </c>
      <c r="AH44" s="17" t="s">
        <v>5</v>
      </c>
      <c r="AI44" s="17" t="s">
        <v>3</v>
      </c>
      <c r="AJ44" s="17" t="s">
        <v>4</v>
      </c>
      <c r="AK44" s="17" t="s">
        <v>2</v>
      </c>
      <c r="AL44" s="17" t="s">
        <v>5</v>
      </c>
      <c r="AM44" s="17" t="s">
        <v>3</v>
      </c>
      <c r="AN44" s="17" t="s">
        <v>4</v>
      </c>
      <c r="AO44" s="17" t="s">
        <v>2</v>
      </c>
      <c r="AP44" s="17" t="s">
        <v>5</v>
      </c>
      <c r="AQ44" s="17" t="s">
        <v>3</v>
      </c>
      <c r="AR44" s="17" t="s">
        <v>4</v>
      </c>
      <c r="AS44" s="17" t="s">
        <v>2</v>
      </c>
      <c r="AT44" s="17" t="s">
        <v>5</v>
      </c>
      <c r="AU44" s="17" t="s">
        <v>3</v>
      </c>
      <c r="AV44" s="17" t="s">
        <v>4</v>
      </c>
      <c r="AW44" s="17" t="s">
        <v>2</v>
      </c>
      <c r="AX44" s="17" t="s">
        <v>5</v>
      </c>
      <c r="AY44" s="17" t="s">
        <v>3</v>
      </c>
      <c r="AZ44" s="17" t="s">
        <v>4</v>
      </c>
      <c r="BA44" s="17" t="s">
        <v>2</v>
      </c>
      <c r="BB44" s="17" t="s">
        <v>5</v>
      </c>
      <c r="BC44" s="17" t="s">
        <v>3</v>
      </c>
      <c r="BD44" s="17" t="s">
        <v>4</v>
      </c>
      <c r="BE44" s="17" t="s">
        <v>2</v>
      </c>
      <c r="BF44" s="17" t="s">
        <v>5</v>
      </c>
      <c r="BG44" s="17" t="s">
        <v>3</v>
      </c>
      <c r="BH44" s="17" t="s">
        <v>4</v>
      </c>
      <c r="BI44" s="17" t="s">
        <v>2</v>
      </c>
      <c r="BJ44" s="17" t="s">
        <v>5</v>
      </c>
      <c r="BK44" s="17" t="s">
        <v>3</v>
      </c>
      <c r="BL44" s="17" t="s">
        <v>4</v>
      </c>
      <c r="BM44" s="17" t="s">
        <v>2</v>
      </c>
      <c r="BN44" s="17" t="s">
        <v>5</v>
      </c>
      <c r="BO44" s="17" t="s">
        <v>3</v>
      </c>
      <c r="BP44" s="17" t="s">
        <v>4</v>
      </c>
      <c r="BQ44" s="17" t="s">
        <v>2</v>
      </c>
      <c r="BR44" s="17" t="s">
        <v>5</v>
      </c>
      <c r="BS44" s="17" t="s">
        <v>3</v>
      </c>
      <c r="BT44" s="17" t="s">
        <v>4</v>
      </c>
      <c r="BU44" s="17" t="s">
        <v>2</v>
      </c>
      <c r="BV44" s="17" t="s">
        <v>5</v>
      </c>
      <c r="BW44" s="17" t="s">
        <v>3</v>
      </c>
      <c r="BX44" s="17" t="s">
        <v>4</v>
      </c>
      <c r="BY44" s="17" t="s">
        <v>2</v>
      </c>
      <c r="BZ44" s="17" t="s">
        <v>5</v>
      </c>
      <c r="CA44" s="17" t="s">
        <v>3</v>
      </c>
      <c r="CB44" s="17" t="s">
        <v>4</v>
      </c>
      <c r="CC44" s="17" t="s">
        <v>2</v>
      </c>
      <c r="CD44" s="17" t="s">
        <v>5</v>
      </c>
      <c r="CE44" s="17" t="s">
        <v>3</v>
      </c>
      <c r="CF44" s="17" t="s">
        <v>4</v>
      </c>
      <c r="CG44" s="17" t="s">
        <v>2</v>
      </c>
      <c r="CH44" s="17" t="s">
        <v>5</v>
      </c>
      <c r="CI44" s="17" t="s">
        <v>3</v>
      </c>
      <c r="CJ44" s="17" t="s">
        <v>4</v>
      </c>
      <c r="CK44" s="17" t="s">
        <v>2</v>
      </c>
      <c r="CL44" s="17" t="s">
        <v>5</v>
      </c>
      <c r="CM44" s="17" t="s">
        <v>3</v>
      </c>
      <c r="CN44" s="17" t="s">
        <v>4</v>
      </c>
      <c r="CO44" s="17"/>
      <c r="CR44" s="17"/>
    </row>
    <row r="45" spans="1:96" x14ac:dyDescent="0.7">
      <c r="A45" s="63" t="s">
        <v>120</v>
      </c>
      <c r="B45" s="61" t="s">
        <v>11</v>
      </c>
      <c r="C45" s="16">
        <f t="shared" ref="C45:AH45" si="55">(C5-$CO$5)/$CQ$5</f>
        <v>-0.26442431060131061</v>
      </c>
      <c r="D45" s="16">
        <f t="shared" si="55"/>
        <v>-0.38747595462467155</v>
      </c>
      <c r="E45" s="16">
        <f t="shared" si="55"/>
        <v>-0.42439144783167992</v>
      </c>
      <c r="F45" s="16">
        <f t="shared" si="55"/>
        <v>-0.38747595462467155</v>
      </c>
      <c r="G45" s="16">
        <f t="shared" si="55"/>
        <v>-0.51052759864803254</v>
      </c>
      <c r="H45" s="16">
        <f t="shared" si="55"/>
        <v>-0.54744309185504092</v>
      </c>
      <c r="I45" s="16">
        <f t="shared" si="55"/>
        <v>-0.11676233777327752</v>
      </c>
      <c r="J45" s="16">
        <f t="shared" si="55"/>
        <v>-0.16598299538262185</v>
      </c>
      <c r="K45" s="16">
        <f t="shared" si="55"/>
        <v>-7.9846844566269143E-2</v>
      </c>
      <c r="L45" s="16">
        <f t="shared" si="55"/>
        <v>6.7815128261763918E-2</v>
      </c>
      <c r="M45" s="16">
        <f t="shared" si="55"/>
        <v>-0.25211914619897452</v>
      </c>
      <c r="N45" s="16">
        <f t="shared" si="55"/>
        <v>8.0120292664099979E-2</v>
      </c>
      <c r="O45" s="16">
        <f t="shared" si="55"/>
        <v>0.10473062146877229</v>
      </c>
      <c r="P45" s="16">
        <f t="shared" si="55"/>
        <v>0.36313907391783029</v>
      </c>
      <c r="Q45" s="16">
        <f t="shared" si="55"/>
        <v>0.38774940272250236</v>
      </c>
      <c r="R45" s="16">
        <f t="shared" si="55"/>
        <v>0.27700292310147767</v>
      </c>
      <c r="S45" s="16">
        <f t="shared" si="55"/>
        <v>0.11703578587110836</v>
      </c>
      <c r="T45" s="16">
        <f t="shared" si="55"/>
        <v>-7.9846844566269143E-2</v>
      </c>
      <c r="U45" s="16">
        <f t="shared" si="55"/>
        <v>-0.11676233777327752</v>
      </c>
      <c r="V45" s="16">
        <f t="shared" si="55"/>
        <v>0.33852874511315817</v>
      </c>
      <c r="W45" s="16">
        <f t="shared" si="55"/>
        <v>0.83073532120660198</v>
      </c>
      <c r="X45" s="16">
        <f t="shared" si="55"/>
        <v>0.79381982799959361</v>
      </c>
      <c r="Y45" s="16">
        <f t="shared" si="55"/>
        <v>1.0399231160463156</v>
      </c>
      <c r="Z45" s="16">
        <f t="shared" si="55"/>
        <v>0.96609212963229885</v>
      </c>
      <c r="AA45" s="16">
        <f t="shared" si="55"/>
        <v>1.2491109108860292</v>
      </c>
      <c r="AB45" s="16">
        <f t="shared" si="55"/>
        <v>1.5321296921397594</v>
      </c>
      <c r="AC45" s="16">
        <f t="shared" si="55"/>
        <v>1.6551813361631205</v>
      </c>
      <c r="AD45" s="16">
        <f t="shared" si="55"/>
        <v>2.3196602138892697</v>
      </c>
      <c r="AE45" s="16">
        <f t="shared" si="55"/>
        <v>2.7626461323733693</v>
      </c>
      <c r="AF45" s="16">
        <f t="shared" si="55"/>
        <v>2.8733926119943938</v>
      </c>
      <c r="AG45" s="16">
        <f t="shared" si="55"/>
        <v>2.9349184340060743</v>
      </c>
      <c r="AH45" s="16">
        <f t="shared" si="55"/>
        <v>2.5534583375336553</v>
      </c>
      <c r="AI45" s="16">
        <f t="shared" ref="AI45:BN45" si="56">(AI5-$CO$5)/$CQ$5</f>
        <v>2.3442705426939421</v>
      </c>
      <c r="AJ45" s="16">
        <f t="shared" si="56"/>
        <v>1.8151484733934897</v>
      </c>
      <c r="AK45" s="16">
        <f t="shared" si="56"/>
        <v>1.4090780481163985</v>
      </c>
      <c r="AL45" s="16">
        <f t="shared" si="56"/>
        <v>0.37544423832016632</v>
      </c>
      <c r="AM45" s="16">
        <f t="shared" si="56"/>
        <v>-0.65818957147606572</v>
      </c>
      <c r="AN45" s="16">
        <f t="shared" si="56"/>
        <v>-1.1996168051788538</v>
      </c>
      <c r="AO45" s="16">
        <f t="shared" si="56"/>
        <v>-1.9010111761120114</v>
      </c>
      <c r="AP45" s="16">
        <f t="shared" si="56"/>
        <v>-2.6024055470451688</v>
      </c>
      <c r="AQ45" s="16">
        <f t="shared" si="56"/>
        <v>-2.1225041353540615</v>
      </c>
      <c r="AR45" s="16">
        <f t="shared" si="56"/>
        <v>-1.8887060117096752</v>
      </c>
      <c r="AS45" s="16">
        <f t="shared" si="56"/>
        <v>-1.3349736136045511</v>
      </c>
      <c r="AT45" s="16">
        <f t="shared" si="56"/>
        <v>-0.69510506468307398</v>
      </c>
      <c r="AU45" s="16">
        <f t="shared" si="56"/>
        <v>-0.58435858506204919</v>
      </c>
      <c r="AV45" s="16">
        <f t="shared" si="56"/>
        <v>-0.57205342065971299</v>
      </c>
      <c r="AW45" s="16">
        <f t="shared" si="56"/>
        <v>-0.58435858506204919</v>
      </c>
      <c r="AX45" s="16">
        <f t="shared" si="56"/>
        <v>-0.5597482562573769</v>
      </c>
      <c r="AY45" s="16">
        <f t="shared" si="56"/>
        <v>-0.67049473587840192</v>
      </c>
      <c r="AZ45" s="16">
        <f t="shared" si="56"/>
        <v>-0.64588440707372963</v>
      </c>
      <c r="BA45" s="16">
        <f t="shared" si="56"/>
        <v>-0.68279990028073789</v>
      </c>
      <c r="BB45" s="16">
        <f t="shared" si="56"/>
        <v>-0.62127407826905745</v>
      </c>
      <c r="BC45" s="16">
        <f t="shared" si="56"/>
        <v>-0.64588440707372963</v>
      </c>
      <c r="BD45" s="16">
        <f t="shared" si="56"/>
        <v>-0.54744309185504092</v>
      </c>
      <c r="BE45" s="16">
        <f t="shared" si="56"/>
        <v>-0.48591726984336042</v>
      </c>
      <c r="BF45" s="16">
        <f t="shared" si="56"/>
        <v>-0.52283276305036863</v>
      </c>
      <c r="BG45" s="16">
        <f t="shared" si="56"/>
        <v>-0.20289848858963011</v>
      </c>
      <c r="BH45" s="16">
        <f t="shared" si="56"/>
        <v>-0.31364496821065502</v>
      </c>
      <c r="BI45" s="16">
        <f t="shared" si="56"/>
        <v>-0.25211914619897452</v>
      </c>
      <c r="BJ45" s="16">
        <f t="shared" si="56"/>
        <v>-0.30133980380831898</v>
      </c>
      <c r="BK45" s="16">
        <f t="shared" si="56"/>
        <v>-0.35056046141766328</v>
      </c>
      <c r="BL45" s="16">
        <f t="shared" si="56"/>
        <v>-0.32595013261299105</v>
      </c>
      <c r="BM45" s="16">
        <f t="shared" si="56"/>
        <v>-0.21520365299196628</v>
      </c>
      <c r="BN45" s="16">
        <f t="shared" si="56"/>
        <v>-0.20289848858963011</v>
      </c>
      <c r="BO45" s="16">
        <f t="shared" ref="BO45:CF45" si="57">(BO5-$CO$5)/$CQ$5</f>
        <v>-0.46130694103868819</v>
      </c>
      <c r="BP45" s="16">
        <f t="shared" si="57"/>
        <v>-0.47361210544102428</v>
      </c>
      <c r="BQ45" s="16">
        <f t="shared" si="57"/>
        <v>-0.64588440707372963</v>
      </c>
      <c r="BR45" s="16">
        <f t="shared" si="57"/>
        <v>-0.38747595462467155</v>
      </c>
      <c r="BS45" s="16">
        <f t="shared" si="57"/>
        <v>-0.25211914619897452</v>
      </c>
      <c r="BT45" s="16">
        <f t="shared" si="57"/>
        <v>-5.5236515761597042E-2</v>
      </c>
      <c r="BU45" s="16">
        <f t="shared" si="57"/>
        <v>-9.2152008968605204E-2</v>
      </c>
      <c r="BV45" s="16">
        <f t="shared" si="57"/>
        <v>-0.19059332418729405</v>
      </c>
      <c r="BW45" s="16">
        <f t="shared" si="57"/>
        <v>-4.2931351359260989E-2</v>
      </c>
      <c r="BX45" s="16">
        <f t="shared" si="57"/>
        <v>-6.7541680163933096E-2</v>
      </c>
      <c r="BY45" s="16">
        <f t="shared" si="57"/>
        <v>-0.11676233777327752</v>
      </c>
      <c r="BZ45" s="16">
        <f t="shared" si="57"/>
        <v>-7.9846844566269143E-2</v>
      </c>
      <c r="CA45" s="16">
        <f t="shared" si="57"/>
        <v>-0.20289848858963011</v>
      </c>
      <c r="CB45" s="16">
        <f t="shared" si="57"/>
        <v>-0.23981398179663849</v>
      </c>
      <c r="CC45" s="16">
        <f t="shared" si="57"/>
        <v>-0.17828815978495802</v>
      </c>
      <c r="CD45" s="16">
        <f t="shared" si="57"/>
        <v>-0.26442431060131061</v>
      </c>
      <c r="CE45" s="16">
        <f t="shared" si="57"/>
        <v>-0.27672947500364675</v>
      </c>
      <c r="CF45" s="16">
        <f t="shared" si="57"/>
        <v>-0.57205342065971299</v>
      </c>
      <c r="CG45" s="16">
        <f t="shared" ref="CG45:CL45" si="58">(CG5-$CO$5)/$CQ$5</f>
        <v>-0.25211914619897452</v>
      </c>
      <c r="CH45" s="40">
        <f t="shared" si="58"/>
        <v>-0.28903463940598279</v>
      </c>
      <c r="CI45" s="40">
        <f t="shared" si="58"/>
        <v>0.12934095027344442</v>
      </c>
      <c r="CJ45" s="40">
        <f t="shared" si="58"/>
        <v>0.36313907391783029</v>
      </c>
      <c r="CK45" s="40">
        <f t="shared" si="58"/>
        <v>0.4123597315271747</v>
      </c>
      <c r="CL45" s="40">
        <f t="shared" si="58"/>
        <v>0.42466489592951073</v>
      </c>
      <c r="CM45" s="40">
        <f t="shared" ref="CM45:CN45" si="59">(CM5-$CO$5)/$CQ$5</f>
        <v>-0.26442431060131061</v>
      </c>
      <c r="CN45" s="40">
        <f t="shared" si="59"/>
        <v>-9.2152008968605204E-2</v>
      </c>
      <c r="CO45" s="16"/>
      <c r="CP45" s="39"/>
      <c r="CQ45" s="39"/>
      <c r="CR45" s="38"/>
    </row>
    <row r="46" spans="1:96" x14ac:dyDescent="0.7">
      <c r="A46" s="63" t="s">
        <v>121</v>
      </c>
      <c r="B46" s="62" t="s">
        <v>12</v>
      </c>
      <c r="C46" s="16">
        <f t="shared" ref="C46:AH46" si="60">-(C6-$CO$6)/$CQ$6</f>
        <v>-0.81005373322193996</v>
      </c>
      <c r="D46" s="16">
        <f t="shared" si="60"/>
        <v>-0.88847413765719441</v>
      </c>
      <c r="E46" s="16">
        <f t="shared" si="60"/>
        <v>-0.86233400284544315</v>
      </c>
      <c r="F46" s="16">
        <f t="shared" si="60"/>
        <v>-0.83619386803369133</v>
      </c>
      <c r="G46" s="16">
        <f t="shared" si="60"/>
        <v>-0.73163332878668608</v>
      </c>
      <c r="H46" s="16">
        <f t="shared" si="60"/>
        <v>-0.78391359841018871</v>
      </c>
      <c r="I46" s="16">
        <f t="shared" si="60"/>
        <v>-0.73163332878668608</v>
      </c>
      <c r="J46" s="16">
        <f t="shared" si="60"/>
        <v>-0.65321292435143163</v>
      </c>
      <c r="K46" s="16">
        <f t="shared" si="60"/>
        <v>-0.44409184585742012</v>
      </c>
      <c r="L46" s="16">
        <f t="shared" si="60"/>
        <v>-0.70549319397493426</v>
      </c>
      <c r="M46" s="16">
        <f t="shared" si="60"/>
        <v>-7.8129958492900664E-2</v>
      </c>
      <c r="N46" s="16">
        <f t="shared" si="60"/>
        <v>-0.28725103698691168</v>
      </c>
      <c r="O46" s="16">
        <f t="shared" si="60"/>
        <v>-0.15655036292815463</v>
      </c>
      <c r="P46" s="16">
        <f t="shared" si="60"/>
        <v>-0.23497076736340905</v>
      </c>
      <c r="Q46" s="16">
        <f t="shared" si="60"/>
        <v>-0.23497076736340905</v>
      </c>
      <c r="R46" s="16">
        <f t="shared" si="60"/>
        <v>-2.5849688869397553E-2</v>
      </c>
      <c r="S46" s="16">
        <f t="shared" si="60"/>
        <v>-0.28725103698691168</v>
      </c>
      <c r="T46" s="16">
        <f t="shared" si="60"/>
        <v>-0.15655036292815463</v>
      </c>
      <c r="U46" s="16">
        <f t="shared" si="60"/>
        <v>-7.8129958492900664E-2</v>
      </c>
      <c r="V46" s="16">
        <f t="shared" si="60"/>
        <v>-0.20883063255165774</v>
      </c>
      <c r="W46" s="16">
        <f t="shared" si="60"/>
        <v>-0.13041022811640329</v>
      </c>
      <c r="X46" s="16">
        <f t="shared" si="60"/>
        <v>0.13099112000111085</v>
      </c>
      <c r="Y46" s="16">
        <f t="shared" si="60"/>
        <v>0.41853260293037631</v>
      </c>
      <c r="Z46" s="16">
        <f t="shared" si="60"/>
        <v>0.62765368142438782</v>
      </c>
      <c r="AA46" s="16">
        <f t="shared" si="60"/>
        <v>0.67993395104789045</v>
      </c>
      <c r="AB46" s="16">
        <f t="shared" si="60"/>
        <v>0.96747543397715619</v>
      </c>
      <c r="AC46" s="16">
        <f t="shared" si="60"/>
        <v>1.2027366472829188</v>
      </c>
      <c r="AD46" s="16">
        <f t="shared" si="60"/>
        <v>1.2027366472829188</v>
      </c>
      <c r="AE46" s="16">
        <f t="shared" si="60"/>
        <v>1.2027366472829188</v>
      </c>
      <c r="AF46" s="16">
        <f t="shared" si="60"/>
        <v>1.2550169169064216</v>
      </c>
      <c r="AG46" s="16">
        <f t="shared" si="60"/>
        <v>1.2811570517181732</v>
      </c>
      <c r="AH46" s="16">
        <f t="shared" si="60"/>
        <v>1.4902781302121844</v>
      </c>
      <c r="AI46" s="16">
        <f t="shared" ref="AI46:BN46" si="61">-(AI6-$CO$6)/$CQ$6</f>
        <v>1.2288767820946702</v>
      </c>
      <c r="AJ46" s="16">
        <f t="shared" si="61"/>
        <v>1.0981761080359131</v>
      </c>
      <c r="AK46" s="16">
        <f t="shared" si="61"/>
        <v>0.81063462510664752</v>
      </c>
      <c r="AL46" s="16">
        <f t="shared" si="61"/>
        <v>0.18327138962461348</v>
      </c>
      <c r="AM46" s="16">
        <f t="shared" si="61"/>
        <v>-0.86233400284544315</v>
      </c>
      <c r="AN46" s="16">
        <f t="shared" si="61"/>
        <v>-1.6465380471979856</v>
      </c>
      <c r="AO46" s="16">
        <f t="shared" si="61"/>
        <v>-2.1693407434330139</v>
      </c>
      <c r="AP46" s="16">
        <f t="shared" si="61"/>
        <v>-2.4568822263622789</v>
      </c>
      <c r="AQ46" s="16">
        <f t="shared" si="61"/>
        <v>-2.535302630797533</v>
      </c>
      <c r="AR46" s="16">
        <f t="shared" si="61"/>
        <v>-2.3784618219270253</v>
      </c>
      <c r="AS46" s="16">
        <f t="shared" si="61"/>
        <v>-2.1693407434330139</v>
      </c>
      <c r="AT46" s="16">
        <f t="shared" si="61"/>
        <v>-1.9602196649390022</v>
      </c>
      <c r="AU46" s="16">
        <f t="shared" si="61"/>
        <v>-1.6726781820097363</v>
      </c>
      <c r="AV46" s="16">
        <f t="shared" si="61"/>
        <v>-1.4635571035157258</v>
      </c>
      <c r="AW46" s="16">
        <f t="shared" si="61"/>
        <v>-1.2805761598334657</v>
      </c>
      <c r="AX46" s="16">
        <f t="shared" si="61"/>
        <v>-1.1760156205864598</v>
      </c>
      <c r="AY46" s="16">
        <f t="shared" si="61"/>
        <v>-1.3067162946452169</v>
      </c>
      <c r="AZ46" s="16">
        <f t="shared" si="61"/>
        <v>-1.2805761598334657</v>
      </c>
      <c r="BA46" s="16">
        <f t="shared" si="61"/>
        <v>-0.83619386803369133</v>
      </c>
      <c r="BB46" s="16">
        <f t="shared" si="61"/>
        <v>-0.86233400284544315</v>
      </c>
      <c r="BC46" s="16">
        <f t="shared" si="61"/>
        <v>-0.36567144142216612</v>
      </c>
      <c r="BD46" s="16">
        <f t="shared" si="61"/>
        <v>-0.18269049773990595</v>
      </c>
      <c r="BE46" s="16">
        <f t="shared" si="61"/>
        <v>-0.31339117179866299</v>
      </c>
      <c r="BF46" s="16">
        <f t="shared" si="61"/>
        <v>-0.15655036292815463</v>
      </c>
      <c r="BG46" s="16">
        <f t="shared" si="61"/>
        <v>-5.1989823681148878E-2</v>
      </c>
      <c r="BH46" s="16">
        <f t="shared" si="61"/>
        <v>7.8710850377608194E-2</v>
      </c>
      <c r="BI46" s="16">
        <f t="shared" si="61"/>
        <v>5.2570715565856414E-2</v>
      </c>
      <c r="BJ46" s="16">
        <f t="shared" si="61"/>
        <v>0.13099112000111085</v>
      </c>
      <c r="BK46" s="16">
        <f t="shared" si="61"/>
        <v>0.28783192887161924</v>
      </c>
      <c r="BL46" s="16">
        <f t="shared" si="61"/>
        <v>0.34011219849512236</v>
      </c>
      <c r="BM46" s="16">
        <f t="shared" si="61"/>
        <v>0.31397206368337055</v>
      </c>
      <c r="BN46" s="16">
        <f t="shared" si="61"/>
        <v>0.28783192887161924</v>
      </c>
      <c r="BO46" s="16">
        <f t="shared" ref="BO46:CI46" si="62">-(BO6-$CO$6)/$CQ$6</f>
        <v>0.23555165924811658</v>
      </c>
      <c r="BP46" s="16">
        <f t="shared" si="62"/>
        <v>0.31397206368337055</v>
      </c>
      <c r="BQ46" s="16">
        <f t="shared" si="62"/>
        <v>0.36625233330687368</v>
      </c>
      <c r="BR46" s="16">
        <f t="shared" si="62"/>
        <v>0.41853260293037631</v>
      </c>
      <c r="BS46" s="16">
        <f t="shared" si="62"/>
        <v>0.49695300736563075</v>
      </c>
      <c r="BT46" s="16">
        <f t="shared" si="62"/>
        <v>0.57537341180088475</v>
      </c>
      <c r="BU46" s="16">
        <f t="shared" si="62"/>
        <v>0.57537341180088475</v>
      </c>
      <c r="BV46" s="16">
        <f t="shared" si="62"/>
        <v>0.73221422067139352</v>
      </c>
      <c r="BW46" s="16">
        <f t="shared" si="62"/>
        <v>0.78449449029489615</v>
      </c>
      <c r="BX46" s="16">
        <f t="shared" si="62"/>
        <v>0.91519516435365322</v>
      </c>
      <c r="BY46" s="16">
        <f t="shared" si="62"/>
        <v>0.99361556878890744</v>
      </c>
      <c r="BZ46" s="16">
        <f t="shared" si="62"/>
        <v>1.019755703600659</v>
      </c>
      <c r="CA46" s="16">
        <f t="shared" si="62"/>
        <v>1.1243162428476645</v>
      </c>
      <c r="CB46" s="16">
        <f t="shared" si="62"/>
        <v>1.2550169169064216</v>
      </c>
      <c r="CC46" s="16">
        <f t="shared" si="62"/>
        <v>1.2288767820946702</v>
      </c>
      <c r="CD46" s="16">
        <f t="shared" si="62"/>
        <v>1.2811570517181732</v>
      </c>
      <c r="CE46" s="16">
        <f t="shared" si="62"/>
        <v>0.88905502954190196</v>
      </c>
      <c r="CF46" s="16">
        <f t="shared" si="62"/>
        <v>0.73221422067139352</v>
      </c>
      <c r="CG46" s="16">
        <f t="shared" si="62"/>
        <v>0.65379381623613908</v>
      </c>
      <c r="CH46" s="40">
        <f t="shared" si="62"/>
        <v>0.78449449029489615</v>
      </c>
      <c r="CI46" s="40">
        <f t="shared" si="62"/>
        <v>0.78449449029489615</v>
      </c>
      <c r="CJ46" s="40">
        <f>-(CJ6-$CO$6)/$CQ$6</f>
        <v>0.86291489473015037</v>
      </c>
      <c r="CK46" s="40">
        <f>-(CK6-$CO$6)/$CQ$6</f>
        <v>0.99361556878890744</v>
      </c>
      <c r="CL46" s="40">
        <f>-(CL6-$CO$6)/$CQ$6</f>
        <v>0.96747543397715619</v>
      </c>
      <c r="CM46" s="40">
        <f>-(CM6-$CO$6)/$CQ$6</f>
        <v>1.019755703600659</v>
      </c>
      <c r="CN46" s="40">
        <f>-(CN6-$CO$6)/$CQ$6</f>
        <v>1.1765965124711675</v>
      </c>
      <c r="CO46" s="16"/>
      <c r="CP46" s="39"/>
      <c r="CQ46" s="39"/>
      <c r="CR46" s="38"/>
    </row>
    <row r="47" spans="1:96" x14ac:dyDescent="0.7">
      <c r="A47" s="63" t="s">
        <v>122</v>
      </c>
      <c r="B47" s="62" t="s">
        <v>13</v>
      </c>
      <c r="C47" s="16">
        <f t="shared" ref="C47:AH47" si="63">(C7-$CO$7)/$CQ$7</f>
        <v>-1.5442750409555039</v>
      </c>
      <c r="D47" s="16">
        <f t="shared" si="63"/>
        <v>-1.5442750409555039</v>
      </c>
      <c r="E47" s="16">
        <f t="shared" si="63"/>
        <v>-1.5442750409555039</v>
      </c>
      <c r="F47" s="16">
        <f t="shared" si="63"/>
        <v>-1.5442750409555039</v>
      </c>
      <c r="G47" s="16">
        <f t="shared" si="63"/>
        <v>-1.388984813373386</v>
      </c>
      <c r="H47" s="16">
        <f t="shared" si="63"/>
        <v>-1.388984813373386</v>
      </c>
      <c r="I47" s="16">
        <f t="shared" si="63"/>
        <v>-1.3446161769213532</v>
      </c>
      <c r="J47" s="16">
        <f t="shared" si="63"/>
        <v>-1.3446161769213532</v>
      </c>
      <c r="K47" s="16">
        <f t="shared" si="63"/>
        <v>-1.411169131599403</v>
      </c>
      <c r="L47" s="16">
        <f t="shared" si="63"/>
        <v>-1.0562200399831343</v>
      </c>
      <c r="M47" s="16">
        <f t="shared" si="63"/>
        <v>-0.72345526659288251</v>
      </c>
      <c r="N47" s="16">
        <f t="shared" si="63"/>
        <v>-0.81219253949694925</v>
      </c>
      <c r="O47" s="16">
        <f t="shared" si="63"/>
        <v>-0.98966708530508452</v>
      </c>
      <c r="P47" s="16">
        <f t="shared" si="63"/>
        <v>-0.94529844885305025</v>
      </c>
      <c r="Q47" s="16">
        <f t="shared" si="63"/>
        <v>-0.5903493572367815</v>
      </c>
      <c r="R47" s="16">
        <f t="shared" si="63"/>
        <v>-0.90092981240101766</v>
      </c>
      <c r="S47" s="16">
        <f t="shared" si="63"/>
        <v>-0.87874549417500059</v>
      </c>
      <c r="T47" s="16">
        <f t="shared" si="63"/>
        <v>-0.81219253949694925</v>
      </c>
      <c r="U47" s="16">
        <f t="shared" si="63"/>
        <v>-0.65690231191483284</v>
      </c>
      <c r="V47" s="16">
        <f t="shared" si="63"/>
        <v>-0.72345526659288251</v>
      </c>
      <c r="W47" s="16">
        <f t="shared" si="63"/>
        <v>-0.90092981240101766</v>
      </c>
      <c r="X47" s="16">
        <f t="shared" si="63"/>
        <v>-0.56816503901076598</v>
      </c>
      <c r="Y47" s="16">
        <f t="shared" si="63"/>
        <v>-0.43505912965466498</v>
      </c>
      <c r="Z47" s="16">
        <f t="shared" si="63"/>
        <v>-0.30195322029856397</v>
      </c>
      <c r="AA47" s="16">
        <f t="shared" si="63"/>
        <v>-0.14666299271644592</v>
      </c>
      <c r="AB47" s="16">
        <f t="shared" si="63"/>
        <v>0.18610178067380578</v>
      </c>
      <c r="AC47" s="16">
        <f t="shared" si="63"/>
        <v>0.71852541809820814</v>
      </c>
      <c r="AD47" s="16">
        <f t="shared" si="63"/>
        <v>0.38576064470795646</v>
      </c>
      <c r="AE47" s="16">
        <f t="shared" si="63"/>
        <v>0.23047041712583841</v>
      </c>
      <c r="AF47" s="16">
        <f t="shared" si="63"/>
        <v>0.62978814519414139</v>
      </c>
      <c r="AG47" s="16">
        <f t="shared" si="63"/>
        <v>1.0291058732624427</v>
      </c>
      <c r="AH47" s="16">
        <f t="shared" si="63"/>
        <v>1.0291058732624427</v>
      </c>
      <c r="AI47" s="16">
        <f t="shared" ref="AI47:BN47" si="64">(AI7-$CO$7)/$CQ$7</f>
        <v>0.87381564568032466</v>
      </c>
      <c r="AJ47" s="16">
        <f t="shared" si="64"/>
        <v>1.0512901914884598</v>
      </c>
      <c r="AK47" s="16">
        <f t="shared" si="64"/>
        <v>0.89599996390634173</v>
      </c>
      <c r="AL47" s="16">
        <f t="shared" si="64"/>
        <v>0.38576064470795646</v>
      </c>
      <c r="AM47" s="16">
        <f t="shared" si="64"/>
        <v>-0.12447867449043039</v>
      </c>
      <c r="AN47" s="16">
        <f t="shared" si="64"/>
        <v>-0.70127094836686543</v>
      </c>
      <c r="AO47" s="16">
        <f t="shared" si="64"/>
        <v>-1.300247540469319</v>
      </c>
      <c r="AP47" s="16">
        <f t="shared" si="64"/>
        <v>-1.5220907227294869</v>
      </c>
      <c r="AQ47" s="16">
        <f t="shared" si="64"/>
        <v>-1.6773809503116051</v>
      </c>
      <c r="AR47" s="16">
        <f t="shared" si="64"/>
        <v>-1.5220907227294869</v>
      </c>
      <c r="AS47" s="16">
        <f t="shared" si="64"/>
        <v>-1.1671416311132181</v>
      </c>
      <c r="AT47" s="16">
        <f t="shared" si="64"/>
        <v>-1.2558789040172849</v>
      </c>
      <c r="AU47" s="16">
        <f t="shared" si="64"/>
        <v>-1.3224318586953361</v>
      </c>
      <c r="AV47" s="16">
        <f t="shared" si="64"/>
        <v>-1.0118514035311015</v>
      </c>
      <c r="AW47" s="16">
        <f t="shared" si="64"/>
        <v>-0.76782390304491666</v>
      </c>
      <c r="AX47" s="16">
        <f t="shared" si="64"/>
        <v>-0.74563958481889958</v>
      </c>
      <c r="AY47" s="16">
        <f t="shared" si="64"/>
        <v>-0.87874549417500059</v>
      </c>
      <c r="AZ47" s="16">
        <f t="shared" si="64"/>
        <v>-0.61253367546279858</v>
      </c>
      <c r="BA47" s="16">
        <f t="shared" si="64"/>
        <v>-0.2132159473944972</v>
      </c>
      <c r="BB47" s="16">
        <f t="shared" si="64"/>
        <v>-0.25758458384652982</v>
      </c>
      <c r="BC47" s="16">
        <f t="shared" si="64"/>
        <v>-0.23540026562051428</v>
      </c>
      <c r="BD47" s="16">
        <f t="shared" si="64"/>
        <v>-0.1022943562644133</v>
      </c>
      <c r="BE47" s="16">
        <f t="shared" si="64"/>
        <v>0.14173314422177158</v>
      </c>
      <c r="BF47" s="16">
        <f t="shared" si="64"/>
        <v>5.2995871317704786E-2</v>
      </c>
      <c r="BG47" s="16">
        <f t="shared" si="64"/>
        <v>5.2995871317704786E-2</v>
      </c>
      <c r="BH47" s="16">
        <f t="shared" si="64"/>
        <v>0.2082860988998213</v>
      </c>
      <c r="BI47" s="16">
        <f t="shared" si="64"/>
        <v>0.2082860988998213</v>
      </c>
      <c r="BJ47" s="16">
        <f t="shared" si="64"/>
        <v>0.2082860988998213</v>
      </c>
      <c r="BK47" s="16">
        <f t="shared" si="64"/>
        <v>0.29702337180388966</v>
      </c>
      <c r="BL47" s="16">
        <f t="shared" si="64"/>
        <v>0.56323519051609006</v>
      </c>
      <c r="BM47" s="16">
        <f t="shared" si="64"/>
        <v>0.67415678164617399</v>
      </c>
      <c r="BN47" s="16">
        <f t="shared" si="64"/>
        <v>0.67415678164617399</v>
      </c>
      <c r="BO47" s="16">
        <f t="shared" ref="BO47:CG47" si="65">(BO7-$CO$7)/$CQ$7</f>
        <v>0.58541950874210713</v>
      </c>
      <c r="BP47" s="16">
        <f t="shared" si="65"/>
        <v>0.76289405455024084</v>
      </c>
      <c r="BQ47" s="16">
        <f t="shared" si="65"/>
        <v>0.76289405455024084</v>
      </c>
      <c r="BR47" s="16">
        <f t="shared" si="65"/>
        <v>0.74070973632422532</v>
      </c>
      <c r="BS47" s="16">
        <f t="shared" si="65"/>
        <v>0.71852541809820814</v>
      </c>
      <c r="BT47" s="16">
        <f t="shared" si="65"/>
        <v>0.94036860035837599</v>
      </c>
      <c r="BU47" s="16">
        <f t="shared" si="65"/>
        <v>1.1622117826185439</v>
      </c>
      <c r="BV47" s="16">
        <f t="shared" si="65"/>
        <v>1.1843961008445609</v>
      </c>
      <c r="BW47" s="16">
        <f t="shared" si="65"/>
        <v>1.1400274643925268</v>
      </c>
      <c r="BX47" s="16">
        <f t="shared" si="65"/>
        <v>1.3396863284266789</v>
      </c>
      <c r="BY47" s="16">
        <f t="shared" si="65"/>
        <v>1.5393451924608281</v>
      </c>
      <c r="BZ47" s="16">
        <f t="shared" si="65"/>
        <v>1.4062392831047286</v>
      </c>
      <c r="CA47" s="16">
        <f t="shared" si="65"/>
        <v>1.3396863284266789</v>
      </c>
      <c r="CB47" s="16">
        <f t="shared" si="65"/>
        <v>1.4062392831047286</v>
      </c>
      <c r="CC47" s="16">
        <f t="shared" si="65"/>
        <v>1.6058981471388778</v>
      </c>
      <c r="CD47" s="16">
        <f t="shared" si="65"/>
        <v>1.5615295106868468</v>
      </c>
      <c r="CE47" s="16">
        <f t="shared" si="65"/>
        <v>1.4062392831047286</v>
      </c>
      <c r="CF47" s="16">
        <f t="shared" si="65"/>
        <v>1.2731333737486261</v>
      </c>
      <c r="CG47" s="16">
        <f t="shared" si="65"/>
        <v>1.3175020102006603</v>
      </c>
      <c r="CH47" s="40">
        <f t="shared" ref="CH47:CM47" si="66">(CH7-$CO$7)/$CQ$7</f>
        <v>1.2065804190705764</v>
      </c>
      <c r="CI47" s="40">
        <f t="shared" si="66"/>
        <v>0.71852541809820814</v>
      </c>
      <c r="CJ47" s="40">
        <f t="shared" si="66"/>
        <v>0.87381564568032466</v>
      </c>
      <c r="CK47" s="40">
        <f t="shared" si="66"/>
        <v>1.1400274643925268</v>
      </c>
      <c r="CL47" s="40">
        <f t="shared" si="66"/>
        <v>0.96255291858439307</v>
      </c>
      <c r="CM47" s="40">
        <f t="shared" si="66"/>
        <v>1.0734745097144769</v>
      </c>
      <c r="CN47" s="40">
        <f t="shared" ref="CN47" si="67">(CN7-$CO$7)/$CQ$7</f>
        <v>1.2509490555226106</v>
      </c>
      <c r="CO47" s="16"/>
      <c r="CP47" s="39"/>
      <c r="CQ47" s="39"/>
    </row>
    <row r="48" spans="1:96" x14ac:dyDescent="0.7">
      <c r="A48" s="63" t="s">
        <v>123</v>
      </c>
      <c r="B48" s="62" t="s">
        <v>14</v>
      </c>
      <c r="W48" s="16">
        <f t="shared" ref="W48:BB48" si="68">(W8-$CO$8)/$CQ$8</f>
        <v>-0.80975681546388523</v>
      </c>
      <c r="X48" s="16">
        <f t="shared" si="68"/>
        <v>-0.65516601577549438</v>
      </c>
      <c r="Y48" s="16">
        <f t="shared" si="68"/>
        <v>-0.54040842827675029</v>
      </c>
      <c r="Z48" s="16">
        <f t="shared" si="68"/>
        <v>-0.47528428771272468</v>
      </c>
      <c r="AA48" s="16">
        <f t="shared" si="68"/>
        <v>0.15114039446017188</v>
      </c>
      <c r="AB48" s="16">
        <f t="shared" si="68"/>
        <v>0.326912346662105</v>
      </c>
      <c r="AC48" s="16">
        <f t="shared" si="68"/>
        <v>0.72666708327963103</v>
      </c>
      <c r="AD48" s="16">
        <f t="shared" si="68"/>
        <v>0.67497874841449412</v>
      </c>
      <c r="AE48" s="16">
        <f t="shared" si="68"/>
        <v>0.89358721055053147</v>
      </c>
      <c r="AF48" s="16">
        <f t="shared" si="68"/>
        <v>0.83367932396372157</v>
      </c>
      <c r="AG48" s="16">
        <f t="shared" si="68"/>
        <v>0.73014458593110809</v>
      </c>
      <c r="AH48" s="16">
        <f t="shared" si="68"/>
        <v>0.10150694752545336</v>
      </c>
      <c r="AI48" s="16">
        <f t="shared" si="68"/>
        <v>0.75432903618910785</v>
      </c>
      <c r="AJ48" s="16">
        <f t="shared" si="68"/>
        <v>0.33908360594227482</v>
      </c>
      <c r="AK48" s="16">
        <f t="shared" si="68"/>
        <v>-0.39419524861237243</v>
      </c>
      <c r="AL48" s="16">
        <f t="shared" si="68"/>
        <v>-0.74969086057473533</v>
      </c>
      <c r="AM48" s="16">
        <f t="shared" si="68"/>
        <v>-1.1028154480020003</v>
      </c>
      <c r="AN48" s="16">
        <f t="shared" si="68"/>
        <v>-1.3274305056269526</v>
      </c>
      <c r="AO48" s="16">
        <f t="shared" si="68"/>
        <v>-1.51015746313184</v>
      </c>
      <c r="AP48" s="16">
        <f t="shared" si="68"/>
        <v>-1.6451477933300871</v>
      </c>
      <c r="AQ48" s="16">
        <f t="shared" si="68"/>
        <v>-1.61780197702529</v>
      </c>
      <c r="AR48" s="16">
        <f t="shared" si="68"/>
        <v>-1.5499906753214867</v>
      </c>
      <c r="AS48" s="16">
        <f t="shared" si="68"/>
        <v>-1.4075711349132656</v>
      </c>
      <c r="AT48" s="16">
        <f t="shared" si="68"/>
        <v>-1.4162648915419584</v>
      </c>
      <c r="AU48" s="16">
        <f t="shared" si="68"/>
        <v>-0.87804232207470811</v>
      </c>
      <c r="AV48" s="16">
        <f t="shared" si="68"/>
        <v>-0.88689414700574076</v>
      </c>
      <c r="AW48" s="16">
        <f t="shared" si="68"/>
        <v>-0.97904796726988375</v>
      </c>
      <c r="AX48" s="16">
        <f t="shared" si="68"/>
        <v>-1.0859021396516344</v>
      </c>
      <c r="AY48" s="16">
        <f t="shared" si="68"/>
        <v>-0.68504092491772939</v>
      </c>
      <c r="AZ48" s="16">
        <f t="shared" si="68"/>
        <v>-0.74400040169050019</v>
      </c>
      <c r="BA48" s="16">
        <f t="shared" si="68"/>
        <v>-0.82319262116277392</v>
      </c>
      <c r="BB48" s="16">
        <f t="shared" si="68"/>
        <v>-0.78509816029886581</v>
      </c>
      <c r="BC48" s="16">
        <f t="shared" ref="BC48:CG48" si="69">(BC8-$CO$8)/$CQ$8</f>
        <v>-0.19376464124541992</v>
      </c>
      <c r="BD48" s="16">
        <f t="shared" si="69"/>
        <v>-0.35104260207358851</v>
      </c>
      <c r="BE48" s="16">
        <f t="shared" si="69"/>
        <v>-0.47117451185188813</v>
      </c>
      <c r="BF48" s="16">
        <f t="shared" si="69"/>
        <v>-0.6632274991948276</v>
      </c>
      <c r="BG48" s="16">
        <f t="shared" si="69"/>
        <v>-0.28402164188148449</v>
      </c>
      <c r="BH48" s="16">
        <f t="shared" si="69"/>
        <v>-0.46817121410743062</v>
      </c>
      <c r="BI48" s="16">
        <f t="shared" si="69"/>
        <v>-0.75632972927300979</v>
      </c>
      <c r="BJ48" s="16">
        <f t="shared" si="69"/>
        <v>-0.93368236449834163</v>
      </c>
      <c r="BK48" s="16">
        <f t="shared" si="69"/>
        <v>-0.40842139582296055</v>
      </c>
      <c r="BL48" s="16">
        <f t="shared" si="69"/>
        <v>-0.30978677516288294</v>
      </c>
      <c r="BM48" s="16">
        <f t="shared" si="69"/>
        <v>-0.54356979432354757</v>
      </c>
      <c r="BN48" s="16">
        <f t="shared" si="69"/>
        <v>-0.62797826777303711</v>
      </c>
      <c r="BO48" s="16">
        <f t="shared" si="69"/>
        <v>-0.37348830100584973</v>
      </c>
      <c r="BP48" s="16">
        <f t="shared" si="69"/>
        <v>-0.14760869696217849</v>
      </c>
      <c r="BQ48" s="16">
        <f t="shared" si="69"/>
        <v>-0.30947063855820323</v>
      </c>
      <c r="BR48" s="16">
        <f t="shared" si="69"/>
        <v>-0.27485368034577218</v>
      </c>
      <c r="BS48" s="16">
        <f t="shared" si="69"/>
        <v>1.851657255980242E-4</v>
      </c>
      <c r="BT48" s="16">
        <f t="shared" si="69"/>
        <v>8.285488784934894E-2</v>
      </c>
      <c r="BU48" s="16">
        <f t="shared" si="69"/>
        <v>0.22985840902542612</v>
      </c>
      <c r="BV48" s="16">
        <f t="shared" si="69"/>
        <v>0.21974203767567457</v>
      </c>
      <c r="BW48" s="16">
        <f t="shared" si="69"/>
        <v>0.94764656995076635</v>
      </c>
      <c r="BX48" s="16">
        <f t="shared" si="69"/>
        <v>1.3361784571021618</v>
      </c>
      <c r="BY48" s="16">
        <f t="shared" si="69"/>
        <v>1.031738906795576</v>
      </c>
      <c r="BZ48" s="16">
        <f t="shared" si="69"/>
        <v>0.81502726428761718</v>
      </c>
      <c r="CA48" s="16">
        <f t="shared" si="69"/>
        <v>1.982203608765202</v>
      </c>
      <c r="CB48" s="16">
        <f t="shared" si="69"/>
        <v>2.2574005231389118</v>
      </c>
      <c r="CC48" s="16">
        <f t="shared" si="69"/>
        <v>2.0536504814228222</v>
      </c>
      <c r="CD48" s="16">
        <f t="shared" si="69"/>
        <v>1.8791430756396079</v>
      </c>
      <c r="CE48" s="16">
        <f t="shared" si="69"/>
        <v>0.42222753297304538</v>
      </c>
      <c r="CF48" s="16">
        <f t="shared" si="69"/>
        <v>0.76950359321373518</v>
      </c>
      <c r="CG48" s="16">
        <f t="shared" si="69"/>
        <v>0.7435803916299969</v>
      </c>
      <c r="CH48" s="16">
        <f t="shared" ref="CH48:CM48" si="70">(CH8-$CO$8)/$CQ$8</f>
        <v>0.16789563450819789</v>
      </c>
      <c r="CI48" s="16">
        <f t="shared" si="70"/>
        <v>0.86244775498957749</v>
      </c>
      <c r="CJ48" s="16">
        <f t="shared" si="70"/>
        <v>1.5005694915356242</v>
      </c>
      <c r="CK48" s="16">
        <f t="shared" si="70"/>
        <v>1.1689421932265813</v>
      </c>
      <c r="CL48" s="16">
        <f t="shared" si="70"/>
        <v>1.6888288396224069</v>
      </c>
      <c r="CM48" s="16">
        <f t="shared" si="70"/>
        <v>1.8998500232461306</v>
      </c>
      <c r="CN48" s="16">
        <f t="shared" ref="CN48" si="71">(CN8-$CO$8)/$CQ$8</f>
        <v>1.5939878582184863</v>
      </c>
      <c r="CO48" s="1"/>
      <c r="CP48" s="39"/>
      <c r="CQ48" s="39"/>
    </row>
    <row r="49" spans="1:95" x14ac:dyDescent="0.7">
      <c r="A49" s="63" t="s">
        <v>124</v>
      </c>
      <c r="B49" s="62" t="s">
        <v>15</v>
      </c>
      <c r="C49" s="16">
        <f t="shared" ref="C49:AH49" si="72">(C9-$CO$9)/$CQ$9</f>
        <v>-2.0491475190457731</v>
      </c>
      <c r="D49" s="16">
        <f t="shared" si="72"/>
        <v>-1.914174852893274</v>
      </c>
      <c r="E49" s="16">
        <f t="shared" si="72"/>
        <v>-1.914174852893274</v>
      </c>
      <c r="F49" s="16">
        <f t="shared" si="72"/>
        <v>-3.2470299311491932</v>
      </c>
      <c r="G49" s="16">
        <f t="shared" si="72"/>
        <v>-0.66567769098266605</v>
      </c>
      <c r="H49" s="16">
        <f t="shared" si="72"/>
        <v>-0.32824602560142063</v>
      </c>
      <c r="I49" s="16">
        <f t="shared" si="72"/>
        <v>-0.66567769098266605</v>
      </c>
      <c r="J49" s="16">
        <f t="shared" si="72"/>
        <v>-0.36198919213954567</v>
      </c>
      <c r="K49" s="16">
        <f t="shared" si="72"/>
        <v>-0.1595301929107979</v>
      </c>
      <c r="L49" s="16">
        <f t="shared" si="72"/>
        <v>9.1856397798248286E-3</v>
      </c>
      <c r="M49" s="16">
        <f t="shared" si="72"/>
        <v>0.34661730516107031</v>
      </c>
      <c r="N49" s="16">
        <f t="shared" si="72"/>
        <v>-0.32824602560142063</v>
      </c>
      <c r="O49" s="16">
        <f t="shared" si="72"/>
        <v>-0.34511760887048193</v>
      </c>
      <c r="P49" s="16">
        <f t="shared" si="72"/>
        <v>-0.53070502483016835</v>
      </c>
      <c r="Q49" s="16">
        <f t="shared" si="72"/>
        <v>0.41410363823732033</v>
      </c>
      <c r="R49" s="16">
        <f t="shared" si="72"/>
        <v>0.12728672266326121</v>
      </c>
      <c r="S49" s="16">
        <f t="shared" si="72"/>
        <v>0.49846155458263169</v>
      </c>
      <c r="T49" s="16">
        <f t="shared" si="72"/>
        <v>0.44784680477544297</v>
      </c>
      <c r="U49" s="16">
        <f t="shared" si="72"/>
        <v>0.12728672266326121</v>
      </c>
      <c r="V49" s="16">
        <f t="shared" si="72"/>
        <v>-0.1595301929107979</v>
      </c>
      <c r="W49" s="16">
        <f t="shared" si="72"/>
        <v>0.44784680477544297</v>
      </c>
      <c r="X49" s="16">
        <f t="shared" si="72"/>
        <v>1.0214806359235613</v>
      </c>
      <c r="Y49" s="16">
        <f t="shared" si="72"/>
        <v>0.24538780554669762</v>
      </c>
      <c r="Z49" s="16">
        <f t="shared" si="72"/>
        <v>0.48158997131356801</v>
      </c>
      <c r="AA49" s="16">
        <f t="shared" si="72"/>
        <v>0.48158997131356801</v>
      </c>
      <c r="AB49" s="16">
        <f t="shared" si="72"/>
        <v>0.26225938881575894</v>
      </c>
      <c r="AC49" s="16">
        <f t="shared" si="72"/>
        <v>0.63343422073512945</v>
      </c>
      <c r="AD49" s="16">
        <f t="shared" si="72"/>
        <v>7.6671972856074883E-2</v>
      </c>
      <c r="AE49" s="16">
        <f t="shared" si="72"/>
        <v>0.59969105419700441</v>
      </c>
      <c r="AF49" s="16">
        <f t="shared" si="72"/>
        <v>0.14415830593232254</v>
      </c>
      <c r="AG49" s="16">
        <f t="shared" si="72"/>
        <v>0.48158997131356801</v>
      </c>
      <c r="AH49" s="16">
        <f t="shared" si="72"/>
        <v>-0.1426586096417366</v>
      </c>
      <c r="AI49" s="16">
        <f t="shared" ref="AI49:BN49" si="73">(AI9-$CO$9)/$CQ$9</f>
        <v>-0.59819135790641609</v>
      </c>
      <c r="AJ49" s="16">
        <f t="shared" si="73"/>
        <v>-0.63193452444454112</v>
      </c>
      <c r="AK49" s="16">
        <f t="shared" si="73"/>
        <v>-1.1043388559782854</v>
      </c>
      <c r="AL49" s="16">
        <f t="shared" si="73"/>
        <v>-2.3865791844270183</v>
      </c>
      <c r="AM49" s="16">
        <f t="shared" si="73"/>
        <v>-2.9602130155751354</v>
      </c>
      <c r="AN49" s="16">
        <f t="shared" si="73"/>
        <v>-2.7408824330773252</v>
      </c>
      <c r="AO49" s="16">
        <f t="shared" si="73"/>
        <v>-2.6733961000010762</v>
      </c>
      <c r="AP49" s="16">
        <f t="shared" si="73"/>
        <v>-2.0322759357767106</v>
      </c>
      <c r="AQ49" s="16">
        <f t="shared" si="73"/>
        <v>-1.5430000209739048</v>
      </c>
      <c r="AR49" s="16">
        <f t="shared" si="73"/>
        <v>-0.71629244078985244</v>
      </c>
      <c r="AS49" s="16">
        <f t="shared" si="73"/>
        <v>-0.5475766080992297</v>
      </c>
      <c r="AT49" s="16">
        <f t="shared" si="73"/>
        <v>-0.81752194040422754</v>
      </c>
      <c r="AU49" s="16">
        <f t="shared" si="73"/>
        <v>-0.81752194040422754</v>
      </c>
      <c r="AV49" s="16">
        <f t="shared" si="73"/>
        <v>-9.2043859834547853E-2</v>
      </c>
      <c r="AW49" s="16">
        <f t="shared" si="73"/>
        <v>-9.2043859834547853E-2</v>
      </c>
      <c r="AX49" s="16">
        <f t="shared" si="73"/>
        <v>-0.2945028590632956</v>
      </c>
      <c r="AY49" s="16">
        <f t="shared" si="73"/>
        <v>5.9800389587011171E-2</v>
      </c>
      <c r="AZ49" s="16">
        <f t="shared" si="73"/>
        <v>0.46471838804450671</v>
      </c>
      <c r="BA49" s="16">
        <f t="shared" si="73"/>
        <v>0.38036047169919535</v>
      </c>
      <c r="BB49" s="16">
        <f t="shared" si="73"/>
        <v>0.16102988920138625</v>
      </c>
      <c r="BC49" s="16">
        <f t="shared" si="73"/>
        <v>0.19477305573950887</v>
      </c>
      <c r="BD49" s="16">
        <f t="shared" si="73"/>
        <v>0.59969105419700441</v>
      </c>
      <c r="BE49" s="16">
        <f t="shared" si="73"/>
        <v>0.46471838804450671</v>
      </c>
      <c r="BF49" s="16">
        <f t="shared" si="73"/>
        <v>0.19477305573950887</v>
      </c>
      <c r="BG49" s="16">
        <f t="shared" si="73"/>
        <v>0.21164463900857258</v>
      </c>
      <c r="BH49" s="16">
        <f t="shared" si="73"/>
        <v>0.51533313785169299</v>
      </c>
      <c r="BI49" s="16">
        <f t="shared" si="73"/>
        <v>0.70092055381137708</v>
      </c>
      <c r="BJ49" s="16">
        <f t="shared" si="73"/>
        <v>9.1856397798248286E-3</v>
      </c>
      <c r="BK49" s="16">
        <f t="shared" si="73"/>
        <v>0.22851622227763391</v>
      </c>
      <c r="BL49" s="16">
        <f t="shared" si="73"/>
        <v>0.44784680477544297</v>
      </c>
      <c r="BM49" s="16">
        <f t="shared" si="73"/>
        <v>0.34661730516107031</v>
      </c>
      <c r="BN49" s="16">
        <f t="shared" si="73"/>
        <v>0.19477305573950887</v>
      </c>
      <c r="BO49" s="16">
        <f t="shared" ref="BO49:CG49" si="74">(BO9-$CO$9)/$CQ$9</f>
        <v>0.41410363823732033</v>
      </c>
      <c r="BP49" s="16">
        <f t="shared" si="74"/>
        <v>0.46471838804450671</v>
      </c>
      <c r="BQ49" s="16">
        <f t="shared" si="74"/>
        <v>0.70092055381137708</v>
      </c>
      <c r="BR49" s="16">
        <f t="shared" si="74"/>
        <v>0.56594788765887938</v>
      </c>
      <c r="BS49" s="16">
        <f t="shared" si="74"/>
        <v>0.71779213708044076</v>
      </c>
      <c r="BT49" s="16">
        <f t="shared" si="74"/>
        <v>0.85276480323293846</v>
      </c>
      <c r="BU49" s="16">
        <f t="shared" si="74"/>
        <v>0.83589321996387722</v>
      </c>
      <c r="BV49" s="16">
        <f t="shared" si="74"/>
        <v>0.83589321996387722</v>
      </c>
      <c r="BW49" s="16">
        <f t="shared" si="74"/>
        <v>1.0214806359235613</v>
      </c>
      <c r="BX49" s="16">
        <f t="shared" si="74"/>
        <v>1.3589123013048068</v>
      </c>
      <c r="BY49" s="16">
        <f t="shared" si="74"/>
        <v>1.0552238024616862</v>
      </c>
      <c r="BZ49" s="16">
        <f t="shared" si="74"/>
        <v>1.0552238024616862</v>
      </c>
      <c r="CA49" s="16">
        <f t="shared" si="74"/>
        <v>1.156453302076059</v>
      </c>
      <c r="CB49" s="16">
        <f t="shared" si="74"/>
        <v>1.1058385522688725</v>
      </c>
      <c r="CC49" s="16">
        <f t="shared" si="74"/>
        <v>0.93712271957824989</v>
      </c>
      <c r="CD49" s="16">
        <f t="shared" si="74"/>
        <v>0.70092055381137708</v>
      </c>
      <c r="CE49" s="16">
        <f t="shared" si="74"/>
        <v>-0.22701652598704797</v>
      </c>
      <c r="CF49" s="16">
        <f t="shared" si="74"/>
        <v>0.32974572189200896</v>
      </c>
      <c r="CG49" s="16">
        <f t="shared" si="74"/>
        <v>0.59969105419700441</v>
      </c>
      <c r="CH49" s="16">
        <f t="shared" ref="CH49:CM49" si="75">(CH9-$CO$9)/$CQ$9</f>
        <v>0.54907630438981803</v>
      </c>
      <c r="CI49" s="16">
        <f t="shared" si="75"/>
        <v>0.76840688688762715</v>
      </c>
      <c r="CJ49" s="16">
        <f t="shared" si="75"/>
        <v>1.0383522191926224</v>
      </c>
      <c r="CK49" s="16">
        <f t="shared" si="75"/>
        <v>1.2070680518832453</v>
      </c>
      <c r="CL49" s="16">
        <f t="shared" si="75"/>
        <v>0.78527847015668839</v>
      </c>
      <c r="CM49" s="16">
        <f t="shared" si="75"/>
        <v>0.92025113630918853</v>
      </c>
      <c r="CN49" s="16">
        <f t="shared" ref="CN49" si="76">(CN9-$CO$9)/$CQ$9</f>
        <v>1.0889669689998114</v>
      </c>
      <c r="CO49" s="41"/>
      <c r="CP49" s="39"/>
      <c r="CQ49" s="39"/>
    </row>
    <row r="50" spans="1:95" ht="15" customHeight="1" x14ac:dyDescent="0.7">
      <c r="A50" s="63" t="s">
        <v>139</v>
      </c>
      <c r="B50" s="62" t="s">
        <v>16</v>
      </c>
      <c r="G50" s="16">
        <f t="shared" ref="G50:AL50" si="77">-(G10-$CO$10)/$CQ$10</f>
        <v>-1.8123277783380585</v>
      </c>
      <c r="H50" s="16">
        <f t="shared" si="77"/>
        <v>-1.5908882827962909</v>
      </c>
      <c r="I50" s="16">
        <f t="shared" si="77"/>
        <v>-0.70513030062922089</v>
      </c>
      <c r="J50" s="16">
        <f t="shared" si="77"/>
        <v>-0.81585004840010467</v>
      </c>
      <c r="K50" s="16">
        <f t="shared" si="77"/>
        <v>-0.6866770093340735</v>
      </c>
      <c r="L50" s="16">
        <f t="shared" si="77"/>
        <v>-0.20689143566024404</v>
      </c>
      <c r="M50" s="16">
        <f t="shared" si="77"/>
        <v>0.60505338132623687</v>
      </c>
      <c r="N50" s="16">
        <f t="shared" si="77"/>
        <v>0.3836138857844692</v>
      </c>
      <c r="O50" s="16">
        <f t="shared" si="77"/>
        <v>-9.6171687889360272E-2</v>
      </c>
      <c r="P50" s="16">
        <f t="shared" si="77"/>
        <v>-0.48369080508745343</v>
      </c>
      <c r="Q50" s="16">
        <f t="shared" si="77"/>
        <v>0.34670730319417475</v>
      </c>
      <c r="R50" s="16">
        <f t="shared" si="77"/>
        <v>0.51278692485050037</v>
      </c>
      <c r="S50" s="16">
        <f t="shared" si="77"/>
        <v>-0.18843814436509659</v>
      </c>
      <c r="T50" s="16">
        <f t="shared" si="77"/>
        <v>6.9907933766965372E-2</v>
      </c>
      <c r="U50" s="16">
        <f t="shared" si="77"/>
        <v>0.71577312909712065</v>
      </c>
      <c r="V50" s="16">
        <f t="shared" si="77"/>
        <v>0.82649287686800443</v>
      </c>
      <c r="W50" s="16">
        <f t="shared" si="77"/>
        <v>0.3836138857844692</v>
      </c>
      <c r="X50" s="16">
        <f t="shared" si="77"/>
        <v>0.71577312909712065</v>
      </c>
      <c r="Y50" s="16">
        <f t="shared" si="77"/>
        <v>1.3247317418369813</v>
      </c>
      <c r="Z50" s="16">
        <f t="shared" si="77"/>
        <v>1.5461712373787486</v>
      </c>
      <c r="AA50" s="16">
        <f t="shared" si="77"/>
        <v>1.2509185766563919</v>
      </c>
      <c r="AB50" s="16">
        <f t="shared" si="77"/>
        <v>1.3800916157224232</v>
      </c>
      <c r="AC50" s="16">
        <f t="shared" si="77"/>
        <v>1.7307041503302216</v>
      </c>
      <c r="AD50" s="16">
        <f t="shared" si="77"/>
        <v>1.7307041503302216</v>
      </c>
      <c r="AE50" s="16">
        <f t="shared" si="77"/>
        <v>1.4539047809030123</v>
      </c>
      <c r="AF50" s="16">
        <f t="shared" si="77"/>
        <v>1.5277179460836017</v>
      </c>
      <c r="AG50" s="16">
        <f t="shared" si="77"/>
        <v>1.6015311112641906</v>
      </c>
      <c r="AH50" s="16">
        <f t="shared" si="77"/>
        <v>1.2140119940660976</v>
      </c>
      <c r="AI50" s="16">
        <f t="shared" si="77"/>
        <v>1.4548059881523488E-2</v>
      </c>
      <c r="AJ50" s="16">
        <f t="shared" si="77"/>
        <v>-0.79739675710495728</v>
      </c>
      <c r="AK50" s="16">
        <f t="shared" si="77"/>
        <v>-0.77894346580981022</v>
      </c>
      <c r="AL50" s="16">
        <f t="shared" si="77"/>
        <v>-1.4617152437302603</v>
      </c>
      <c r="AM50" s="16">
        <f t="shared" ref="AM50:BR50" si="78">-(AM10-$CO$10)/$CQ$10</f>
        <v>-2.0706738564701208</v>
      </c>
      <c r="AN50" s="16">
        <f t="shared" si="78"/>
        <v>-2.1813936042410047</v>
      </c>
      <c r="AO50" s="16">
        <f t="shared" si="78"/>
        <v>-2.0706738564701208</v>
      </c>
      <c r="AP50" s="16">
        <f t="shared" si="78"/>
        <v>-2.1813936042410047</v>
      </c>
      <c r="AQ50" s="16">
        <f t="shared" si="78"/>
        <v>-2.0522205651749732</v>
      </c>
      <c r="AR50" s="16">
        <f t="shared" si="78"/>
        <v>-1.9784073999943841</v>
      </c>
      <c r="AS50" s="16">
        <f t="shared" si="78"/>
        <v>-1.3509954959593764</v>
      </c>
      <c r="AT50" s="16">
        <f t="shared" si="78"/>
        <v>-1.4063553698448183</v>
      </c>
      <c r="AU50" s="16">
        <f t="shared" si="78"/>
        <v>-1.3694487872545236</v>
      </c>
      <c r="AV50" s="16">
        <f t="shared" si="78"/>
        <v>-1.0188362526467247</v>
      </c>
      <c r="AW50" s="16">
        <f t="shared" si="78"/>
        <v>-0.26225130954568593</v>
      </c>
      <c r="AX50" s="16">
        <f t="shared" si="78"/>
        <v>-0.29915789213598037</v>
      </c>
      <c r="AY50" s="16">
        <f t="shared" si="78"/>
        <v>-0.53905067897289527</v>
      </c>
      <c r="AZ50" s="16">
        <f t="shared" si="78"/>
        <v>-9.6171687889360272E-2</v>
      </c>
      <c r="BA50" s="16">
        <f t="shared" si="78"/>
        <v>0.21753426412814358</v>
      </c>
      <c r="BB50" s="16">
        <f t="shared" si="78"/>
        <v>-3.9052314136239358E-3</v>
      </c>
      <c r="BC50" s="16">
        <f t="shared" si="78"/>
        <v>-0.42833093120201154</v>
      </c>
      <c r="BD50" s="16">
        <f t="shared" si="78"/>
        <v>-4.0811814003918388E-2</v>
      </c>
      <c r="BE50" s="16">
        <f t="shared" si="78"/>
        <v>8.8361225062112789E-2</v>
      </c>
      <c r="BF50" s="16">
        <f t="shared" si="78"/>
        <v>-4.0811814003918388E-2</v>
      </c>
      <c r="BG50" s="16">
        <f t="shared" si="78"/>
        <v>-0.22534472695539146</v>
      </c>
      <c r="BH50" s="16">
        <f t="shared" si="78"/>
        <v>-2.2358522708770968E-2</v>
      </c>
      <c r="BI50" s="16">
        <f t="shared" si="78"/>
        <v>0.3651605944893222</v>
      </c>
      <c r="BJ50" s="16">
        <f t="shared" si="78"/>
        <v>8.8361225062112789E-2</v>
      </c>
      <c r="BK50" s="16">
        <f t="shared" si="78"/>
        <v>-0.29915789213598037</v>
      </c>
      <c r="BL50" s="16">
        <f t="shared" si="78"/>
        <v>-0.3914243486117171</v>
      </c>
      <c r="BM50" s="16">
        <f t="shared" si="78"/>
        <v>-3.9052314136239358E-3</v>
      </c>
      <c r="BN50" s="16">
        <f t="shared" si="78"/>
        <v>-0.64977042674377905</v>
      </c>
      <c r="BO50" s="16">
        <f t="shared" si="78"/>
        <v>-0.92287913791195919</v>
      </c>
      <c r="BP50" s="16">
        <f t="shared" si="78"/>
        <v>-0.96532170789079796</v>
      </c>
      <c r="BQ50" s="16">
        <f t="shared" si="78"/>
        <v>-0.68852233846358812</v>
      </c>
      <c r="BR50" s="16">
        <f t="shared" si="78"/>
        <v>-0.60179186937639606</v>
      </c>
      <c r="BS50" s="16">
        <f t="shared" ref="BS50:CG50" si="79">-(BS10-$CO$10)/$CQ$10</f>
        <v>-0.47261883031036528</v>
      </c>
      <c r="BT50" s="16">
        <f t="shared" si="79"/>
        <v>2.1929376399582378E-2</v>
      </c>
      <c r="BU50" s="16">
        <f t="shared" si="79"/>
        <v>0.52754955788661817</v>
      </c>
      <c r="BV50" s="16">
        <f t="shared" si="79"/>
        <v>0.61058936871478098</v>
      </c>
      <c r="BW50" s="16">
        <f t="shared" si="79"/>
        <v>0.62535200175089878</v>
      </c>
      <c r="BX50" s="16">
        <f t="shared" si="79"/>
        <v>0.8597088011992694</v>
      </c>
      <c r="BY50" s="16">
        <f t="shared" si="79"/>
        <v>1.1568067910511408</v>
      </c>
      <c r="BZ50" s="16">
        <f t="shared" si="79"/>
        <v>1.0903749423886107</v>
      </c>
      <c r="CA50" s="16">
        <f t="shared" si="79"/>
        <v>1.2269292979727005</v>
      </c>
      <c r="CB50" s="16">
        <f t="shared" si="79"/>
        <v>1.1217455375903611</v>
      </c>
      <c r="CC50" s="16">
        <f t="shared" si="79"/>
        <v>1.075612309352493</v>
      </c>
      <c r="CD50" s="16">
        <f t="shared" si="79"/>
        <v>0.69547450867245864</v>
      </c>
      <c r="CE50" s="16">
        <f t="shared" si="79"/>
        <v>0.51647758310952985</v>
      </c>
      <c r="CF50" s="16">
        <f t="shared" si="79"/>
        <v>0.35962460710077793</v>
      </c>
      <c r="CG50" s="16">
        <f t="shared" si="79"/>
        <v>0.35039796145320401</v>
      </c>
      <c r="CH50" s="16">
        <f t="shared" ref="CH50:CM50" si="80">-(CH10-$CO$10)/$CQ$10</f>
        <v>0.47218968400117667</v>
      </c>
      <c r="CI50" s="16">
        <f t="shared" si="80"/>
        <v>0.27104880888407085</v>
      </c>
      <c r="CJ50" s="16">
        <f t="shared" si="80"/>
        <v>0.35962460710077793</v>
      </c>
      <c r="CK50" s="16">
        <f t="shared" si="80"/>
        <v>0.72315444561517961</v>
      </c>
      <c r="CL50" s="16">
        <f t="shared" si="80"/>
        <v>0.7028558251905177</v>
      </c>
      <c r="CM50" s="16">
        <f t="shared" si="80"/>
        <v>0.60874403958526613</v>
      </c>
      <c r="CN50" s="16">
        <f t="shared" ref="CN50" si="81">-(CN10-$CO$10)/$CQ$10</f>
        <v>0.78774096514819514</v>
      </c>
      <c r="CO50" s="1"/>
      <c r="CP50" s="39"/>
      <c r="CQ50" s="39"/>
    </row>
    <row r="51" spans="1:95" ht="15" customHeight="1" x14ac:dyDescent="0.7">
      <c r="A51" s="63" t="s">
        <v>140</v>
      </c>
      <c r="B51" s="62" t="s">
        <v>17</v>
      </c>
      <c r="S51" s="16">
        <f t="shared" ref="S51:AX51" si="82">-(S11-$CO$11)/$CQ$11</f>
        <v>9.0420644956588955E-2</v>
      </c>
      <c r="T51" s="16">
        <f t="shared" si="82"/>
        <v>0.51850914879263699</v>
      </c>
      <c r="U51" s="16">
        <f t="shared" si="82"/>
        <v>0.68974455032705628</v>
      </c>
      <c r="V51" s="16">
        <f t="shared" si="82"/>
        <v>0.68974455032705628</v>
      </c>
      <c r="W51" s="16">
        <f t="shared" si="82"/>
        <v>0.94659765262868512</v>
      </c>
      <c r="X51" s="16">
        <f t="shared" si="82"/>
        <v>0.3472737472582178</v>
      </c>
      <c r="Y51" s="16">
        <f t="shared" si="82"/>
        <v>1.2034507549303139</v>
      </c>
      <c r="Z51" s="16">
        <f t="shared" si="82"/>
        <v>1.5459215579991523</v>
      </c>
      <c r="AA51" s="16">
        <f t="shared" si="82"/>
        <v>0.86097995186147547</v>
      </c>
      <c r="AB51" s="16">
        <f t="shared" si="82"/>
        <v>1.2034507549303139</v>
      </c>
      <c r="AC51" s="16">
        <f t="shared" si="82"/>
        <v>1.2890684556975236</v>
      </c>
      <c r="AD51" s="16">
        <f t="shared" si="82"/>
        <v>1.5459215579991523</v>
      </c>
      <c r="AE51" s="16">
        <f t="shared" si="82"/>
        <v>1.4603038572319429</v>
      </c>
      <c r="AF51" s="16">
        <f t="shared" si="82"/>
        <v>1.2890684556975236</v>
      </c>
      <c r="AG51" s="16">
        <f t="shared" si="82"/>
        <v>1.3746861564647332</v>
      </c>
      <c r="AH51" s="16">
        <f t="shared" si="82"/>
        <v>0.94659765262868512</v>
      </c>
      <c r="AI51" s="16">
        <f t="shared" si="82"/>
        <v>9.0420644956588955E-2</v>
      </c>
      <c r="AJ51" s="16">
        <f t="shared" si="82"/>
        <v>-0.42328555964666875</v>
      </c>
      <c r="AK51" s="16">
        <f t="shared" si="82"/>
        <v>-0.76575636271550718</v>
      </c>
      <c r="AL51" s="16">
        <f t="shared" si="82"/>
        <v>-1.7931687719220226</v>
      </c>
      <c r="AM51" s="16">
        <f t="shared" si="82"/>
        <v>-2.7349634803613285</v>
      </c>
      <c r="AN51" s="16">
        <f t="shared" si="82"/>
        <v>-2.991816582662957</v>
      </c>
      <c r="AO51" s="16">
        <f t="shared" si="82"/>
        <v>-2.5637280788269092</v>
      </c>
      <c r="AP51" s="16">
        <f t="shared" si="82"/>
        <v>-2.4781103780596996</v>
      </c>
      <c r="AQ51" s="16">
        <f t="shared" si="82"/>
        <v>-2.4781103780596996</v>
      </c>
      <c r="AR51" s="16">
        <f t="shared" si="82"/>
        <v>-1.279462567318765</v>
      </c>
      <c r="AS51" s="16">
        <f t="shared" si="82"/>
        <v>-0.68013866194829764</v>
      </c>
      <c r="AT51" s="16">
        <f t="shared" si="82"/>
        <v>-1.1938448665515553</v>
      </c>
      <c r="AU51" s="16">
        <f t="shared" si="82"/>
        <v>-1.5363156696203937</v>
      </c>
      <c r="AV51" s="16">
        <f t="shared" si="82"/>
        <v>-1.022609465017136</v>
      </c>
      <c r="AW51" s="16">
        <f t="shared" si="82"/>
        <v>-0.68013866194829764</v>
      </c>
      <c r="AX51" s="16">
        <f t="shared" si="82"/>
        <v>-0.50890326041387834</v>
      </c>
      <c r="AY51" s="16">
        <f t="shared" ref="AY51:CE51" si="83">-(AY11-$CO$11)/$CQ$11</f>
        <v>-0.85137406348271683</v>
      </c>
      <c r="AZ51" s="16">
        <f t="shared" si="83"/>
        <v>-0.76575636271550718</v>
      </c>
      <c r="BA51" s="16">
        <f t="shared" si="83"/>
        <v>-0.25205015811224951</v>
      </c>
      <c r="BB51" s="16">
        <f t="shared" si="83"/>
        <v>-0.3376678588794591</v>
      </c>
      <c r="BC51" s="16">
        <f t="shared" si="83"/>
        <v>-0.50890326041387834</v>
      </c>
      <c r="BD51" s="16">
        <f t="shared" si="83"/>
        <v>-0.85137406348271683</v>
      </c>
      <c r="BE51" s="16">
        <f t="shared" si="83"/>
        <v>-0.16643245734503989</v>
      </c>
      <c r="BF51" s="16">
        <f t="shared" si="83"/>
        <v>-8.0814756577830285E-2</v>
      </c>
      <c r="BG51" s="16">
        <f t="shared" si="83"/>
        <v>4.8029441893793334E-3</v>
      </c>
      <c r="BH51" s="16">
        <f t="shared" si="83"/>
        <v>-0.16643245734503989</v>
      </c>
      <c r="BI51" s="16">
        <f t="shared" si="83"/>
        <v>9.0420644956588955E-2</v>
      </c>
      <c r="BJ51" s="16">
        <f t="shared" si="83"/>
        <v>-0.16643245734503989</v>
      </c>
      <c r="BK51" s="16">
        <f t="shared" si="83"/>
        <v>-0.25205015811224951</v>
      </c>
      <c r="BL51" s="16">
        <f t="shared" si="83"/>
        <v>-0.3376678588794591</v>
      </c>
      <c r="BM51" s="16">
        <f t="shared" si="83"/>
        <v>-0.3376678588794591</v>
      </c>
      <c r="BN51" s="16">
        <f t="shared" si="83"/>
        <v>-0.25205015811224951</v>
      </c>
      <c r="BO51" s="16">
        <f t="shared" si="83"/>
        <v>-0.50890326041387834</v>
      </c>
      <c r="BP51" s="16">
        <f t="shared" si="83"/>
        <v>-0.42328555964666875</v>
      </c>
      <c r="BQ51" s="16">
        <f t="shared" si="83"/>
        <v>-0.16643245734503989</v>
      </c>
      <c r="BR51" s="16">
        <f t="shared" si="83"/>
        <v>-0.16643245734503989</v>
      </c>
      <c r="BS51" s="16">
        <f t="shared" si="83"/>
        <v>4.8029441893793334E-3</v>
      </c>
      <c r="BT51" s="16">
        <f t="shared" si="83"/>
        <v>0.17603834572379856</v>
      </c>
      <c r="BU51" s="16">
        <f t="shared" si="83"/>
        <v>0.3472737472582178</v>
      </c>
      <c r="BV51" s="16">
        <f t="shared" si="83"/>
        <v>0.68974455032705628</v>
      </c>
      <c r="BW51" s="16">
        <f t="shared" si="83"/>
        <v>0.60412684955984663</v>
      </c>
      <c r="BX51" s="16">
        <f t="shared" si="83"/>
        <v>0.77536225109426593</v>
      </c>
      <c r="BY51" s="16">
        <f t="shared" si="83"/>
        <v>1.0322153533958947</v>
      </c>
      <c r="BZ51" s="16">
        <f t="shared" si="83"/>
        <v>0.94659765262868512</v>
      </c>
      <c r="CA51" s="16">
        <f t="shared" si="83"/>
        <v>0.94659765262868512</v>
      </c>
      <c r="CB51" s="16">
        <f t="shared" si="83"/>
        <v>0.88666526209163843</v>
      </c>
      <c r="CC51" s="16">
        <f t="shared" si="83"/>
        <v>0.5013856086391949</v>
      </c>
      <c r="CD51" s="16">
        <f t="shared" si="83"/>
        <v>0.25309427641428711</v>
      </c>
      <c r="CE51" s="16">
        <f t="shared" si="83"/>
        <v>0.39864436771854367</v>
      </c>
      <c r="CF51" s="16">
        <f t="shared" ref="CF51:CK51" si="84">-(CF11-$CO$11)/$CQ$11</f>
        <v>-1.2320595964062833E-2</v>
      </c>
      <c r="CG51" s="16">
        <f t="shared" si="84"/>
        <v>0.23597073626084553</v>
      </c>
      <c r="CH51" s="16">
        <f t="shared" si="84"/>
        <v>0.47570029840903222</v>
      </c>
      <c r="CI51" s="16">
        <f t="shared" si="84"/>
        <v>0.28734135672117084</v>
      </c>
      <c r="CJ51" s="16">
        <f t="shared" si="84"/>
        <v>0.68974455032705628</v>
      </c>
      <c r="CK51" s="16">
        <f t="shared" si="84"/>
        <v>1.152080134469988</v>
      </c>
      <c r="CL51" s="16">
        <f t="shared" ref="CL51:CM51" si="85">-(CL11-$CO$11)/$CQ$11</f>
        <v>0.99796827308901104</v>
      </c>
      <c r="CM51" s="16">
        <f t="shared" si="85"/>
        <v>1.1206869775220114</v>
      </c>
      <c r="CN51" s="16">
        <f t="shared" ref="CN51" si="86">-(CN11-$CO$11)/$CQ$11</f>
        <v>1.2719449155440816</v>
      </c>
      <c r="CO51" s="1"/>
      <c r="CP51" s="39"/>
      <c r="CQ51" s="39"/>
    </row>
    <row r="52" spans="1:95" ht="15" customHeight="1" x14ac:dyDescent="0.7">
      <c r="A52" s="63" t="s">
        <v>141</v>
      </c>
      <c r="B52" s="62" t="s">
        <v>18</v>
      </c>
      <c r="S52" s="16">
        <f t="shared" ref="S52:AX52" si="87">-(S12-$CO$12)/$CQ$12</f>
        <v>0.14918406442311033</v>
      </c>
      <c r="T52" s="16">
        <f t="shared" si="87"/>
        <v>-2.4820466059885467E-2</v>
      </c>
      <c r="U52" s="16">
        <f t="shared" si="87"/>
        <v>-0.2374926699835461</v>
      </c>
      <c r="V52" s="16">
        <f t="shared" si="87"/>
        <v>0.44885853358826888</v>
      </c>
      <c r="W52" s="16">
        <f t="shared" si="87"/>
        <v>0.51652696210943372</v>
      </c>
      <c r="X52" s="16">
        <f t="shared" si="87"/>
        <v>0.41985777850776956</v>
      </c>
      <c r="Y52" s="16">
        <f t="shared" si="87"/>
        <v>0.54552771718993298</v>
      </c>
      <c r="Z52" s="16">
        <f t="shared" si="87"/>
        <v>0.52619388046960025</v>
      </c>
      <c r="AA52" s="16">
        <f t="shared" si="87"/>
        <v>1.0868751453592518</v>
      </c>
      <c r="AB52" s="16">
        <f t="shared" si="87"/>
        <v>0.62286306407126435</v>
      </c>
      <c r="AC52" s="16">
        <f t="shared" si="87"/>
        <v>1.1448766555202503</v>
      </c>
      <c r="AD52" s="16">
        <f t="shared" si="87"/>
        <v>1.328548104363412</v>
      </c>
      <c r="AE52" s="16">
        <f t="shared" si="87"/>
        <v>1.0675413086389192</v>
      </c>
      <c r="AF52" s="16">
        <f t="shared" si="87"/>
        <v>1.6088887368082383</v>
      </c>
      <c r="AG52" s="16">
        <f t="shared" si="87"/>
        <v>1.6088887368082383</v>
      </c>
      <c r="AH52" s="16">
        <f t="shared" si="87"/>
        <v>1.7055579204099023</v>
      </c>
      <c r="AI52" s="16">
        <f t="shared" si="87"/>
        <v>1.3188811860032459</v>
      </c>
      <c r="AJ52" s="16">
        <f t="shared" si="87"/>
        <v>0.72919916603309465</v>
      </c>
      <c r="AK52" s="16">
        <f t="shared" si="87"/>
        <v>-0.51783330242837255</v>
      </c>
      <c r="AL52" s="16">
        <f t="shared" si="87"/>
        <v>-1.0881814856781906</v>
      </c>
      <c r="AM52" s="16">
        <f t="shared" si="87"/>
        <v>-1.7841996076101718</v>
      </c>
      <c r="AN52" s="16">
        <f t="shared" si="87"/>
        <v>-1.9775379748135</v>
      </c>
      <c r="AO52" s="16">
        <f t="shared" si="87"/>
        <v>-2.4802177295421539</v>
      </c>
      <c r="AP52" s="16">
        <f t="shared" si="87"/>
        <v>-2.1418755869363295</v>
      </c>
      <c r="AQ52" s="16">
        <f t="shared" si="87"/>
        <v>-2.3448808724998242</v>
      </c>
      <c r="AR52" s="16">
        <f t="shared" si="87"/>
        <v>-1.6681965872881754</v>
      </c>
      <c r="AS52" s="16">
        <f t="shared" si="87"/>
        <v>-1.426523628284015</v>
      </c>
      <c r="AT52" s="16">
        <f t="shared" si="87"/>
        <v>-1.3878559548433496</v>
      </c>
      <c r="AU52" s="16">
        <f t="shared" si="87"/>
        <v>-2.0935409951354975</v>
      </c>
      <c r="AV52" s="16">
        <f t="shared" si="87"/>
        <v>-1.9002026279321691</v>
      </c>
      <c r="AW52" s="16">
        <f t="shared" si="87"/>
        <v>-1.1268491591188563</v>
      </c>
      <c r="AX52" s="16">
        <f t="shared" si="87"/>
        <v>-1.4168567099238485</v>
      </c>
      <c r="AY52" s="16">
        <f t="shared" ref="AY52:CG52" si="88">-(AY12-$CO$12)/$CQ$12</f>
        <v>-0.93351079191552799</v>
      </c>
      <c r="AZ52" s="16">
        <f t="shared" si="88"/>
        <v>-1.0301799755171921</v>
      </c>
      <c r="BA52" s="16">
        <f t="shared" si="88"/>
        <v>-0.25682650670387919</v>
      </c>
      <c r="BB52" s="16">
        <f t="shared" si="88"/>
        <v>-0.83684160831386389</v>
      </c>
      <c r="BC52" s="16">
        <f t="shared" si="88"/>
        <v>-0.35349569030554329</v>
      </c>
      <c r="BD52" s="16">
        <f t="shared" si="88"/>
        <v>-0.16015732310221509</v>
      </c>
      <c r="BE52" s="16">
        <f t="shared" si="88"/>
        <v>0.12985022770277724</v>
      </c>
      <c r="BF52" s="16">
        <f t="shared" si="88"/>
        <v>-0.16015732310221509</v>
      </c>
      <c r="BG52" s="16">
        <f t="shared" si="88"/>
        <v>-6.3488139500550975E-2</v>
      </c>
      <c r="BH52" s="16">
        <f t="shared" si="88"/>
        <v>0.12985022770277724</v>
      </c>
      <c r="BI52" s="16">
        <f t="shared" si="88"/>
        <v>-0.16015732310221509</v>
      </c>
      <c r="BJ52" s="16">
        <f t="shared" si="88"/>
        <v>-6.3488139500550975E-2</v>
      </c>
      <c r="BK52" s="16">
        <f t="shared" si="88"/>
        <v>-0.16015732310221509</v>
      </c>
      <c r="BL52" s="16">
        <f t="shared" si="88"/>
        <v>-0.16015732310221509</v>
      </c>
      <c r="BM52" s="16">
        <f t="shared" si="88"/>
        <v>-6.3488139500550975E-2</v>
      </c>
      <c r="BN52" s="16">
        <f t="shared" si="88"/>
        <v>-0.35349569030554329</v>
      </c>
      <c r="BO52" s="16">
        <f t="shared" si="88"/>
        <v>3.3181044101113139E-2</v>
      </c>
      <c r="BP52" s="16">
        <f t="shared" si="88"/>
        <v>3.3181044101113139E-2</v>
      </c>
      <c r="BQ52" s="16">
        <f t="shared" si="88"/>
        <v>0.32318859490610546</v>
      </c>
      <c r="BR52" s="16">
        <f t="shared" si="88"/>
        <v>0.12985022770277724</v>
      </c>
      <c r="BS52" s="16">
        <f t="shared" si="88"/>
        <v>-0.11182273130138304</v>
      </c>
      <c r="BT52" s="16">
        <f t="shared" si="88"/>
        <v>0.332855513266272</v>
      </c>
      <c r="BU52" s="16">
        <f t="shared" si="88"/>
        <v>0.37152318670693751</v>
      </c>
      <c r="BV52" s="16">
        <f t="shared" si="88"/>
        <v>0.60352922735093129</v>
      </c>
      <c r="BW52" s="16">
        <f t="shared" si="88"/>
        <v>0.4778592886687682</v>
      </c>
      <c r="BX52" s="16">
        <f t="shared" si="88"/>
        <v>0.69053149259242919</v>
      </c>
      <c r="BY52" s="16">
        <f t="shared" si="88"/>
        <v>0.76786683947376055</v>
      </c>
      <c r="BZ52" s="16">
        <f t="shared" si="88"/>
        <v>0.86453602307542465</v>
      </c>
      <c r="CA52" s="16">
        <f t="shared" si="88"/>
        <v>1.0482074719185863</v>
      </c>
      <c r="CB52" s="16">
        <f t="shared" si="88"/>
        <v>0.87420294143559085</v>
      </c>
      <c r="CC52" s="16">
        <f t="shared" si="88"/>
        <v>0.84520218635509148</v>
      </c>
      <c r="CD52" s="16">
        <f t="shared" si="88"/>
        <v>0.84520218635509148</v>
      </c>
      <c r="CE52" s="16">
        <f t="shared" si="88"/>
        <v>0.62286306407126435</v>
      </c>
      <c r="CF52" s="16">
        <f t="shared" si="88"/>
        <v>0.4875262070289344</v>
      </c>
      <c r="CG52" s="16">
        <f t="shared" si="88"/>
        <v>-1.515354769971892E-2</v>
      </c>
      <c r="CH52" s="16">
        <f t="shared" ref="CH52:CM52" si="89">-(CH12-$CO$12)/$CQ$12</f>
        <v>0.53586079882976645</v>
      </c>
      <c r="CI52" s="16">
        <f t="shared" si="89"/>
        <v>-4.4154302780218563E-2</v>
      </c>
      <c r="CJ52" s="16">
        <f t="shared" si="89"/>
        <v>0.58097308451054319</v>
      </c>
      <c r="CK52" s="16">
        <f t="shared" si="89"/>
        <v>0.65186381915176361</v>
      </c>
      <c r="CL52" s="16">
        <f t="shared" si="89"/>
        <v>0.63252998243143055</v>
      </c>
      <c r="CM52" s="16">
        <f t="shared" si="89"/>
        <v>0.7356437782732056</v>
      </c>
      <c r="CN52" s="16">
        <f t="shared" ref="CN52" si="90">-(CN12-$CO$12)/$CQ$12</f>
        <v>0.9676498189172027</v>
      </c>
      <c r="CO52" s="1"/>
      <c r="CP52" s="39"/>
      <c r="CQ52" s="39"/>
    </row>
    <row r="53" spans="1:95" x14ac:dyDescent="0.7">
      <c r="A53" s="63" t="s">
        <v>125</v>
      </c>
      <c r="B53" s="62" t="s">
        <v>19</v>
      </c>
      <c r="C53" s="16">
        <f t="shared" ref="C53:AH53" si="91">(C13-$CO$13)/$CQ$13</f>
        <v>-2.1965104577803998</v>
      </c>
      <c r="D53" s="16">
        <f t="shared" si="91"/>
        <v>-0.76735776635998676</v>
      </c>
      <c r="E53" s="16">
        <f t="shared" si="91"/>
        <v>-0.929531121414785</v>
      </c>
      <c r="F53" s="16">
        <f t="shared" si="91"/>
        <v>0.18203208302331483</v>
      </c>
      <c r="G53" s="16">
        <f t="shared" si="91"/>
        <v>-0.4869330065777322</v>
      </c>
      <c r="H53" s="16">
        <f t="shared" si="91"/>
        <v>-0.2943521474501567</v>
      </c>
      <c r="I53" s="16">
        <f t="shared" si="91"/>
        <v>0.41515628091458773</v>
      </c>
      <c r="J53" s="16">
        <f t="shared" si="91"/>
        <v>0.114459851750483</v>
      </c>
      <c r="K53" s="16">
        <f t="shared" si="91"/>
        <v>0.50975740469655262</v>
      </c>
      <c r="L53" s="16">
        <f t="shared" si="91"/>
        <v>0.2529829258597881</v>
      </c>
      <c r="M53" s="16">
        <f t="shared" si="91"/>
        <v>0.44556378498736221</v>
      </c>
      <c r="N53" s="16">
        <f t="shared" si="91"/>
        <v>0.66855214818771069</v>
      </c>
      <c r="O53" s="16">
        <f t="shared" si="91"/>
        <v>0.84086133793343465</v>
      </c>
      <c r="P53" s="16">
        <f t="shared" si="91"/>
        <v>0.90167634607898506</v>
      </c>
      <c r="Q53" s="16">
        <f t="shared" si="91"/>
        <v>0.82734689167886744</v>
      </c>
      <c r="R53" s="16">
        <f t="shared" si="91"/>
        <v>0.93208385015175954</v>
      </c>
      <c r="S53" s="16">
        <f t="shared" si="91"/>
        <v>0.86789023044256619</v>
      </c>
      <c r="T53" s="16">
        <f t="shared" si="91"/>
        <v>0.94221968484268381</v>
      </c>
      <c r="U53" s="16">
        <f t="shared" si="91"/>
        <v>0.85775439575164336</v>
      </c>
      <c r="V53" s="16">
        <f t="shared" si="91"/>
        <v>0.81045383386065872</v>
      </c>
      <c r="W53" s="16">
        <f t="shared" si="91"/>
        <v>0.89491912295170073</v>
      </c>
      <c r="X53" s="16">
        <f t="shared" si="91"/>
        <v>0.98276302360638412</v>
      </c>
      <c r="Y53" s="16">
        <f t="shared" si="91"/>
        <v>1.0706069242610647</v>
      </c>
      <c r="Z53" s="16">
        <f t="shared" si="91"/>
        <v>1.2260230561885814</v>
      </c>
      <c r="AA53" s="16">
        <f t="shared" si="91"/>
        <v>1.1787224942975996</v>
      </c>
      <c r="AB53" s="16">
        <f t="shared" si="91"/>
        <v>1.2125086099340154</v>
      </c>
      <c r="AC53" s="16">
        <f t="shared" si="91"/>
        <v>1.5334767084799719</v>
      </c>
      <c r="AD53" s="16">
        <f t="shared" si="91"/>
        <v>1.5537483778618206</v>
      </c>
      <c r="AE53" s="16">
        <f t="shared" si="91"/>
        <v>1.7328147907348272</v>
      </c>
      <c r="AF53" s="16">
        <f t="shared" si="91"/>
        <v>1.3037311221523389</v>
      </c>
      <c r="AG53" s="16">
        <f t="shared" si="91"/>
        <v>1.0773641473883504</v>
      </c>
      <c r="AH53" s="16">
        <f t="shared" si="91"/>
        <v>0.59422269378759451</v>
      </c>
      <c r="AI53" s="16">
        <f t="shared" ref="AI53:BN53" si="92">(AI13-$CO$13)/$CQ$13</f>
        <v>0.2225754217870122</v>
      </c>
      <c r="AJ53" s="16">
        <f t="shared" si="92"/>
        <v>-0.75046470854177816</v>
      </c>
      <c r="AK53" s="16">
        <f t="shared" si="92"/>
        <v>-1.0038605758149011</v>
      </c>
      <c r="AL53" s="16">
        <f t="shared" si="92"/>
        <v>-2.0681232183620177</v>
      </c>
      <c r="AM53" s="16">
        <f t="shared" si="92"/>
        <v>-3.5952556451280402</v>
      </c>
      <c r="AN53" s="16">
        <f t="shared" si="92"/>
        <v>-3.1526575302909845</v>
      </c>
      <c r="AO53" s="16">
        <f t="shared" si="92"/>
        <v>-2.9127761092724271</v>
      </c>
      <c r="AP53" s="16">
        <f t="shared" si="92"/>
        <v>-2.476935217562656</v>
      </c>
      <c r="AQ53" s="16">
        <f t="shared" si="92"/>
        <v>-1.7606695660706302</v>
      </c>
      <c r="AR53" s="16">
        <f t="shared" si="92"/>
        <v>-0.80790110512368563</v>
      </c>
      <c r="AS53" s="16">
        <f t="shared" si="92"/>
        <v>-0.41936077530489746</v>
      </c>
      <c r="AT53" s="16">
        <f t="shared" si="92"/>
        <v>-0.2740804780683066</v>
      </c>
      <c r="AU53" s="16">
        <f t="shared" si="92"/>
        <v>-0.43963244468674761</v>
      </c>
      <c r="AV53" s="16">
        <f t="shared" si="92"/>
        <v>-0.21664408148640052</v>
      </c>
      <c r="AW53" s="16">
        <f t="shared" si="92"/>
        <v>4.3509008914006823E-2</v>
      </c>
      <c r="AX53" s="16">
        <f t="shared" si="92"/>
        <v>-1.7305999231542125E-2</v>
      </c>
      <c r="AY53" s="16">
        <f t="shared" si="92"/>
        <v>-2.7441833922467906E-2</v>
      </c>
      <c r="AZ53" s="16">
        <f t="shared" si="92"/>
        <v>6.3780678295858387E-2</v>
      </c>
      <c r="BA53" s="16">
        <f t="shared" si="92"/>
        <v>0.16176041364146471</v>
      </c>
      <c r="BB53" s="16">
        <f t="shared" si="92"/>
        <v>0.23608986804158089</v>
      </c>
      <c r="BC53" s="16">
        <f t="shared" si="92"/>
        <v>0.20230375240516352</v>
      </c>
      <c r="BD53" s="16">
        <f t="shared" si="92"/>
        <v>0.14486735582325602</v>
      </c>
      <c r="BE53" s="16">
        <f t="shared" si="92"/>
        <v>0.13811013269597314</v>
      </c>
      <c r="BF53" s="16">
        <f t="shared" si="92"/>
        <v>0.2158181986597322</v>
      </c>
      <c r="BG53" s="16">
        <f t="shared" si="92"/>
        <v>0.2766332068052797</v>
      </c>
      <c r="BH53" s="16">
        <f t="shared" si="92"/>
        <v>0.1245956864414059</v>
      </c>
      <c r="BI53" s="16">
        <f t="shared" si="92"/>
        <v>2.965670150306565E-3</v>
      </c>
      <c r="BJ53" s="16">
        <f t="shared" si="92"/>
        <v>1.9858727968516687E-2</v>
      </c>
      <c r="BK53" s="16">
        <f t="shared" si="92"/>
        <v>-0.22340130461368199</v>
      </c>
      <c r="BL53" s="16">
        <f t="shared" si="92"/>
        <v>-0.10852851144986699</v>
      </c>
      <c r="BM53" s="16">
        <f t="shared" si="92"/>
        <v>-4.0956280177033698E-2</v>
      </c>
      <c r="BN53" s="16">
        <f t="shared" si="92"/>
        <v>-4.0956280177033698E-2</v>
      </c>
      <c r="BO53" s="16">
        <f t="shared" ref="BO53:CG53" si="93">(BO13-$CO$13)/$CQ$13</f>
        <v>2.965670150306565E-3</v>
      </c>
      <c r="BP53" s="16">
        <f t="shared" si="93"/>
        <v>0.13811013269597169</v>
      </c>
      <c r="BQ53" s="16">
        <f t="shared" si="93"/>
        <v>0.10432401705955721</v>
      </c>
      <c r="BR53" s="16">
        <f t="shared" si="93"/>
        <v>9.7566793932274312E-2</v>
      </c>
      <c r="BS53" s="16">
        <f t="shared" si="93"/>
        <v>0.14824596738689891</v>
      </c>
      <c r="BT53" s="16">
        <f t="shared" si="93"/>
        <v>0.33744821495083011</v>
      </c>
      <c r="BU53" s="16">
        <f t="shared" si="93"/>
        <v>0.33406960338718866</v>
      </c>
      <c r="BV53" s="16">
        <f t="shared" si="93"/>
        <v>0.52665046251476266</v>
      </c>
      <c r="BW53" s="16">
        <f t="shared" si="93"/>
        <v>0.44556378498736221</v>
      </c>
      <c r="BX53" s="16">
        <f t="shared" si="93"/>
        <v>0.24622570273250524</v>
      </c>
      <c r="BY53" s="16">
        <f t="shared" si="93"/>
        <v>0.37799155371452892</v>
      </c>
      <c r="BZ53" s="16">
        <f t="shared" si="93"/>
        <v>0.48610712375106246</v>
      </c>
      <c r="CA53" s="16">
        <f t="shared" si="93"/>
        <v>0.32731238025990428</v>
      </c>
      <c r="CB53" s="16">
        <f t="shared" si="93"/>
        <v>0.13473152113233169</v>
      </c>
      <c r="CC53" s="16">
        <f t="shared" si="93"/>
        <v>0.1212170748777659</v>
      </c>
      <c r="CD53" s="16">
        <f t="shared" si="93"/>
        <v>0.1752748598960305</v>
      </c>
      <c r="CE53" s="16">
        <f t="shared" si="93"/>
        <v>7.3916512986781299E-2</v>
      </c>
      <c r="CF53" s="16">
        <f t="shared" si="93"/>
        <v>-2.2607040774895903</v>
      </c>
      <c r="CG53" s="16">
        <f t="shared" si="93"/>
        <v>-0.69302831195987058</v>
      </c>
      <c r="CH53" s="16">
        <f t="shared" ref="CH53:CM53" si="94">(CH13-$CO$13)/$CQ$13</f>
        <v>-0.6186988575597544</v>
      </c>
      <c r="CI53" s="16">
        <f t="shared" si="94"/>
        <v>-0.95318140236027649</v>
      </c>
      <c r="CJ53" s="16">
        <f t="shared" si="94"/>
        <v>0.229332644914298</v>
      </c>
      <c r="CK53" s="16">
        <f t="shared" si="94"/>
        <v>0.21919681022337364</v>
      </c>
      <c r="CL53" s="16">
        <f t="shared" si="94"/>
        <v>5.0266232041289716E-2</v>
      </c>
      <c r="CM53" s="16">
        <f t="shared" si="94"/>
        <v>-0.1423146270862829</v>
      </c>
      <c r="CN53" s="16">
        <f t="shared" ref="CN53" si="95">(CN13-$CO$13)/$CQ$13</f>
        <v>-0.67951386570530337</v>
      </c>
      <c r="CO53" s="41"/>
      <c r="CP53" s="39"/>
      <c r="CQ53" s="39"/>
    </row>
    <row r="54" spans="1:95" x14ac:dyDescent="0.7">
      <c r="A54" s="63" t="s">
        <v>155</v>
      </c>
      <c r="B54" s="61" t="s">
        <v>152</v>
      </c>
      <c r="C54" s="16">
        <f t="shared" ref="C54:AH54" si="96">(C14-$CO$14)/$CQ$14</f>
        <v>-1.7500410631733549</v>
      </c>
      <c r="D54" s="16">
        <f t="shared" si="96"/>
        <v>-1.7388326600876642</v>
      </c>
      <c r="E54" s="16">
        <f t="shared" si="96"/>
        <v>-1.7219465577339761</v>
      </c>
      <c r="F54" s="16">
        <f t="shared" si="96"/>
        <v>-1.6977474317276566</v>
      </c>
      <c r="G54" s="16">
        <f t="shared" si="96"/>
        <v>-1.674999885793091</v>
      </c>
      <c r="H54" s="16">
        <f t="shared" si="96"/>
        <v>-1.6536487966364144</v>
      </c>
      <c r="I54" s="16">
        <f t="shared" si="96"/>
        <v>-1.6298906569810077</v>
      </c>
      <c r="J54" s="16">
        <f t="shared" si="96"/>
        <v>-1.5799673271714636</v>
      </c>
      <c r="K54" s="16">
        <f t="shared" si="96"/>
        <v>-1.5592225942472917</v>
      </c>
      <c r="L54" s="16">
        <f t="shared" si="96"/>
        <v>-1.5382206192850874</v>
      </c>
      <c r="M54" s="16">
        <f t="shared" si="96"/>
        <v>-1.4990647062103222</v>
      </c>
      <c r="N54" s="16">
        <f t="shared" si="96"/>
        <v>-1.4506113309038196</v>
      </c>
      <c r="O54" s="16">
        <f t="shared" si="96"/>
        <v>-1.4159204046320424</v>
      </c>
      <c r="P54" s="16">
        <f t="shared" si="96"/>
        <v>-1.3736959615321778</v>
      </c>
      <c r="Q54" s="16">
        <f t="shared" si="96"/>
        <v>-1.3227987868643689</v>
      </c>
      <c r="R54" s="16">
        <f t="shared" si="96"/>
        <v>-1.2694026895413897</v>
      </c>
      <c r="S54" s="16">
        <f t="shared" si="96"/>
        <v>-1.2081790844897149</v>
      </c>
      <c r="T54" s="16">
        <f t="shared" si="96"/>
        <v>-1.1337626377732435</v>
      </c>
      <c r="U54" s="16">
        <f t="shared" si="96"/>
        <v>-1.0473109385631205</v>
      </c>
      <c r="V54" s="16">
        <f t="shared" si="96"/>
        <v>-0.95712922980152992</v>
      </c>
      <c r="W54" s="16">
        <f t="shared" si="96"/>
        <v>-0.84897732724025821</v>
      </c>
      <c r="X54" s="16">
        <f t="shared" si="96"/>
        <v>-0.70091615992141199</v>
      </c>
      <c r="Y54" s="16">
        <f t="shared" si="96"/>
        <v>-0.53460918233356436</v>
      </c>
      <c r="Z54" s="16">
        <f t="shared" si="96"/>
        <v>-0.32896254735807096</v>
      </c>
      <c r="AA54" s="16">
        <f t="shared" si="96"/>
        <v>-0.15460756886607169</v>
      </c>
      <c r="AB54" s="16">
        <f t="shared" si="96"/>
        <v>3.3454735366788807E-2</v>
      </c>
      <c r="AC54" s="16">
        <f t="shared" si="96"/>
        <v>0.29780767830749866</v>
      </c>
      <c r="AD54" s="16">
        <f t="shared" si="96"/>
        <v>0.60783945743022005</v>
      </c>
      <c r="AE54" s="16">
        <f t="shared" si="96"/>
        <v>0.88086513193887406</v>
      </c>
      <c r="AF54" s="16">
        <f t="shared" si="96"/>
        <v>1.1390258915355218</v>
      </c>
      <c r="AG54" s="16">
        <f t="shared" si="96"/>
        <v>1.3094854905944617</v>
      </c>
      <c r="AH54" s="16">
        <f t="shared" si="96"/>
        <v>1.477850404486567</v>
      </c>
      <c r="AI54" s="16">
        <f t="shared" ref="AI54:BN54" si="97">(AI14-$CO$14)/$CQ$14</f>
        <v>1.5953548925734398</v>
      </c>
      <c r="AJ54" s="16">
        <f t="shared" si="97"/>
        <v>1.7544407186650963</v>
      </c>
      <c r="AK54" s="16">
        <f t="shared" si="97"/>
        <v>1.8813712900027229</v>
      </c>
      <c r="AL54" s="16">
        <f t="shared" si="97"/>
        <v>1.8771084219439025</v>
      </c>
      <c r="AM54" s="16">
        <f t="shared" si="97"/>
        <v>1.8223526167056101</v>
      </c>
      <c r="AN54" s="16">
        <f t="shared" si="97"/>
        <v>1.7459701058413206</v>
      </c>
      <c r="AO54" s="16">
        <f t="shared" si="97"/>
        <v>1.6949075612919193</v>
      </c>
      <c r="AP54" s="16">
        <f t="shared" si="97"/>
        <v>1.5992502720064998</v>
      </c>
      <c r="AQ54" s="16">
        <f t="shared" si="97"/>
        <v>1.521434555501745</v>
      </c>
      <c r="AR54" s="16">
        <f t="shared" si="97"/>
        <v>1.2372188523386884</v>
      </c>
      <c r="AS54" s="16">
        <f t="shared" si="97"/>
        <v>1.1893902076959786</v>
      </c>
      <c r="AT54" s="16">
        <f t="shared" si="97"/>
        <v>1.0759464689237574</v>
      </c>
      <c r="AU54" s="16">
        <f t="shared" si="97"/>
        <v>1.0012911546005419</v>
      </c>
      <c r="AV54" s="16">
        <f t="shared" si="97"/>
        <v>0.94688446355672162</v>
      </c>
      <c r="AW54" s="16">
        <f t="shared" si="97"/>
        <v>0.93407748494897325</v>
      </c>
      <c r="AX54" s="16">
        <f t="shared" si="97"/>
        <v>0.84556784943459251</v>
      </c>
      <c r="AY54" s="16">
        <f t="shared" si="97"/>
        <v>0.68251314618472403</v>
      </c>
      <c r="AZ54" s="16">
        <f t="shared" si="97"/>
        <v>0.59251518173601314</v>
      </c>
      <c r="BA54" s="16">
        <f t="shared" si="97"/>
        <v>0.58330959166071694</v>
      </c>
      <c r="BB54" s="16">
        <f t="shared" si="97"/>
        <v>0.5192379497593993</v>
      </c>
      <c r="BC54" s="16">
        <f t="shared" si="97"/>
        <v>0.47769336061719098</v>
      </c>
      <c r="BD54" s="16">
        <f t="shared" si="97"/>
        <v>0.41534891525694728</v>
      </c>
      <c r="BE54" s="16">
        <f t="shared" si="97"/>
        <v>0.38027212592812171</v>
      </c>
      <c r="BF54" s="16">
        <f t="shared" si="97"/>
        <v>0.34681228655264185</v>
      </c>
      <c r="BG54" s="16">
        <f t="shared" si="97"/>
        <v>0.24343773612625455</v>
      </c>
      <c r="BH54" s="16">
        <f t="shared" si="97"/>
        <v>0.20948178710599777</v>
      </c>
      <c r="BI54" s="16">
        <f t="shared" si="97"/>
        <v>0.20591714743612241</v>
      </c>
      <c r="BJ54" s="16">
        <f t="shared" si="97"/>
        <v>0.14676985311999369</v>
      </c>
      <c r="BK54" s="16">
        <f t="shared" si="97"/>
        <v>0.13298902965398046</v>
      </c>
      <c r="BL54" s="16">
        <f t="shared" si="97"/>
        <v>0.1174258863530294</v>
      </c>
      <c r="BM54" s="16">
        <f t="shared" si="97"/>
        <v>0.11351213248868178</v>
      </c>
      <c r="BN54" s="16">
        <f t="shared" si="97"/>
        <v>7.6726521050070343E-2</v>
      </c>
      <c r="BO54" s="16">
        <f t="shared" ref="BO54:CG54" si="98">(BO14-$CO$14)/$CQ$14</f>
        <v>4.6280088405825315E-2</v>
      </c>
      <c r="BP54" s="16">
        <f t="shared" si="98"/>
        <v>8.1154758990482662E-2</v>
      </c>
      <c r="BQ54" s="16">
        <f t="shared" si="98"/>
        <v>8.8375910486673454E-2</v>
      </c>
      <c r="BR54" s="16">
        <f t="shared" si="98"/>
        <v>8.6538467357871685E-2</v>
      </c>
      <c r="BS54" s="16">
        <f t="shared" si="98"/>
        <v>9.1223947336316183E-2</v>
      </c>
      <c r="BT54" s="16">
        <f t="shared" si="98"/>
        <v>7.9390813586833225E-2</v>
      </c>
      <c r="BU54" s="16">
        <f t="shared" si="98"/>
        <v>3.5126808613998479E-2</v>
      </c>
      <c r="BV54" s="16">
        <f t="shared" si="98"/>
        <v>2.3073181689058843E-2</v>
      </c>
      <c r="BW54" s="16">
        <f t="shared" si="98"/>
        <v>1.4290203533386545E-2</v>
      </c>
      <c r="BX54" s="16">
        <f t="shared" si="98"/>
        <v>-6.6658353505974347E-4</v>
      </c>
      <c r="BY54" s="16">
        <f t="shared" si="98"/>
        <v>-9.3916822321749249E-2</v>
      </c>
      <c r="BZ54" s="16">
        <f t="shared" si="98"/>
        <v>-0.10931459574110823</v>
      </c>
      <c r="CA54" s="16">
        <f t="shared" si="98"/>
        <v>-0.1073669060245783</v>
      </c>
      <c r="CB54" s="16">
        <f t="shared" si="98"/>
        <v>-0.10257117945840562</v>
      </c>
      <c r="CC54" s="16">
        <f t="shared" si="98"/>
        <v>-9.1620018410747045E-2</v>
      </c>
      <c r="CD54" s="16">
        <f t="shared" si="98"/>
        <v>-0.15082243602074</v>
      </c>
      <c r="CE54" s="16">
        <f>(CE14-$CO$14)/$CQ$14</f>
        <v>-0.17221027403999245</v>
      </c>
      <c r="CF54" s="16">
        <f t="shared" si="98"/>
        <v>-0.19745674262972862</v>
      </c>
      <c r="CG54" s="16">
        <f t="shared" si="98"/>
        <v>-0.19585816710767129</v>
      </c>
      <c r="CH54" s="16">
        <f t="shared" ref="CH54:CM54" si="99">(CH14-$CO$14)/$CQ$14</f>
        <v>-0.22435691003538671</v>
      </c>
      <c r="CI54" s="16">
        <f t="shared" si="99"/>
        <v>-0.20414503561856731</v>
      </c>
      <c r="CJ54" s="16">
        <f t="shared" si="99"/>
        <v>-0.21579442505517044</v>
      </c>
      <c r="CK54" s="16">
        <f t="shared" si="99"/>
        <v>-0.16550360661986635</v>
      </c>
      <c r="CL54" s="16">
        <f t="shared" si="99"/>
        <v>-0.15784146877276287</v>
      </c>
      <c r="CM54" s="16">
        <f t="shared" si="99"/>
        <v>-0.15864994374943558</v>
      </c>
      <c r="CN54" s="16">
        <f t="shared" ref="CN54" si="100">(CN14-$CO$14)/$CQ$14</f>
        <v>-0.11975127271270211</v>
      </c>
      <c r="CO54" s="41"/>
      <c r="CP54" s="39"/>
      <c r="CQ54" s="39"/>
    </row>
    <row r="55" spans="1:95" x14ac:dyDescent="0.7">
      <c r="A55" s="63" t="s">
        <v>128</v>
      </c>
      <c r="B55" s="61" t="s">
        <v>131</v>
      </c>
      <c r="C55" s="16">
        <f t="shared" ref="C55:AH55" si="101">-(C15-$CO$15)/$CQ$15</f>
        <v>-0.14813139959806312</v>
      </c>
      <c r="D55" s="16">
        <f t="shared" si="101"/>
        <v>0.33680529490856642</v>
      </c>
      <c r="E55" s="16">
        <f t="shared" si="101"/>
        <v>0.57273855290371145</v>
      </c>
      <c r="F55" s="16">
        <f t="shared" si="101"/>
        <v>0.97923665746034627</v>
      </c>
      <c r="G55" s="16">
        <f t="shared" si="101"/>
        <v>0.25831399222307067</v>
      </c>
      <c r="H55" s="16">
        <f t="shared" si="101"/>
        <v>0.3186130693344093</v>
      </c>
      <c r="I55" s="16">
        <f t="shared" si="101"/>
        <v>0.8830977063176676</v>
      </c>
      <c r="J55" s="16">
        <f t="shared" si="101"/>
        <v>1.2377230751505777</v>
      </c>
      <c r="K55" s="16">
        <f t="shared" si="101"/>
        <v>0.36139045527884189</v>
      </c>
      <c r="L55" s="16">
        <f t="shared" si="101"/>
        <v>0.69284693687915189</v>
      </c>
      <c r="M55" s="16">
        <f t="shared" si="101"/>
        <v>0.72266241797719633</v>
      </c>
      <c r="N55" s="16">
        <f t="shared" si="101"/>
        <v>1.2023784597694558</v>
      </c>
      <c r="O55" s="16">
        <f t="shared" si="101"/>
        <v>0.67678957197960832</v>
      </c>
      <c r="P55" s="16">
        <f t="shared" si="101"/>
        <v>0.85020008454142015</v>
      </c>
      <c r="Q55" s="16">
        <f t="shared" si="101"/>
        <v>1.213387795011811</v>
      </c>
      <c r="R55" s="16">
        <f t="shared" si="101"/>
        <v>1.2720528036975307</v>
      </c>
      <c r="S55" s="16">
        <f t="shared" si="101"/>
        <v>0.93024906612987146</v>
      </c>
      <c r="T55" s="16">
        <f t="shared" si="101"/>
        <v>1.4059661743151866</v>
      </c>
      <c r="U55" s="16">
        <f t="shared" si="101"/>
        <v>1.1829581079248024</v>
      </c>
      <c r="V55" s="16">
        <f t="shared" si="101"/>
        <v>1.4218396564421314</v>
      </c>
      <c r="W55" s="16">
        <f t="shared" si="101"/>
        <v>0.75299194320994567</v>
      </c>
      <c r="X55" s="16">
        <f t="shared" si="101"/>
        <v>0.96342760955565243</v>
      </c>
      <c r="Y55" s="16">
        <f t="shared" si="101"/>
        <v>1.0451566360494322</v>
      </c>
      <c r="Z55" s="16">
        <f t="shared" si="101"/>
        <v>1.6648580695210469</v>
      </c>
      <c r="AA55" s="16">
        <f t="shared" si="101"/>
        <v>1.6068032855713628</v>
      </c>
      <c r="AB55" s="16">
        <f t="shared" si="101"/>
        <v>1.7618933264049046</v>
      </c>
      <c r="AC55" s="16">
        <f t="shared" si="101"/>
        <v>2.0128851695494365</v>
      </c>
      <c r="AD55" s="16">
        <f t="shared" si="101"/>
        <v>2.4096188195625672</v>
      </c>
      <c r="AE55" s="16">
        <f t="shared" si="101"/>
        <v>1.9717129149576447</v>
      </c>
      <c r="AF55" s="16">
        <f t="shared" si="101"/>
        <v>1.7281307424708237</v>
      </c>
      <c r="AG55" s="16">
        <f t="shared" si="101"/>
        <v>1.7001754702240304</v>
      </c>
      <c r="AH55" s="16">
        <f t="shared" si="101"/>
        <v>1.1840228449468078</v>
      </c>
      <c r="AI55" s="16">
        <f t="shared" ref="AI55:BN55" si="102">-(AI15-$CO$15)/$CQ$15</f>
        <v>0.99773465944380135</v>
      </c>
      <c r="AJ55" s="16">
        <f t="shared" si="102"/>
        <v>0.71708034529517872</v>
      </c>
      <c r="AK55" s="16">
        <f t="shared" si="102"/>
        <v>0.66361720805116653</v>
      </c>
      <c r="AL55" s="16">
        <f t="shared" si="102"/>
        <v>0.40465286144170165</v>
      </c>
      <c r="AM55" s="16">
        <f t="shared" si="102"/>
        <v>-0.39209881397406671</v>
      </c>
      <c r="AN55" s="16">
        <f t="shared" si="102"/>
        <v>-1.129698613769244</v>
      </c>
      <c r="AO55" s="16">
        <f t="shared" si="102"/>
        <v>-1.0219952879581484</v>
      </c>
      <c r="AP55" s="16">
        <f t="shared" si="102"/>
        <v>-1.3050812922074515</v>
      </c>
      <c r="AQ55" s="16">
        <f t="shared" si="102"/>
        <v>-0.95645326268357556</v>
      </c>
      <c r="AR55" s="16">
        <f t="shared" si="102"/>
        <v>-1.1270297120200148</v>
      </c>
      <c r="AS55" s="16">
        <f t="shared" si="102"/>
        <v>-0.64361006408508326</v>
      </c>
      <c r="AT55" s="16">
        <f t="shared" si="102"/>
        <v>-0.30643607933026529</v>
      </c>
      <c r="AU55" s="16">
        <f t="shared" si="102"/>
        <v>-0.51902752579288958</v>
      </c>
      <c r="AV55" s="16">
        <f t="shared" si="102"/>
        <v>-0.58188888348555523</v>
      </c>
      <c r="AW55" s="16">
        <f t="shared" si="102"/>
        <v>8.5697272306743413E-2</v>
      </c>
      <c r="AX55" s="16">
        <f t="shared" si="102"/>
        <v>-0.10334768261470911</v>
      </c>
      <c r="AY55" s="16">
        <f t="shared" si="102"/>
        <v>5.1362571993400365E-2</v>
      </c>
      <c r="AZ55" s="16">
        <f t="shared" si="102"/>
        <v>1.0649631385978851E-2</v>
      </c>
      <c r="BA55" s="16">
        <f t="shared" si="102"/>
        <v>-0.5345010943781856</v>
      </c>
      <c r="BB55" s="16">
        <f t="shared" si="102"/>
        <v>-0.73580529907640579</v>
      </c>
      <c r="BC55" s="16">
        <f t="shared" si="102"/>
        <v>-7.5615031180966699E-2</v>
      </c>
      <c r="BD55" s="16">
        <f t="shared" si="102"/>
        <v>-0.44590301244889652</v>
      </c>
      <c r="BE55" s="16">
        <f t="shared" si="102"/>
        <v>-0.23998378983533994</v>
      </c>
      <c r="BF55" s="16">
        <f t="shared" si="102"/>
        <v>-0.84305849610161154</v>
      </c>
      <c r="BG55" s="16">
        <f t="shared" si="102"/>
        <v>-0.38998313115107142</v>
      </c>
      <c r="BH55" s="16">
        <f t="shared" si="102"/>
        <v>-0.55720311162290537</v>
      </c>
      <c r="BI55" s="16">
        <f t="shared" si="102"/>
        <v>-0.48837604398123891</v>
      </c>
      <c r="BJ55" s="16">
        <f t="shared" si="102"/>
        <v>-0.76075506912961355</v>
      </c>
      <c r="BK55" s="16">
        <f t="shared" si="102"/>
        <v>-0.58978996104534176</v>
      </c>
      <c r="BL55" s="16">
        <f t="shared" si="102"/>
        <v>-0.75993280466421376</v>
      </c>
      <c r="BM55" s="16">
        <f t="shared" si="102"/>
        <v>-0.70640203279782476</v>
      </c>
      <c r="BN55" s="16">
        <f t="shared" si="102"/>
        <v>-1.2855861465177347</v>
      </c>
      <c r="BO55" s="16">
        <f t="shared" ref="BO55:CG55" si="103">-(BO15-$CO$15)/$CQ$15</f>
        <v>-1.0615422712962141</v>
      </c>
      <c r="BP55" s="16">
        <f t="shared" si="103"/>
        <v>-1.0363624545114203</v>
      </c>
      <c r="BQ55" s="16">
        <f t="shared" si="103"/>
        <v>-1.1547694249554012</v>
      </c>
      <c r="BR55" s="16">
        <f t="shared" si="103"/>
        <v>-1.0754881184880618</v>
      </c>
      <c r="BS55" s="16">
        <f t="shared" si="103"/>
        <v>-0.83752313168898107</v>
      </c>
      <c r="BT55" s="16">
        <f t="shared" si="103"/>
        <v>-0.68666251341320206</v>
      </c>
      <c r="BU55" s="16">
        <f t="shared" si="103"/>
        <v>-0.39828778773021845</v>
      </c>
      <c r="BV55" s="16">
        <f t="shared" si="103"/>
        <v>-1.1894136325336069</v>
      </c>
      <c r="BW55" s="16">
        <f t="shared" si="103"/>
        <v>-1.0042662335142329</v>
      </c>
      <c r="BX55" s="16">
        <f t="shared" si="103"/>
        <v>-0.83056482432506273</v>
      </c>
      <c r="BY55" s="16">
        <f t="shared" si="103"/>
        <v>0.1209682634936497</v>
      </c>
      <c r="BZ55" s="16">
        <f t="shared" si="103"/>
        <v>-0.80563039857105689</v>
      </c>
      <c r="CA55" s="16">
        <f t="shared" si="103"/>
        <v>-0.85451522396669977</v>
      </c>
      <c r="CB55" s="16">
        <f t="shared" si="103"/>
        <v>-0.41273125372605773</v>
      </c>
      <c r="CC55" s="16">
        <f t="shared" si="103"/>
        <v>-0.71806192658764467</v>
      </c>
      <c r="CD55" s="16">
        <f t="shared" si="103"/>
        <v>-0.97220782366063974</v>
      </c>
      <c r="CE55" s="16">
        <f t="shared" si="103"/>
        <v>-1.2680561625150761</v>
      </c>
      <c r="CF55" s="16">
        <f t="shared" si="103"/>
        <v>-1.4590721177385528</v>
      </c>
      <c r="CG55" s="16">
        <f t="shared" si="103"/>
        <v>-1.1205939315572468</v>
      </c>
      <c r="CH55" s="16">
        <f t="shared" ref="CH55:CM55" si="104">-(CH15-$CO$15)/$CQ$15</f>
        <v>-1.492212284973405</v>
      </c>
      <c r="CI55" s="16">
        <f t="shared" si="104"/>
        <v>-1.4484371084344279</v>
      </c>
      <c r="CJ55" s="16">
        <f t="shared" si="104"/>
        <v>-0.17261098075882594</v>
      </c>
      <c r="CK55" s="16">
        <f t="shared" si="104"/>
        <v>-0.23787171262584805</v>
      </c>
      <c r="CL55" s="16">
        <f t="shared" si="104"/>
        <v>-1.4993691575876749</v>
      </c>
      <c r="CM55" s="16">
        <f t="shared" si="104"/>
        <v>-0.40167621508324208</v>
      </c>
      <c r="CN55" s="16">
        <f t="shared" ref="CN55" si="105">-(CN15-$CO$15)/$CQ$15</f>
        <v>0.41293080801256427</v>
      </c>
      <c r="CO55" s="41"/>
      <c r="CP55" s="39"/>
      <c r="CQ55" s="39"/>
    </row>
    <row r="56" spans="1:95" x14ac:dyDescent="0.7">
      <c r="A56" s="63" t="s">
        <v>129</v>
      </c>
      <c r="B56" s="61" t="s">
        <v>132</v>
      </c>
      <c r="C56" s="16">
        <f t="shared" ref="C56:AH56" si="106">-(C16-$CO$16)/$CQ$16</f>
        <v>-0.38529230658636865</v>
      </c>
      <c r="D56" s="16">
        <f t="shared" si="106"/>
        <v>-0.18629014344442754</v>
      </c>
      <c r="E56" s="16">
        <f t="shared" si="106"/>
        <v>-7.2658867387813172E-2</v>
      </c>
      <c r="F56" s="16">
        <f t="shared" si="106"/>
        <v>0.48659029632030737</v>
      </c>
      <c r="G56" s="16">
        <f t="shared" si="106"/>
        <v>-0.34908586153378979</v>
      </c>
      <c r="H56" s="16">
        <f t="shared" si="106"/>
        <v>-6.8996326300596697E-2</v>
      </c>
      <c r="I56" s="16">
        <f t="shared" si="106"/>
        <v>0.36474982921277699</v>
      </c>
      <c r="J56" s="16">
        <f t="shared" si="106"/>
        <v>1.3031341262764669</v>
      </c>
      <c r="K56" s="16">
        <f t="shared" si="106"/>
        <v>-0.29559582872690426</v>
      </c>
      <c r="L56" s="16">
        <f t="shared" si="106"/>
        <v>0.3224390912957884</v>
      </c>
      <c r="M56" s="16">
        <f t="shared" si="106"/>
        <v>0.2997886551271578</v>
      </c>
      <c r="N56" s="16">
        <f t="shared" si="106"/>
        <v>0.43031411519801971</v>
      </c>
      <c r="O56" s="16">
        <f t="shared" si="106"/>
        <v>-1.5256243569036588E-2</v>
      </c>
      <c r="P56" s="16">
        <f t="shared" si="106"/>
        <v>0.43340146496188892</v>
      </c>
      <c r="Q56" s="16">
        <f t="shared" si="106"/>
        <v>0.47922341124963347</v>
      </c>
      <c r="R56" s="16">
        <f t="shared" si="106"/>
        <v>0.57318467937492168</v>
      </c>
      <c r="S56" s="16">
        <f t="shared" si="106"/>
        <v>0.51731279015185216</v>
      </c>
      <c r="T56" s="16">
        <f t="shared" si="106"/>
        <v>1.6709645343581356</v>
      </c>
      <c r="U56" s="16">
        <f t="shared" si="106"/>
        <v>1.0250491370266765</v>
      </c>
      <c r="V56" s="16">
        <f t="shared" si="106"/>
        <v>0.66902707106481218</v>
      </c>
      <c r="W56" s="16">
        <f t="shared" si="106"/>
        <v>0.63287332788183381</v>
      </c>
      <c r="X56" s="16">
        <f t="shared" si="106"/>
        <v>0.74755480095564519</v>
      </c>
      <c r="Y56" s="16">
        <f t="shared" si="106"/>
        <v>0.94829061827283756</v>
      </c>
      <c r="Z56" s="16">
        <f t="shared" si="106"/>
        <v>1.2310182027730587</v>
      </c>
      <c r="AA56" s="16">
        <f t="shared" si="106"/>
        <v>1.2820676990423474</v>
      </c>
      <c r="AB56" s="16">
        <f t="shared" si="106"/>
        <v>1.7154144747810389</v>
      </c>
      <c r="AC56" s="16">
        <f t="shared" si="106"/>
        <v>2.3917508151581242</v>
      </c>
      <c r="AD56" s="16">
        <f t="shared" si="106"/>
        <v>2.7561219438383882</v>
      </c>
      <c r="AE56" s="16">
        <f t="shared" si="106"/>
        <v>2.2570223534418434</v>
      </c>
      <c r="AF56" s="16">
        <f t="shared" si="106"/>
        <v>2.1545238359459535</v>
      </c>
      <c r="AG56" s="16">
        <f t="shared" si="106"/>
        <v>2.3321596648827625</v>
      </c>
      <c r="AH56" s="16">
        <f t="shared" si="106"/>
        <v>1.6566003744285578</v>
      </c>
      <c r="AI56" s="16">
        <f t="shared" ref="AI56:BN56" si="107">-(AI16-$CO$16)/$CQ$16</f>
        <v>1.4017425587345929</v>
      </c>
      <c r="AJ56" s="16">
        <f t="shared" si="107"/>
        <v>1.2464327887325852</v>
      </c>
      <c r="AK56" s="16">
        <f t="shared" si="107"/>
        <v>0.92735573332395371</v>
      </c>
      <c r="AL56" s="16">
        <f t="shared" si="107"/>
        <v>0.35449741991922451</v>
      </c>
      <c r="AM56" s="16">
        <f t="shared" si="107"/>
        <v>-0.69104606796734114</v>
      </c>
      <c r="AN56" s="16">
        <f t="shared" si="107"/>
        <v>-2.3088241613229585</v>
      </c>
      <c r="AO56" s="16">
        <f t="shared" si="107"/>
        <v>-1.6949045828144107</v>
      </c>
      <c r="AP56" s="16">
        <f t="shared" si="107"/>
        <v>-1.9064965054206136</v>
      </c>
      <c r="AQ56" s="16">
        <f t="shared" si="107"/>
        <v>-1.5160578239862952</v>
      </c>
      <c r="AR56" s="16">
        <f t="shared" si="107"/>
        <v>-1.2117458919516129</v>
      </c>
      <c r="AS56" s="16">
        <f t="shared" si="107"/>
        <v>-0.39406752474610945</v>
      </c>
      <c r="AT56" s="16">
        <f t="shared" si="107"/>
        <v>-0.45447745981958709</v>
      </c>
      <c r="AU56" s="16">
        <f t="shared" si="107"/>
        <v>-0.50532520476973308</v>
      </c>
      <c r="AV56" s="16">
        <f t="shared" si="107"/>
        <v>-0.31602056032167231</v>
      </c>
      <c r="AW56" s="16">
        <f t="shared" si="107"/>
        <v>0.31538370584575381</v>
      </c>
      <c r="AX56" s="16">
        <f t="shared" si="107"/>
        <v>-0.32035739065105096</v>
      </c>
      <c r="AY56" s="16">
        <f t="shared" si="107"/>
        <v>6.9362128179086144E-2</v>
      </c>
      <c r="AZ56" s="16">
        <f t="shared" si="107"/>
        <v>-3.0451041338989803E-2</v>
      </c>
      <c r="BA56" s="16">
        <f t="shared" si="107"/>
        <v>-0.14671378412801625</v>
      </c>
      <c r="BB56" s="16">
        <f t="shared" si="107"/>
        <v>-0.44996271544901878</v>
      </c>
      <c r="BC56" s="16">
        <f t="shared" si="107"/>
        <v>-0.19201384088436638</v>
      </c>
      <c r="BD56" s="16">
        <f t="shared" si="107"/>
        <v>-0.39293744100603051</v>
      </c>
      <c r="BE56" s="16">
        <f t="shared" si="107"/>
        <v>-2.4411655997791822E-2</v>
      </c>
      <c r="BF56" s="16">
        <f t="shared" si="107"/>
        <v>-0.47517766512191484</v>
      </c>
      <c r="BG56" s="16">
        <f t="shared" si="107"/>
        <v>-0.21241556567661687</v>
      </c>
      <c r="BH56" s="16">
        <f t="shared" si="107"/>
        <v>-0.31727073678980222</v>
      </c>
      <c r="BI56" s="16">
        <f t="shared" si="107"/>
        <v>-0.27801069631957903</v>
      </c>
      <c r="BJ56" s="16">
        <f t="shared" si="107"/>
        <v>-0.8766616212081898</v>
      </c>
      <c r="BK56" s="16">
        <f t="shared" si="107"/>
        <v>-0.3270348963948394</v>
      </c>
      <c r="BL56" s="16">
        <f t="shared" si="107"/>
        <v>-0.3858078253431525</v>
      </c>
      <c r="BM56" s="16">
        <f t="shared" si="107"/>
        <v>-0.42214288163626779</v>
      </c>
      <c r="BN56" s="16">
        <f t="shared" si="107"/>
        <v>-1.09368095210431</v>
      </c>
      <c r="BO56" s="16">
        <f t="shared" ref="BO56:CG56" si="108">-(BO16-$CO$16)/$CQ$16</f>
        <v>-0.98239934292233733</v>
      </c>
      <c r="BP56" s="16">
        <f t="shared" si="108"/>
        <v>-0.56834327105699012</v>
      </c>
      <c r="BQ56" s="16">
        <f t="shared" si="108"/>
        <v>-0.8525704978903822</v>
      </c>
      <c r="BR56" s="16">
        <f t="shared" si="108"/>
        <v>-1.0262297626426173</v>
      </c>
      <c r="BS56" s="16">
        <f t="shared" si="108"/>
        <v>-0.8010647850375987</v>
      </c>
      <c r="BT56" s="16">
        <f t="shared" si="108"/>
        <v>-0.45712850922304515</v>
      </c>
      <c r="BU56" s="16">
        <f t="shared" si="108"/>
        <v>-0.29206113222077013</v>
      </c>
      <c r="BV56" s="16">
        <f t="shared" si="108"/>
        <v>-1.6585757607969325</v>
      </c>
      <c r="BW56" s="16">
        <f t="shared" si="108"/>
        <v>-0.67702531252325515</v>
      </c>
      <c r="BX56" s="16">
        <f t="shared" si="108"/>
        <v>-0.88181959822129796</v>
      </c>
      <c r="BY56" s="16">
        <f t="shared" si="108"/>
        <v>7.2664667816881121E-2</v>
      </c>
      <c r="BZ56" s="16">
        <f t="shared" si="108"/>
        <v>-1.0290298657581805</v>
      </c>
      <c r="CA56" s="16">
        <f t="shared" si="108"/>
        <v>-0.66291710618275723</v>
      </c>
      <c r="CB56" s="16">
        <f t="shared" si="108"/>
        <v>-0.41163700219400973</v>
      </c>
      <c r="CC56" s="16">
        <f t="shared" si="108"/>
        <v>-0.24404423010059251</v>
      </c>
      <c r="CD56" s="16">
        <f t="shared" si="108"/>
        <v>-0.95768880626945063</v>
      </c>
      <c r="CE56" s="16">
        <f t="shared" si="108"/>
        <v>-0.67375740401416795</v>
      </c>
      <c r="CF56" s="16">
        <f t="shared" si="108"/>
        <v>-1.0687948653294661</v>
      </c>
      <c r="CG56" s="16">
        <f t="shared" si="108"/>
        <v>-0.56425921216416897</v>
      </c>
      <c r="CH56" s="16">
        <f t="shared" ref="CH56:CM56" si="109">-(CH16-$CO$16)/$CQ$16</f>
        <v>-1.6002880745326551</v>
      </c>
      <c r="CI56" s="16">
        <f t="shared" si="109"/>
        <v>-0.23073294596054647</v>
      </c>
      <c r="CJ56" s="16">
        <f t="shared" si="109"/>
        <v>0.57106709138083367</v>
      </c>
      <c r="CK56" s="16">
        <f t="shared" si="109"/>
        <v>0.25906346232384875</v>
      </c>
      <c r="CL56" s="16">
        <f t="shared" si="109"/>
        <v>-0.905951435435011</v>
      </c>
      <c r="CM56" s="16">
        <f t="shared" si="109"/>
        <v>0.36992758239587492</v>
      </c>
      <c r="CN56" s="16">
        <f t="shared" ref="CN56" si="110">-(CN16-$CO$16)/$CQ$16</f>
        <v>0.59543653952197073</v>
      </c>
      <c r="CO56" s="16"/>
      <c r="CP56" s="39"/>
      <c r="CQ56" s="39"/>
    </row>
    <row r="57" spans="1:95" x14ac:dyDescent="0.7">
      <c r="A57" s="63" t="s">
        <v>119</v>
      </c>
      <c r="B57" s="61" t="s">
        <v>10</v>
      </c>
      <c r="C57" s="16">
        <f t="shared" ref="C57:AH57" si="111">(C17-$CO$17)/$CQ$17</f>
        <v>0.47757383892543487</v>
      </c>
      <c r="D57" s="16">
        <f t="shared" si="111"/>
        <v>0.30189953850327211</v>
      </c>
      <c r="E57" s="16">
        <f t="shared" si="111"/>
        <v>-0.29539308293208116</v>
      </c>
      <c r="F57" s="16">
        <f t="shared" si="111"/>
        <v>-0.34223956304465797</v>
      </c>
      <c r="G57" s="16">
        <f t="shared" si="111"/>
        <v>-0.68187654386083918</v>
      </c>
      <c r="H57" s="16">
        <f t="shared" si="111"/>
        <v>-0.44764414329795554</v>
      </c>
      <c r="I57" s="16">
        <f t="shared" si="111"/>
        <v>-0.15485364259435092</v>
      </c>
      <c r="J57" s="16">
        <f t="shared" si="111"/>
        <v>-0.14314202256620678</v>
      </c>
      <c r="K57" s="16">
        <f t="shared" si="111"/>
        <v>-0.28368146290393703</v>
      </c>
      <c r="L57" s="16">
        <f t="shared" si="111"/>
        <v>-0.33052794301651367</v>
      </c>
      <c r="M57" s="16">
        <f t="shared" si="111"/>
        <v>-0.42422090324166711</v>
      </c>
      <c r="N57" s="16">
        <f t="shared" si="111"/>
        <v>-0.26025822284764849</v>
      </c>
      <c r="O57" s="16">
        <f t="shared" si="111"/>
        <v>-4.944906234105341E-2</v>
      </c>
      <c r="P57" s="16">
        <f t="shared" si="111"/>
        <v>0.18478333822183038</v>
      </c>
      <c r="Q57" s="16">
        <f t="shared" si="111"/>
        <v>0.21991819830626294</v>
      </c>
      <c r="R57" s="16">
        <f t="shared" si="111"/>
        <v>0.54784355909430005</v>
      </c>
      <c r="S57" s="16">
        <f t="shared" si="111"/>
        <v>0.60640165923502121</v>
      </c>
      <c r="T57" s="16">
        <f t="shared" si="111"/>
        <v>0.82892243976976054</v>
      </c>
      <c r="U57" s="16">
        <f t="shared" si="111"/>
        <v>0.98117350013563498</v>
      </c>
      <c r="V57" s="16">
        <f t="shared" si="111"/>
        <v>0.92261539999491393</v>
      </c>
      <c r="W57" s="16">
        <f t="shared" si="111"/>
        <v>0.91090377996676986</v>
      </c>
      <c r="X57" s="16">
        <f t="shared" si="111"/>
        <v>0.82892243976976054</v>
      </c>
      <c r="Y57" s="16">
        <f t="shared" si="111"/>
        <v>0.85234567982604881</v>
      </c>
      <c r="Z57" s="16">
        <f t="shared" si="111"/>
        <v>0.82892243976976054</v>
      </c>
      <c r="AA57" s="16">
        <f t="shared" si="111"/>
        <v>0.72351785951646264</v>
      </c>
      <c r="AB57" s="16">
        <f t="shared" si="111"/>
        <v>0.57126679915058842</v>
      </c>
      <c r="AC57" s="16">
        <f t="shared" si="111"/>
        <v>0.52442031903801178</v>
      </c>
      <c r="AD57" s="16">
        <f t="shared" si="111"/>
        <v>0.74694109957275123</v>
      </c>
      <c r="AE57" s="16">
        <f t="shared" si="111"/>
        <v>1.4145034411769695</v>
      </c>
      <c r="AF57" s="16">
        <f t="shared" si="111"/>
        <v>1.7658520420212951</v>
      </c>
      <c r="AG57" s="16">
        <f t="shared" si="111"/>
        <v>2.2343168431470621</v>
      </c>
      <c r="AH57" s="16">
        <f t="shared" si="111"/>
        <v>2.5271073438506666</v>
      </c>
      <c r="AI57" s="16">
        <f t="shared" ref="AI57:BN57" si="112">(AI17-$CO$17)/$CQ$17</f>
        <v>2.620800304075821</v>
      </c>
      <c r="AJ57" s="16">
        <f t="shared" si="112"/>
        <v>2.6559351641602533</v>
      </c>
      <c r="AK57" s="16">
        <f t="shared" si="112"/>
        <v>2.3280098033722161</v>
      </c>
      <c r="AL57" s="16">
        <f t="shared" si="112"/>
        <v>1.7424288019650067</v>
      </c>
      <c r="AM57" s="16">
        <f t="shared" si="112"/>
        <v>1.4730615413176906</v>
      </c>
      <c r="AN57" s="16">
        <f t="shared" si="112"/>
        <v>0.52442031903801178</v>
      </c>
      <c r="AO57" s="16">
        <f t="shared" si="112"/>
        <v>-0.47106738335424386</v>
      </c>
      <c r="AP57" s="16">
        <f t="shared" si="112"/>
        <v>-1.3611505054932018</v>
      </c>
      <c r="AQ57" s="16">
        <f t="shared" si="112"/>
        <v>-2.5088892682513317</v>
      </c>
      <c r="AR57" s="16">
        <f t="shared" si="112"/>
        <v>-2.5440241283357641</v>
      </c>
      <c r="AS57" s="16">
        <f t="shared" si="112"/>
        <v>-2.1575406674070061</v>
      </c>
      <c r="AT57" s="16">
        <f t="shared" si="112"/>
        <v>-1.7827688265063926</v>
      </c>
      <c r="AU57" s="16">
        <f t="shared" si="112"/>
        <v>-1.2674575452680483</v>
      </c>
      <c r="AV57" s="16">
        <f t="shared" si="112"/>
        <v>-0.85755084428300199</v>
      </c>
      <c r="AW57" s="16">
        <f t="shared" si="112"/>
        <v>-0.71701140394527174</v>
      </c>
      <c r="AX57" s="16">
        <f t="shared" si="112"/>
        <v>-0.69358816388898337</v>
      </c>
      <c r="AY57" s="16">
        <f t="shared" si="112"/>
        <v>-0.74043464400156012</v>
      </c>
      <c r="AZ57" s="16">
        <f t="shared" si="112"/>
        <v>-0.55304872355125323</v>
      </c>
      <c r="BA57" s="16">
        <f t="shared" si="112"/>
        <v>-0.6584533038045508</v>
      </c>
      <c r="BB57" s="16">
        <f t="shared" si="112"/>
        <v>-0.95124380450815549</v>
      </c>
      <c r="BC57" s="16">
        <f t="shared" si="112"/>
        <v>-0.96295542453629956</v>
      </c>
      <c r="BD57" s="16">
        <f t="shared" si="112"/>
        <v>-1.044936764733309</v>
      </c>
      <c r="BE57" s="16">
        <f t="shared" si="112"/>
        <v>-0.86926246431114618</v>
      </c>
      <c r="BF57" s="16">
        <f t="shared" si="112"/>
        <v>-0.58818358363568568</v>
      </c>
      <c r="BG57" s="16">
        <f t="shared" si="112"/>
        <v>-0.36566280310094629</v>
      </c>
      <c r="BH57" s="16">
        <f t="shared" si="112"/>
        <v>-0.22512336276321601</v>
      </c>
      <c r="BI57" s="16">
        <f t="shared" si="112"/>
        <v>-0.18998850267878351</v>
      </c>
      <c r="BJ57" s="16">
        <f t="shared" si="112"/>
        <v>-0.22512336276321601</v>
      </c>
      <c r="BK57" s="16">
        <f t="shared" si="112"/>
        <v>-0.36566280310094629</v>
      </c>
      <c r="BL57" s="16">
        <f t="shared" si="112"/>
        <v>-0.15485364259435092</v>
      </c>
      <c r="BM57" s="16">
        <f t="shared" si="112"/>
        <v>-0.36566280310094629</v>
      </c>
      <c r="BN57" s="16">
        <f t="shared" si="112"/>
        <v>-0.40079766318537874</v>
      </c>
      <c r="BO57" s="16">
        <f t="shared" ref="BO57:CG57" si="113">(BO17-$CO$17)/$CQ$17</f>
        <v>-0.51791386346682067</v>
      </c>
      <c r="BP57" s="16">
        <f t="shared" si="113"/>
        <v>-0.57647196360754149</v>
      </c>
      <c r="BQ57" s="16">
        <f t="shared" si="113"/>
        <v>-0.33052794301651367</v>
      </c>
      <c r="BR57" s="16">
        <f t="shared" si="113"/>
        <v>-0.26025822284764849</v>
      </c>
      <c r="BS57" s="16">
        <f t="shared" si="113"/>
        <v>-0.29539308293208116</v>
      </c>
      <c r="BT57" s="16">
        <f t="shared" si="113"/>
        <v>-0.13143040253806257</v>
      </c>
      <c r="BU57" s="16">
        <f t="shared" si="113"/>
        <v>-0.28368146290393698</v>
      </c>
      <c r="BV57" s="16">
        <f t="shared" si="113"/>
        <v>-0.28368146290393703</v>
      </c>
      <c r="BW57" s="16">
        <f t="shared" si="113"/>
        <v>-0.18998850267878351</v>
      </c>
      <c r="BX57" s="16">
        <f t="shared" si="113"/>
        <v>-0.20170012270692764</v>
      </c>
      <c r="BY57" s="16">
        <f t="shared" si="113"/>
        <v>-0.1431420225662067</v>
      </c>
      <c r="BZ57" s="16">
        <f t="shared" si="113"/>
        <v>-0.11971878250991842</v>
      </c>
      <c r="CA57" s="16">
        <f t="shared" si="113"/>
        <v>-8.4583922425485833E-2</v>
      </c>
      <c r="CB57" s="16">
        <f t="shared" si="113"/>
        <v>9.1090377996676138E-3</v>
      </c>
      <c r="CC57" s="16">
        <f t="shared" si="113"/>
        <v>-2.602582228476528E-3</v>
      </c>
      <c r="CD57" s="16">
        <f t="shared" si="113"/>
        <v>-0.1431420225662067</v>
      </c>
      <c r="CE57" s="16">
        <f t="shared" si="113"/>
        <v>-0.15485364259435092</v>
      </c>
      <c r="CF57" s="16">
        <f t="shared" si="113"/>
        <v>-0.71701140394527174</v>
      </c>
      <c r="CG57" s="16">
        <f t="shared" si="113"/>
        <v>-0.59989520366382998</v>
      </c>
      <c r="CH57" s="16">
        <f t="shared" ref="CH57:CM57" si="114">(CH17-$CO$17)/$CQ$17</f>
        <v>-0.58818358363568579</v>
      </c>
      <c r="CI57" s="16">
        <f t="shared" si="114"/>
        <v>-0.57647196360754149</v>
      </c>
      <c r="CJ57" s="16">
        <f t="shared" si="114"/>
        <v>-0.27196984287579279</v>
      </c>
      <c r="CK57" s="16">
        <f t="shared" si="114"/>
        <v>-0.13143040253806257</v>
      </c>
      <c r="CL57" s="16">
        <f t="shared" si="114"/>
        <v>0.29018791847512826</v>
      </c>
      <c r="CM57" s="16">
        <f t="shared" si="114"/>
        <v>0.81721081974161636</v>
      </c>
      <c r="CN57" s="16">
        <f t="shared" ref="CN57" si="115">(CN17-$CO$17)/$CQ$17</f>
        <v>1.5784661215709885</v>
      </c>
      <c r="CO57" s="16"/>
      <c r="CP57" s="39"/>
      <c r="CQ57" s="39"/>
    </row>
    <row r="58" spans="1:95" x14ac:dyDescent="0.7">
      <c r="A58" s="61" t="s">
        <v>130</v>
      </c>
      <c r="B58" s="61" t="s">
        <v>149</v>
      </c>
      <c r="AE58" s="16">
        <f t="shared" ref="AE58:BJ58" si="116">(AE18-$CO$18)/$CQ$18</f>
        <v>2.8451611347492798</v>
      </c>
      <c r="AF58" s="16">
        <f t="shared" si="116"/>
        <v>2.2173354572582289</v>
      </c>
      <c r="AG58" s="16">
        <f t="shared" si="116"/>
        <v>2.014401904937889</v>
      </c>
      <c r="AH58" s="16">
        <f t="shared" si="116"/>
        <v>1.1646176545964662</v>
      </c>
      <c r="AI58" s="16">
        <f t="shared" si="116"/>
        <v>0.7587505499557865</v>
      </c>
      <c r="AJ58" s="16">
        <f t="shared" si="116"/>
        <v>0.41630018041521327</v>
      </c>
      <c r="AK58" s="16">
        <f t="shared" si="116"/>
        <v>-0.54129251959639002</v>
      </c>
      <c r="AL58" s="16">
        <f t="shared" si="116"/>
        <v>-1.4291268109978765</v>
      </c>
      <c r="AM58" s="16">
        <f t="shared" si="116"/>
        <v>-2.6467281249199148</v>
      </c>
      <c r="AN58" s="16">
        <f t="shared" si="116"/>
        <v>-2.9828368209504776</v>
      </c>
      <c r="AO58" s="16">
        <f t="shared" si="116"/>
        <v>-2.7799032686301381</v>
      </c>
      <c r="AP58" s="16">
        <f t="shared" si="116"/>
        <v>-2.1584192646490972</v>
      </c>
      <c r="AQ58" s="16">
        <f t="shared" si="116"/>
        <v>-1.6130353427881843</v>
      </c>
      <c r="AR58" s="16">
        <f t="shared" si="116"/>
        <v>-1.0296013798672077</v>
      </c>
      <c r="AS58" s="16">
        <f t="shared" si="116"/>
        <v>-0.78861778648680403</v>
      </c>
      <c r="AT58" s="16">
        <f t="shared" si="116"/>
        <v>-0.45250909045624133</v>
      </c>
      <c r="AU58" s="16">
        <f t="shared" si="116"/>
        <v>0.3845918128651602</v>
      </c>
      <c r="AV58" s="16">
        <f t="shared" si="116"/>
        <v>0.47971691551531942</v>
      </c>
      <c r="AW58" s="16">
        <f t="shared" si="116"/>
        <v>0.52410863008539366</v>
      </c>
      <c r="AX58" s="16">
        <f t="shared" si="116"/>
        <v>6.7508137364629267E-2</v>
      </c>
      <c r="AY58" s="16">
        <f t="shared" si="116"/>
        <v>-0.13542541495571048</v>
      </c>
      <c r="AZ58" s="16">
        <f t="shared" si="116"/>
        <v>-0.17347545601577419</v>
      </c>
      <c r="BA58" s="16">
        <f t="shared" si="116"/>
        <v>-0.21786717058584851</v>
      </c>
      <c r="BB58" s="16">
        <f t="shared" si="116"/>
        <v>8.6533157894661109E-2</v>
      </c>
      <c r="BC58" s="16">
        <f t="shared" si="116"/>
        <v>4.0914022645230884E-3</v>
      </c>
      <c r="BD58" s="16">
        <f t="shared" si="116"/>
        <v>0.20068328107485225</v>
      </c>
      <c r="BE58" s="16">
        <f t="shared" si="116"/>
        <v>0.1118998519347036</v>
      </c>
      <c r="BF58" s="16">
        <f t="shared" si="116"/>
        <v>0.21970830160488405</v>
      </c>
      <c r="BG58" s="16">
        <f t="shared" si="116"/>
        <v>0.37190846584513887</v>
      </c>
      <c r="BH58" s="16">
        <f t="shared" si="116"/>
        <v>0.18799993405483101</v>
      </c>
      <c r="BI58" s="16">
        <f t="shared" si="116"/>
        <v>0.37825013935514951</v>
      </c>
      <c r="BJ58" s="16">
        <f t="shared" si="116"/>
        <v>-0.58568423416646442</v>
      </c>
      <c r="BK58" s="16">
        <f t="shared" ref="BK58:CD58" si="117">(BK18-$CO$18)/$CQ$18</f>
        <v>-0.71251770436667672</v>
      </c>
      <c r="BL58" s="16">
        <f t="shared" si="117"/>
        <v>-0.59202590767647489</v>
      </c>
      <c r="BM58" s="16">
        <f t="shared" si="117"/>
        <v>-0.8013011335068253</v>
      </c>
      <c r="BN58" s="16">
        <f t="shared" si="117"/>
        <v>0.1182415254447142</v>
      </c>
      <c r="BO58" s="16">
        <f t="shared" si="117"/>
        <v>0.14994989299476727</v>
      </c>
      <c r="BP58" s="16">
        <f t="shared" si="117"/>
        <v>0.30215005723502214</v>
      </c>
      <c r="BQ58" s="16">
        <f t="shared" si="117"/>
        <v>0.30849173074503272</v>
      </c>
      <c r="BR58" s="16">
        <f t="shared" si="117"/>
        <v>0.19434160756484162</v>
      </c>
      <c r="BS58" s="16">
        <f t="shared" si="117"/>
        <v>0.28946671021500092</v>
      </c>
      <c r="BT58" s="16">
        <f t="shared" si="117"/>
        <v>0.27678336319497965</v>
      </c>
      <c r="BU58" s="16">
        <f t="shared" si="117"/>
        <v>0.25775834266494785</v>
      </c>
      <c r="BV58" s="16">
        <f t="shared" si="117"/>
        <v>0.20068328107485225</v>
      </c>
      <c r="BW58" s="16">
        <f t="shared" si="117"/>
        <v>0.42264185392522385</v>
      </c>
      <c r="BX58" s="16">
        <f t="shared" si="117"/>
        <v>0.25141666915493716</v>
      </c>
      <c r="BY58" s="16">
        <f t="shared" si="117"/>
        <v>0.15629156650477793</v>
      </c>
      <c r="BZ58" s="16">
        <f t="shared" si="117"/>
        <v>0.40361683339519194</v>
      </c>
      <c r="CA58" s="16">
        <f t="shared" si="117"/>
        <v>0.10555817842469301</v>
      </c>
      <c r="CB58" s="16">
        <f t="shared" si="117"/>
        <v>0.20068328107485225</v>
      </c>
      <c r="CC58" s="16">
        <f t="shared" si="117"/>
        <v>0.5050836095553618</v>
      </c>
      <c r="CD58" s="16">
        <f t="shared" si="117"/>
        <v>0.25775834266494785</v>
      </c>
      <c r="CE58" s="16">
        <f t="shared" ref="CE58:CI58" si="118">(CE18-$CO$18)/$CQ$18</f>
        <v>0.25775834266494785</v>
      </c>
      <c r="CF58" s="16">
        <f t="shared" si="118"/>
        <v>-0.20518382356582726</v>
      </c>
      <c r="CG58" s="16">
        <f t="shared" si="118"/>
        <v>-0.19250047654580602</v>
      </c>
      <c r="CH58" s="16">
        <f t="shared" si="118"/>
        <v>-0.16079210899575294</v>
      </c>
      <c r="CI58" s="16">
        <f t="shared" si="118"/>
        <v>-0.11640039442567864</v>
      </c>
      <c r="CJ58" s="16">
        <f>(CJ18-$CO$18)/$CQ$18</f>
        <v>0.46703356849529815</v>
      </c>
      <c r="CK58" s="16">
        <f>(CK18-$CO$18)/$CQ$18</f>
        <v>0.48605858902533006</v>
      </c>
      <c r="CL58" s="16">
        <f>(CL18-$CO$18)/$CQ$18</f>
        <v>0.7207005088957229</v>
      </c>
      <c r="CM58" s="16">
        <f>(CM18-$CO$18)/$CQ$18</f>
        <v>0.80314226452586079</v>
      </c>
      <c r="CN58" s="16">
        <f>(CN18-$CO$18)/$CQ$18</f>
        <v>0.74606720293576523</v>
      </c>
      <c r="CP58" s="39"/>
      <c r="CQ58" s="39"/>
    </row>
    <row r="59" spans="1:95" x14ac:dyDescent="0.7">
      <c r="A59" s="64" t="s">
        <v>194</v>
      </c>
      <c r="B59" s="64" t="s">
        <v>93</v>
      </c>
      <c r="C59" s="58">
        <f t="shared" ref="C59:AH59" si="119">AVERAGEIF(C45:C58,"&lt;&gt;0")</f>
        <v>-0.96336688800414194</v>
      </c>
      <c r="D59" s="58">
        <f t="shared" si="119"/>
        <v>-0.75424174695676494</v>
      </c>
      <c r="E59" s="58">
        <f t="shared" si="119"/>
        <v>-0.79910738012120497</v>
      </c>
      <c r="F59" s="58">
        <f t="shared" si="119"/>
        <v>-0.71190030585904518</v>
      </c>
      <c r="G59" s="58">
        <f t="shared" si="119"/>
        <v>-0.80437325156712114</v>
      </c>
      <c r="H59" s="58">
        <f t="shared" si="119"/>
        <v>-0.67855041563870411</v>
      </c>
      <c r="I59" s="58">
        <f t="shared" si="119"/>
        <v>-0.36855603182235291</v>
      </c>
      <c r="J59" s="58">
        <f t="shared" si="119"/>
        <v>-0.24094436337551989</v>
      </c>
      <c r="K59" s="58">
        <f t="shared" si="119"/>
        <v>-0.40486670501707012</v>
      </c>
      <c r="L59" s="58">
        <f t="shared" si="119"/>
        <v>-0.24920835098435967</v>
      </c>
      <c r="M59" s="58">
        <f t="shared" si="119"/>
        <v>-5.5730443615772354E-2</v>
      </c>
      <c r="N59" s="58">
        <f t="shared" si="119"/>
        <v>-3.7358025423299426E-2</v>
      </c>
      <c r="O59" s="58">
        <f t="shared" si="119"/>
        <v>-0.14457509241533986</v>
      </c>
      <c r="P59" s="58">
        <f t="shared" si="119"/>
        <v>-8.3516069994430411E-2</v>
      </c>
      <c r="Q59" s="58">
        <f t="shared" si="119"/>
        <v>0.17403177289360131</v>
      </c>
      <c r="R59" s="58">
        <f t="shared" si="119"/>
        <v>0.20460592721219464</v>
      </c>
      <c r="S59" s="58">
        <f t="shared" si="119"/>
        <v>0.10119516964800222</v>
      </c>
      <c r="T59" s="58">
        <f t="shared" si="119"/>
        <v>0.30643032248302582</v>
      </c>
      <c r="U59" s="58">
        <f t="shared" si="119"/>
        <v>0.28692844384987648</v>
      </c>
      <c r="V59" s="58">
        <f t="shared" si="119"/>
        <v>0.33988461211684462</v>
      </c>
      <c r="W59" s="58">
        <f t="shared" si="119"/>
        <v>0.27899497056102446</v>
      </c>
      <c r="X59" s="58">
        <f t="shared" si="119"/>
        <v>0.38673976138208804</v>
      </c>
      <c r="Y59" s="58">
        <f t="shared" si="119"/>
        <v>0.55260591204807852</v>
      </c>
      <c r="Z59" s="58">
        <f t="shared" si="119"/>
        <v>0.73371109008468038</v>
      </c>
      <c r="AA59" s="58">
        <f t="shared" si="119"/>
        <v>0.78849151372538706</v>
      </c>
      <c r="AB59" s="58">
        <f t="shared" si="119"/>
        <v>0.90583246327922495</v>
      </c>
      <c r="AC59" s="58">
        <f t="shared" si="119"/>
        <v>1.2201180505876956</v>
      </c>
      <c r="AD59" s="58">
        <f t="shared" si="119"/>
        <v>1.3337885952391728</v>
      </c>
      <c r="AE59" s="58">
        <f t="shared" si="119"/>
        <v>1.4837829410930696</v>
      </c>
      <c r="AF59" s="58">
        <f t="shared" si="119"/>
        <v>1.4621649667117518</v>
      </c>
      <c r="AG59" s="58">
        <f t="shared" si="119"/>
        <v>1.5507089601387916</v>
      </c>
      <c r="AH59" s="58">
        <f t="shared" si="119"/>
        <v>1.2501628258638104</v>
      </c>
      <c r="AI59" s="58">
        <f t="shared" ref="AI59:BN59" si="120">AVERAGEIF(AI45:AI58,"&lt;&gt;0")</f>
        <v>0.9731363518688172</v>
      </c>
      <c r="AJ59" s="58">
        <f t="shared" si="120"/>
        <v>0.65857179945882938</v>
      </c>
      <c r="AK59" s="58">
        <f t="shared" si="120"/>
        <v>0.27213188149455769</v>
      </c>
      <c r="AL59" s="58">
        <f t="shared" si="120"/>
        <v>-0.403815842697825</v>
      </c>
      <c r="AM59" s="58">
        <f t="shared" si="120"/>
        <v>-1.1662558679140542</v>
      </c>
      <c r="AN59" s="58">
        <f t="shared" si="120"/>
        <v>-1.5764366859014129</v>
      </c>
      <c r="AO59" s="58">
        <f t="shared" si="120"/>
        <v>-1.7038936970517065</v>
      </c>
      <c r="AP59" s="58">
        <f t="shared" si="120"/>
        <v>-1.7620724505576635</v>
      </c>
      <c r="AQ59" s="58">
        <f t="shared" si="120"/>
        <v>-1.6574908741767971</v>
      </c>
      <c r="AR59" s="58">
        <f t="shared" si="120"/>
        <v>-1.3189065422884607</v>
      </c>
      <c r="AS59" s="58">
        <f t="shared" si="120"/>
        <v>-0.94986200912063468</v>
      </c>
      <c r="AT59" s="58">
        <f t="shared" si="120"/>
        <v>-0.88052658014873608</v>
      </c>
      <c r="AU59" s="58">
        <f t="shared" si="120"/>
        <v>-0.82999272095058463</v>
      </c>
      <c r="AV59" s="58">
        <f t="shared" si="120"/>
        <v>-0.60811080504624626</v>
      </c>
      <c r="AW59" s="58">
        <f t="shared" si="120"/>
        <v>-0.3276660648215789</v>
      </c>
      <c r="AX59" s="58">
        <f t="shared" si="120"/>
        <v>-0.45058925517417409</v>
      </c>
      <c r="AY59" s="58">
        <f t="shared" si="120"/>
        <v>-0.42179976006592895</v>
      </c>
      <c r="AZ59" s="58">
        <f t="shared" si="120"/>
        <v>-0.34288671511615815</v>
      </c>
      <c r="BA59" s="58">
        <f t="shared" si="120"/>
        <v>-0.23420354381820788</v>
      </c>
      <c r="BB59" s="58">
        <f t="shared" si="120"/>
        <v>-0.34563046271452824</v>
      </c>
      <c r="BC59" s="58">
        <f t="shared" si="120"/>
        <v>-0.22022666877560784</v>
      </c>
      <c r="BD59" s="58">
        <f t="shared" si="120"/>
        <v>-0.19707145431128389</v>
      </c>
      <c r="BE59" s="58">
        <f t="shared" si="120"/>
        <v>-7.9687730385233038E-2</v>
      </c>
      <c r="BF59" s="58">
        <f t="shared" si="120"/>
        <v>-0.17862189641728962</v>
      </c>
      <c r="BG59" s="58">
        <f t="shared" si="120"/>
        <v>-4.531296123175077E-2</v>
      </c>
      <c r="BH59" s="58">
        <f t="shared" si="120"/>
        <v>-4.3996189365263269E-2</v>
      </c>
      <c r="BI59" s="58">
        <f t="shared" si="120"/>
        <v>-8.6064197778040284E-3</v>
      </c>
      <c r="BJ59" s="58">
        <f t="shared" si="120"/>
        <v>-0.23640817054202534</v>
      </c>
      <c r="BK59" s="58">
        <f t="shared" si="120"/>
        <v>-0.19588523910753081</v>
      </c>
      <c r="BL59" s="58">
        <f t="shared" si="120"/>
        <v>-0.14696536071125996</v>
      </c>
      <c r="BM59" s="58">
        <f t="shared" si="120"/>
        <v>-0.14657439466776781</v>
      </c>
      <c r="BN59" s="58">
        <f t="shared" si="120"/>
        <v>-0.253963161482615</v>
      </c>
      <c r="BO59" s="58">
        <f t="shared" ref="BO59:CI59" si="121">AVERAGEIF(BO45:BO58,"&lt;&gt;0")</f>
        <v>-0.2400701154411565</v>
      </c>
      <c r="BP59" s="58">
        <f t="shared" si="121"/>
        <v>-0.14963037570113666</v>
      </c>
      <c r="BQ59" s="58">
        <f t="shared" si="121"/>
        <v>-0.10669503660264269</v>
      </c>
      <c r="BR59" s="58">
        <f t="shared" si="121"/>
        <v>-0.11136019587135437</v>
      </c>
      <c r="BS59" s="58">
        <f t="shared" si="121"/>
        <v>-2.1667600719422205E-2</v>
      </c>
      <c r="BT59" s="58">
        <f t="shared" si="121"/>
        <v>0.16752495638770984</v>
      </c>
      <c r="BU59" s="58">
        <f t="shared" si="121"/>
        <v>0.25788969129307932</v>
      </c>
      <c r="BV59" s="58">
        <f t="shared" si="121"/>
        <v>0.16458939074322698</v>
      </c>
      <c r="BW59" s="58">
        <f t="shared" si="121"/>
        <v>0.32637655306512164</v>
      </c>
      <c r="BX59" s="58">
        <f t="shared" si="121"/>
        <v>0.41363745421488746</v>
      </c>
      <c r="BY59" s="58">
        <f t="shared" si="121"/>
        <v>0.56792195166402837</v>
      </c>
      <c r="BZ59" s="58">
        <f t="shared" si="121"/>
        <v>0.42456701011050946</v>
      </c>
      <c r="CA59" s="58">
        <f t="shared" si="121"/>
        <v>0.52464162972364459</v>
      </c>
      <c r="CB59" s="58">
        <f t="shared" si="121"/>
        <v>0.57749138852630477</v>
      </c>
      <c r="CC59" s="58">
        <f t="shared" si="121"/>
        <v>0.54567371442157919</v>
      </c>
      <c r="CD59" s="58">
        <f t="shared" si="121"/>
        <v>0.36866206905289095</v>
      </c>
      <c r="CE59" s="58">
        <f t="shared" si="121"/>
        <v>0.12961130228689005</v>
      </c>
      <c r="CF59" s="58">
        <f t="shared" si="121"/>
        <v>-0.18148923740476694</v>
      </c>
      <c r="CG59" s="58">
        <f t="shared" si="121"/>
        <v>1.9109140934325926E-2</v>
      </c>
      <c r="CH59" s="58">
        <f t="shared" si="121"/>
        <v>-5.5840630688225625E-2</v>
      </c>
      <c r="CI59" s="58">
        <f t="shared" si="121"/>
        <v>1.7720179497267025E-2</v>
      </c>
      <c r="CJ59" s="58">
        <f>AVERAGEIF(CJ45:CJ58,"&lt;&gt;0")</f>
        <v>0.49115654450682644</v>
      </c>
      <c r="CK59" s="58">
        <f>AVERAGEIF(CK45:CK58,"&lt;&gt;0")</f>
        <v>0.56275889634601017</v>
      </c>
      <c r="CL59" s="58">
        <f>AVERAGEIF(CL45:CL58,"&lt;&gt;0")</f>
        <v>0.40429623118555763</v>
      </c>
      <c r="CM59" s="58">
        <f>AVERAGEIF(CM45:CM58,"&lt;&gt;0")</f>
        <v>0.60011583845671557</v>
      </c>
      <c r="CN59" s="58">
        <f>AVERAGEIF(CN45:CN58,"&lt;&gt;0")</f>
        <v>0.75566568710544535</v>
      </c>
      <c r="CO59" s="16"/>
      <c r="CP59" s="25"/>
      <c r="CQ59" s="49"/>
    </row>
    <row r="60" spans="1:95" x14ac:dyDescent="0.7">
      <c r="AP60" s="8" t="s">
        <v>1</v>
      </c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</row>
    <row r="61" spans="1:95" x14ac:dyDescent="0.7"/>
    <row r="62" spans="1:95" x14ac:dyDescent="0.7"/>
    <row r="63" spans="1:95" x14ac:dyDescent="0.7"/>
    <row r="64" spans="1:95" x14ac:dyDescent="0.7"/>
    <row r="67" spans="42:46" ht="14.25" hidden="1" customHeight="1" x14ac:dyDescent="0.7">
      <c r="AT67" s="21"/>
    </row>
    <row r="73" spans="42:46" ht="14.25" hidden="1" customHeight="1" x14ac:dyDescent="0.7">
      <c r="AP73" s="22"/>
    </row>
    <row r="75" spans="42:46" ht="14.25" hidden="1" customHeight="1" x14ac:dyDescent="0.7">
      <c r="AP75" s="22"/>
    </row>
    <row r="77" spans="42:46" ht="14.25" hidden="1" customHeight="1" x14ac:dyDescent="0.7">
      <c r="AP77" s="23"/>
    </row>
    <row r="78" spans="42:46" x14ac:dyDescent="0.7"/>
    <row r="80" spans="42:46" ht="14.25" hidden="1" customHeight="1" x14ac:dyDescent="0.7">
      <c r="AP80" s="8" t="s">
        <v>1</v>
      </c>
    </row>
    <row r="89" spans="2:55" ht="14.25" hidden="1" customHeight="1" x14ac:dyDescent="0.7"/>
    <row r="90" spans="2:55" ht="14.25" hidden="1" customHeight="1" x14ac:dyDescent="0.7"/>
    <row r="91" spans="2:55" ht="14.25" hidden="1" customHeight="1" x14ac:dyDescent="0.7"/>
    <row r="92" spans="2:55" ht="14.25" hidden="1" customHeight="1" x14ac:dyDescent="0.7">
      <c r="AE92" s="24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2:55" ht="14.25" hidden="1" customHeight="1" x14ac:dyDescent="0.7"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2:55" ht="14.25" hidden="1" customHeight="1" x14ac:dyDescent="0.7"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S94" s="17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14.25" hidden="1" customHeight="1" x14ac:dyDescent="0.7">
      <c r="AF95" s="17"/>
      <c r="AG95" s="17"/>
      <c r="AH95" s="17"/>
      <c r="AI95" s="17"/>
      <c r="AJ95" s="16"/>
      <c r="AK95" s="17"/>
      <c r="AL95" s="17"/>
      <c r="AM95" s="17"/>
      <c r="AN95" s="17"/>
      <c r="AO95" s="17"/>
      <c r="AP95" s="17"/>
    </row>
    <row r="96" spans="2:55" ht="14.25" hidden="1" customHeight="1" x14ac:dyDescent="0.7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8"/>
    </row>
    <row r="97" spans="31:32" ht="14.25" hidden="1" customHeight="1" x14ac:dyDescent="0.7">
      <c r="AE97" s="29"/>
    </row>
    <row r="106" spans="31:32" hidden="1" x14ac:dyDescent="0.7">
      <c r="AE106" s="17"/>
      <c r="AF106" s="17"/>
    </row>
    <row r="107" spans="31:32" hidden="1" x14ac:dyDescent="0.7">
      <c r="AE107" s="16"/>
    </row>
    <row r="108" spans="31:32" hidden="1" x14ac:dyDescent="0.7">
      <c r="AE108" s="16"/>
      <c r="AF108" s="16"/>
    </row>
    <row r="109" spans="31:32" hidden="1" x14ac:dyDescent="0.7">
      <c r="AE109" s="16"/>
      <c r="AF109" s="16"/>
    </row>
    <row r="110" spans="31:32" hidden="1" x14ac:dyDescent="0.7">
      <c r="AE110" s="16"/>
      <c r="AF110" s="16"/>
    </row>
    <row r="111" spans="31:32" hidden="1" x14ac:dyDescent="0.7">
      <c r="AE111" s="16"/>
      <c r="AF111" s="16"/>
    </row>
    <row r="112" spans="31:32" hidden="1" x14ac:dyDescent="0.7">
      <c r="AE112" s="16"/>
      <c r="AF112" s="16"/>
    </row>
    <row r="113" spans="31:32" hidden="1" x14ac:dyDescent="0.7">
      <c r="AE113" s="16"/>
      <c r="AF113" s="16"/>
    </row>
    <row r="114" spans="31:32" hidden="1" x14ac:dyDescent="0.7">
      <c r="AE114" s="16"/>
      <c r="AF114" s="16"/>
    </row>
    <row r="115" spans="31:32" hidden="1" x14ac:dyDescent="0.7">
      <c r="AE115" s="16"/>
      <c r="AF115" s="16"/>
    </row>
    <row r="116" spans="31:32" hidden="1" x14ac:dyDescent="0.7">
      <c r="AE116" s="16"/>
      <c r="AF116" s="16"/>
    </row>
    <row r="117" spans="31:32" x14ac:dyDescent="0.7"/>
    <row r="118" spans="31:32" x14ac:dyDescent="0.7"/>
    <row r="119" spans="31:32" x14ac:dyDescent="0.7"/>
  </sheetData>
  <mergeCells count="20">
    <mergeCell ref="BC43:BF43"/>
    <mergeCell ref="BG43:BJ43"/>
    <mergeCell ref="BK43:BN43"/>
    <mergeCell ref="BO43:BR43"/>
    <mergeCell ref="CA43:CE43"/>
    <mergeCell ref="BW43:BZ43"/>
    <mergeCell ref="BS43:BV43"/>
    <mergeCell ref="AY43:BB43"/>
    <mergeCell ref="AE43:AH43"/>
    <mergeCell ref="AI43:AL43"/>
    <mergeCell ref="AM43:AP43"/>
    <mergeCell ref="AQ43:AT43"/>
    <mergeCell ref="AU43:AX43"/>
    <mergeCell ref="W43:Z43"/>
    <mergeCell ref="AA43:AD43"/>
    <mergeCell ref="C43:F43"/>
    <mergeCell ref="G43:J43"/>
    <mergeCell ref="K43:N43"/>
    <mergeCell ref="O43:R43"/>
    <mergeCell ref="S43:V43"/>
  </mergeCells>
  <phoneticPr fontId="20" type="noConversion"/>
  <conditionalFormatting sqref="CI45:CN47">
    <cfRule type="colorScale" priority="10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5:CN45">
    <cfRule type="colorScale" priority="10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5:CB47 C45:C47 CE45:CE47">
    <cfRule type="colorScale" priority="10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5:CB47 C45:C47 CE45:CE47">
    <cfRule type="colorScale" priority="10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5:BZ45 CC45:CD45 CF45:CG45">
    <cfRule type="colorScale" priority="9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5:BZ45 CC45:CD45 CF45:CG45">
    <cfRule type="colorScale" priority="963">
      <colorScale>
        <cfvo type="min"/>
        <cfvo type="num" val="0"/>
        <cfvo type="max"/>
        <color rgb="FF0070C0"/>
        <color theme="0"/>
        <color rgb="FFFF6600"/>
      </colorScale>
    </cfRule>
    <cfRule type="colorScale" priority="9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7:CQ57">
    <cfRule type="colorScale" priority="80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7:CQ57">
    <cfRule type="colorScale" priority="8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0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0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0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0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0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46:CQ46">
    <cfRule type="colorScale" priority="79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46:CQ46">
    <cfRule type="colorScale" priority="7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8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8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8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8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0:CQ50">
    <cfRule type="colorScale" priority="75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0:CQ50">
    <cfRule type="colorScale" priority="7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5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5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5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5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1:CQ51">
    <cfRule type="colorScale" priority="74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1:CQ51">
    <cfRule type="colorScale" priority="7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4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4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4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4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2:CQ52">
    <cfRule type="colorScale" priority="73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2:CQ52">
    <cfRule type="colorScale" priority="7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3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3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3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3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3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3:CQ54">
    <cfRule type="colorScale" priority="72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3:CQ54">
    <cfRule type="colorScale" priority="7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2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2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2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2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2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9:CQ59">
    <cfRule type="colorScale" priority="71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9:CQ59">
    <cfRule type="colorScale" priority="7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1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1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1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1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1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45:CQ45">
    <cfRule type="colorScale" priority="71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45:CQ45">
    <cfRule type="colorScale" priority="702">
      <colorScale>
        <cfvo type="min"/>
        <cfvo type="num" val="0"/>
        <cfvo type="max"/>
        <color rgb="FF0070C0"/>
        <color theme="0"/>
        <color rgb="FFFF6600"/>
      </colorScale>
    </cfRule>
    <cfRule type="colorScale" priority="7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0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0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0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0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47:CQ47">
    <cfRule type="colorScale" priority="70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47:CQ47">
    <cfRule type="colorScale" priority="693">
      <colorScale>
        <cfvo type="min"/>
        <cfvo type="num" val="0"/>
        <cfvo type="max"/>
        <color rgb="FF0070C0"/>
        <color theme="0"/>
        <color rgb="FFFF6600"/>
      </colorScale>
    </cfRule>
    <cfRule type="colorScale" priority="69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9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9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9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0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48:CQ48">
    <cfRule type="colorScale" priority="69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48:CQ48">
    <cfRule type="colorScale" priority="684">
      <colorScale>
        <cfvo type="min"/>
        <cfvo type="num" val="0"/>
        <cfvo type="max"/>
        <color rgb="FF0070C0"/>
        <color theme="0"/>
        <color rgb="FFFF6600"/>
      </colorScale>
    </cfRule>
    <cfRule type="colorScale" priority="68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8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8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8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9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9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49:CQ49">
    <cfRule type="colorScale" priority="68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49:CQ49">
    <cfRule type="colorScale" priority="675">
      <colorScale>
        <cfvo type="min"/>
        <cfvo type="num" val="0"/>
        <cfvo type="max"/>
        <color rgb="FF0070C0"/>
        <color theme="0"/>
        <color rgb="FFFF6600"/>
      </colorScale>
    </cfRule>
    <cfRule type="colorScale" priority="6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7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8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8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8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5:CQ55">
    <cfRule type="colorScale" priority="67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5:CQ55">
    <cfRule type="colorScale" priority="66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6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7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7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7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7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6:CQ56">
    <cfRule type="colorScale" priority="66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6:CQ56">
    <cfRule type="colorScale" priority="65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6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6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6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6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6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8:CQ58">
    <cfRule type="colorScale" priority="65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5:CH47">
    <cfRule type="colorScale" priority="5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H45:CH47">
    <cfRule type="colorScale" priority="4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0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9">
    <cfRule type="colorScale" priority="4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9">
    <cfRule type="colorScale" priority="4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5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5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5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5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5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5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5">
    <cfRule type="colorScale" priority="4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5">
    <cfRule type="colorScale" priority="441">
      <colorScale>
        <cfvo type="min"/>
        <cfvo type="num" val="0"/>
        <cfvo type="max"/>
        <color rgb="FF0070C0"/>
        <color theme="0"/>
        <color rgb="FFFF6600"/>
      </colorScale>
    </cfRule>
    <cfRule type="colorScale" priority="4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4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4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4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4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4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6">
    <cfRule type="colorScale" priority="44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6">
    <cfRule type="colorScale" priority="432">
      <colorScale>
        <cfvo type="min"/>
        <cfvo type="num" val="0"/>
        <cfvo type="max"/>
        <color rgb="FF0070C0"/>
        <color theme="0"/>
        <color rgb="FFFF6600"/>
      </colorScale>
    </cfRule>
    <cfRule type="colorScale" priority="4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3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3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3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3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7">
    <cfRule type="colorScale" priority="43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7">
    <cfRule type="colorScale" priority="423">
      <colorScale>
        <cfvo type="min"/>
        <cfvo type="num" val="0"/>
        <cfvo type="max"/>
        <color rgb="FF0070C0"/>
        <color theme="0"/>
        <color rgb="FFFF6600"/>
      </colorScale>
    </cfRule>
    <cfRule type="colorScale" priority="42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2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2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2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3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9">
    <cfRule type="colorScale" priority="42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49">
    <cfRule type="colorScale" priority="414">
      <colorScale>
        <cfvo type="min"/>
        <cfvo type="num" val="0"/>
        <cfvo type="max"/>
        <color rgb="FF0070C0"/>
        <color theme="0"/>
        <color rgb="FFFF6600"/>
      </colorScale>
    </cfRule>
    <cfRule type="colorScale" priority="41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1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1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2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2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3">
    <cfRule type="colorScale" priority="41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3">
    <cfRule type="colorScale" priority="405">
      <colorScale>
        <cfvo type="min"/>
        <cfvo type="num" val="0"/>
        <cfvo type="max"/>
        <color rgb="FF0070C0"/>
        <color theme="0"/>
        <color rgb="FFFF6600"/>
      </colorScale>
    </cfRule>
    <cfRule type="colorScale" priority="40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0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0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1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1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1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5">
    <cfRule type="colorScale" priority="39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5">
    <cfRule type="colorScale" priority="387">
      <colorScale>
        <cfvo type="min"/>
        <cfvo type="num" val="0"/>
        <cfvo type="max"/>
        <color rgb="FF0070C0"/>
        <color theme="0"/>
        <color rgb="FFFF6600"/>
      </colorScale>
    </cfRule>
    <cfRule type="colorScale" priority="38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8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9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9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9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9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9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6">
    <cfRule type="colorScale" priority="36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7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7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7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7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7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7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6">
    <cfRule type="colorScale" priority="37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7">
    <cfRule type="colorScale" priority="36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7">
    <cfRule type="colorScale" priority="360">
      <colorScale>
        <cfvo type="min"/>
        <cfvo type="num" val="0"/>
        <cfvo type="max"/>
        <color rgb="FF0070C0"/>
        <color theme="0"/>
        <color rgb="FFFF6600"/>
      </colorScale>
    </cfRule>
    <cfRule type="colorScale" priority="36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4">
    <cfRule type="colorScale" priority="3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O54">
    <cfRule type="colorScale" priority="351">
      <colorScale>
        <cfvo type="min"/>
        <cfvo type="num" val="0"/>
        <cfvo type="max"/>
        <color rgb="FF0070C0"/>
        <color theme="0"/>
        <color rgb="FFFF6600"/>
      </colorScale>
    </cfRule>
    <cfRule type="colorScale" priority="3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P58:CQ58">
    <cfRule type="colorScale" priority="1790">
      <colorScale>
        <cfvo type="min"/>
        <cfvo type="num" val="0"/>
        <cfvo type="max"/>
        <color rgb="FF0070C0"/>
        <color theme="0"/>
        <color rgb="FFFF6600"/>
      </colorScale>
    </cfRule>
    <cfRule type="colorScale" priority="17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6:CN46">
    <cfRule type="colorScale" priority="19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6:BZ46 CC46:CD46 CF46:CG46"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6:BZ46 CC46:CD46 CF46:CG46">
    <cfRule type="colorScale" priority="189">
      <colorScale>
        <cfvo type="min"/>
        <cfvo type="num" val="0"/>
        <cfvo type="max"/>
        <color rgb="FF0070C0"/>
        <color theme="0"/>
        <color rgb="FFFF6600"/>
      </colorScale>
    </cfRule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47:CN47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 CC47:CD47 CF47:CG47">
    <cfRule type="colorScale" priority="172">
      <colorScale>
        <cfvo type="min"/>
        <cfvo type="num" val="0"/>
        <cfvo type="max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48"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48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48:CN48"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48:CN48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R49 C49"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9 BR49">
    <cfRule type="colorScale" priority="1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Q49 BS49:CN49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Q49 BS49:CN49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50 BV50"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50 BV50">
    <cfRule type="colorScale" priority="1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0:BU50 BW50:CN50"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0:BU50 BW50:CN50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1:S52 CH51:CH52"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51:S52 CH51:CH52">
    <cfRule type="colorScale" priority="1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1:CG51 CI51:CN51"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1:CG51 CI51:CN51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2:CG52 CI52:CN52"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2:CG52 CI52:CN52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3:C57 BV53:BV57 BR53:BR57"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3:C57 BV53:BV57 BR53:BR57">
    <cfRule type="colorScale" priority="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3:BQ53 BS53:BU53 BW53:CN53"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3:BQ53 BS53:BU53 BW53:CN53">
    <cfRule type="colorScale" priority="73">
      <colorScale>
        <cfvo type="min"/>
        <cfvo type="num" val="0"/>
        <cfvo type="max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4:BQ54 BS54:BU54 BW54:CN54"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4:BQ54 BS54:BU54 BW54:CN54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Q55 BS55:BU55 BW55:CN55"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Q55 BS55:BU55 BW55:CN55"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Q56 BS56:BU56 BW56:CN56"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Q56 BS56:BU56 BW56:CN56">
    <cfRule type="colorScale" priority="46">
      <colorScale>
        <cfvo type="min"/>
        <cfvo type="num" val="0"/>
        <cfvo type="max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Q57 BS57:BU57 BW57:CN57"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Q57 BS57:BU57 BW57:CN57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58"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58"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58:CN58"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58:CN58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J59 C59"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9 BJ59"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I59 BK59:CN59"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I59 BK59:CN59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FD19"/>
  <sheetViews>
    <sheetView showGridLines="0" tabSelected="1" zoomScale="60" zoomScaleNormal="60" workbookViewId="0">
      <pane xSplit="2" topLeftCell="C1" activePane="topRight" state="frozen"/>
      <selection pane="topRight"/>
    </sheetView>
  </sheetViews>
  <sheetFormatPr defaultColWidth="9.1328125" defaultRowHeight="13.5" zeroHeight="1" x14ac:dyDescent="0.7"/>
  <cols>
    <col min="1" max="1" width="14.54296875" style="31" customWidth="1"/>
    <col min="2" max="2" width="22.26953125" style="31" customWidth="1"/>
    <col min="3" max="88" width="2.26953125" style="31" customWidth="1"/>
    <col min="89" max="92" width="2.86328125" style="31" customWidth="1"/>
    <col min="93" max="16379" width="9.1328125" style="31"/>
    <col min="16380" max="16380" width="2.1328125" style="31" customWidth="1"/>
    <col min="16381" max="16381" width="4.26953125" style="31" customWidth="1"/>
    <col min="16382" max="16382" width="1.26953125" style="31" customWidth="1"/>
    <col min="16383" max="16383" width="3.40625" style="31" customWidth="1"/>
    <col min="16384" max="16384" width="6.26953125" style="31" customWidth="1"/>
  </cols>
  <sheetData>
    <row r="1" spans="1:160" x14ac:dyDescent="0.7">
      <c r="B1" s="34"/>
      <c r="W1" s="34" t="s">
        <v>198</v>
      </c>
      <c r="AR1" s="34" t="s">
        <v>199</v>
      </c>
    </row>
    <row r="2" spans="1:160" x14ac:dyDescent="0.7">
      <c r="C2" s="74">
        <v>2000</v>
      </c>
      <c r="D2" s="74"/>
      <c r="E2" s="74"/>
      <c r="F2" s="74"/>
      <c r="G2" s="74">
        <v>2001</v>
      </c>
      <c r="H2" s="74"/>
      <c r="I2" s="74"/>
      <c r="J2" s="74"/>
      <c r="K2" s="74">
        <v>2002</v>
      </c>
      <c r="L2" s="74"/>
      <c r="M2" s="74"/>
      <c r="N2" s="74"/>
      <c r="O2" s="74">
        <v>2003</v>
      </c>
      <c r="P2" s="74"/>
      <c r="Q2" s="74"/>
      <c r="R2" s="74"/>
      <c r="S2" s="74">
        <v>2004</v>
      </c>
      <c r="T2" s="74"/>
      <c r="U2" s="74"/>
      <c r="V2" s="74"/>
      <c r="W2" s="74">
        <v>2005</v>
      </c>
      <c r="X2" s="74"/>
      <c r="Y2" s="74"/>
      <c r="Z2" s="74"/>
      <c r="AA2" s="74">
        <v>2006</v>
      </c>
      <c r="AB2" s="74"/>
      <c r="AC2" s="74"/>
      <c r="AD2" s="74"/>
      <c r="AE2" s="74">
        <v>2007</v>
      </c>
      <c r="AF2" s="74"/>
      <c r="AG2" s="74"/>
      <c r="AH2" s="74"/>
      <c r="AI2" s="74">
        <v>2008</v>
      </c>
      <c r="AJ2" s="74"/>
      <c r="AK2" s="74"/>
      <c r="AL2" s="74"/>
      <c r="AM2" s="74">
        <v>2009</v>
      </c>
      <c r="AN2" s="74"/>
      <c r="AO2" s="74"/>
      <c r="AP2" s="74"/>
      <c r="AQ2" s="74">
        <v>2010</v>
      </c>
      <c r="AR2" s="74"/>
      <c r="AS2" s="74"/>
      <c r="AT2" s="74"/>
      <c r="AU2" s="74">
        <v>2011</v>
      </c>
      <c r="AV2" s="74"/>
      <c r="AW2" s="74"/>
      <c r="AX2" s="74"/>
      <c r="AY2" s="74">
        <v>2012</v>
      </c>
      <c r="AZ2" s="74"/>
      <c r="BA2" s="74"/>
      <c r="BB2" s="74"/>
      <c r="BC2" s="74">
        <v>2013</v>
      </c>
      <c r="BD2" s="74"/>
      <c r="BE2" s="74"/>
      <c r="BF2" s="74"/>
      <c r="BG2" s="74">
        <v>2014</v>
      </c>
      <c r="BH2" s="74"/>
      <c r="BI2" s="74"/>
      <c r="BJ2" s="74"/>
      <c r="BK2" s="74">
        <v>2015</v>
      </c>
      <c r="BL2" s="74"/>
      <c r="BM2" s="74"/>
      <c r="BN2" s="74"/>
      <c r="BO2" s="74">
        <v>2016</v>
      </c>
      <c r="BP2" s="74"/>
      <c r="BQ2" s="74"/>
      <c r="BR2" s="74"/>
      <c r="BS2" s="74">
        <v>2017</v>
      </c>
      <c r="BT2" s="74"/>
      <c r="BU2" s="74"/>
      <c r="BV2" s="74"/>
      <c r="BW2" s="74">
        <v>2018</v>
      </c>
      <c r="BX2" s="74"/>
      <c r="BY2" s="74"/>
      <c r="BZ2" s="74"/>
      <c r="CA2" s="74">
        <v>2019</v>
      </c>
      <c r="CB2" s="74"/>
      <c r="CC2" s="74"/>
      <c r="CD2" s="74"/>
      <c r="CE2" s="75">
        <v>2020</v>
      </c>
      <c r="CF2" s="75"/>
      <c r="CG2" s="75"/>
      <c r="CH2" s="75"/>
      <c r="CI2" s="75">
        <v>2021</v>
      </c>
      <c r="CJ2" s="75"/>
      <c r="CK2" s="75"/>
      <c r="CL2" s="75"/>
      <c r="CM2" s="75">
        <v>2022</v>
      </c>
      <c r="CN2" s="75"/>
      <c r="CO2" s="75"/>
      <c r="CP2" s="75"/>
    </row>
    <row r="3" spans="1:160" x14ac:dyDescent="0.7">
      <c r="C3" s="32" t="s">
        <v>3</v>
      </c>
      <c r="D3" s="32" t="s">
        <v>4</v>
      </c>
      <c r="E3" s="32" t="s">
        <v>2</v>
      </c>
      <c r="F3" s="32" t="s">
        <v>5</v>
      </c>
      <c r="G3" s="32" t="s">
        <v>3</v>
      </c>
      <c r="H3" s="32" t="s">
        <v>4</v>
      </c>
      <c r="I3" s="32" t="s">
        <v>2</v>
      </c>
      <c r="J3" s="32" t="s">
        <v>5</v>
      </c>
      <c r="K3" s="32" t="s">
        <v>3</v>
      </c>
      <c r="L3" s="32" t="s">
        <v>4</v>
      </c>
      <c r="M3" s="32" t="s">
        <v>2</v>
      </c>
      <c r="N3" s="32" t="s">
        <v>5</v>
      </c>
      <c r="O3" s="32" t="s">
        <v>3</v>
      </c>
      <c r="P3" s="32" t="s">
        <v>4</v>
      </c>
      <c r="Q3" s="32" t="s">
        <v>2</v>
      </c>
      <c r="R3" s="32" t="s">
        <v>5</v>
      </c>
      <c r="S3" s="32" t="s">
        <v>3</v>
      </c>
      <c r="T3" s="32" t="s">
        <v>4</v>
      </c>
      <c r="U3" s="32" t="s">
        <v>2</v>
      </c>
      <c r="V3" s="32" t="s">
        <v>5</v>
      </c>
      <c r="W3" s="32" t="s">
        <v>3</v>
      </c>
      <c r="X3" s="32" t="s">
        <v>4</v>
      </c>
      <c r="Y3" s="32" t="s">
        <v>2</v>
      </c>
      <c r="Z3" s="32" t="s">
        <v>5</v>
      </c>
      <c r="AA3" s="32" t="s">
        <v>3</v>
      </c>
      <c r="AB3" s="32" t="s">
        <v>4</v>
      </c>
      <c r="AC3" s="32" t="s">
        <v>2</v>
      </c>
      <c r="AD3" s="32" t="s">
        <v>5</v>
      </c>
      <c r="AE3" s="32" t="s">
        <v>3</v>
      </c>
      <c r="AF3" s="32" t="s">
        <v>4</v>
      </c>
      <c r="AG3" s="32" t="s">
        <v>2</v>
      </c>
      <c r="AH3" s="32" t="s">
        <v>5</v>
      </c>
      <c r="AI3" s="32" t="s">
        <v>3</v>
      </c>
      <c r="AJ3" s="32" t="s">
        <v>4</v>
      </c>
      <c r="AK3" s="32" t="s">
        <v>2</v>
      </c>
      <c r="AL3" s="32" t="s">
        <v>5</v>
      </c>
      <c r="AM3" s="32" t="s">
        <v>3</v>
      </c>
      <c r="AN3" s="32" t="s">
        <v>4</v>
      </c>
      <c r="AO3" s="32" t="s">
        <v>2</v>
      </c>
      <c r="AP3" s="32" t="s">
        <v>5</v>
      </c>
      <c r="AQ3" s="32" t="s">
        <v>3</v>
      </c>
      <c r="AR3" s="32" t="s">
        <v>4</v>
      </c>
      <c r="AS3" s="32" t="s">
        <v>2</v>
      </c>
      <c r="AT3" s="32" t="s">
        <v>5</v>
      </c>
      <c r="AU3" s="32" t="s">
        <v>3</v>
      </c>
      <c r="AV3" s="32" t="s">
        <v>4</v>
      </c>
      <c r="AW3" s="32" t="s">
        <v>2</v>
      </c>
      <c r="AX3" s="32" t="s">
        <v>5</v>
      </c>
      <c r="AY3" s="32" t="s">
        <v>3</v>
      </c>
      <c r="AZ3" s="32" t="s">
        <v>4</v>
      </c>
      <c r="BA3" s="32" t="s">
        <v>2</v>
      </c>
      <c r="BB3" s="32" t="s">
        <v>5</v>
      </c>
      <c r="BC3" s="32" t="s">
        <v>3</v>
      </c>
      <c r="BD3" s="32" t="s">
        <v>4</v>
      </c>
      <c r="BE3" s="32" t="s">
        <v>2</v>
      </c>
      <c r="BF3" s="32" t="s">
        <v>5</v>
      </c>
      <c r="BG3" s="32" t="s">
        <v>3</v>
      </c>
      <c r="BH3" s="32" t="s">
        <v>4</v>
      </c>
      <c r="BI3" s="32" t="s">
        <v>2</v>
      </c>
      <c r="BJ3" s="32" t="s">
        <v>5</v>
      </c>
      <c r="BK3" s="32" t="s">
        <v>3</v>
      </c>
      <c r="BL3" s="32" t="s">
        <v>4</v>
      </c>
      <c r="BM3" s="32" t="s">
        <v>2</v>
      </c>
      <c r="BN3" s="32" t="s">
        <v>5</v>
      </c>
      <c r="BO3" s="32" t="s">
        <v>3</v>
      </c>
      <c r="BP3" s="32" t="s">
        <v>4</v>
      </c>
      <c r="BQ3" s="32" t="s">
        <v>2</v>
      </c>
      <c r="BR3" s="32" t="s">
        <v>5</v>
      </c>
      <c r="BS3" s="32" t="s">
        <v>3</v>
      </c>
      <c r="BT3" s="32" t="s">
        <v>4</v>
      </c>
      <c r="BU3" s="32" t="s">
        <v>2</v>
      </c>
      <c r="BV3" s="32" t="s">
        <v>5</v>
      </c>
      <c r="BW3" s="32" t="s">
        <v>3</v>
      </c>
      <c r="BX3" s="32" t="s">
        <v>4</v>
      </c>
      <c r="BY3" s="32" t="s">
        <v>2</v>
      </c>
      <c r="BZ3" s="32" t="s">
        <v>5</v>
      </c>
      <c r="CA3" s="32" t="s">
        <v>3</v>
      </c>
      <c r="CB3" s="31" t="s">
        <v>4</v>
      </c>
      <c r="CC3" s="32" t="s">
        <v>2</v>
      </c>
      <c r="CD3" s="32" t="s">
        <v>5</v>
      </c>
      <c r="CE3" s="32" t="s">
        <v>3</v>
      </c>
      <c r="CF3" s="31" t="s">
        <v>4</v>
      </c>
      <c r="CG3" s="32" t="s">
        <v>2</v>
      </c>
      <c r="CH3" s="32" t="s">
        <v>5</v>
      </c>
      <c r="CI3" s="32" t="s">
        <v>3</v>
      </c>
      <c r="CJ3" s="31" t="s">
        <v>4</v>
      </c>
      <c r="CK3" s="31" t="s">
        <v>2</v>
      </c>
      <c r="CL3" s="32" t="s">
        <v>5</v>
      </c>
      <c r="CM3" s="32" t="s">
        <v>3</v>
      </c>
      <c r="CN3" s="31" t="s">
        <v>4</v>
      </c>
    </row>
    <row r="4" spans="1:160" ht="14" x14ac:dyDescent="0.7">
      <c r="A4" s="61" t="s">
        <v>120</v>
      </c>
      <c r="B4" s="61" t="s">
        <v>11</v>
      </c>
      <c r="C4" s="68">
        <v>-0.26442431060131061</v>
      </c>
      <c r="D4" s="68">
        <v>-0.38747595462467155</v>
      </c>
      <c r="E4" s="68">
        <v>-0.42439144783167992</v>
      </c>
      <c r="F4" s="68">
        <v>-0.38747595462467155</v>
      </c>
      <c r="G4" s="68">
        <v>-0.51052759864803254</v>
      </c>
      <c r="H4" s="68">
        <v>-0.54744309185504092</v>
      </c>
      <c r="I4" s="68">
        <v>-0.11676233777327752</v>
      </c>
      <c r="J4" s="68">
        <v>-0.16598299538262185</v>
      </c>
      <c r="K4" s="68">
        <v>-7.9846844566269143E-2</v>
      </c>
      <c r="L4" s="68">
        <v>6.7815128261763918E-2</v>
      </c>
      <c r="M4" s="68">
        <v>-0.25211914619897452</v>
      </c>
      <c r="N4" s="68">
        <v>8.0120292664099979E-2</v>
      </c>
      <c r="O4" s="68">
        <v>0.10473062146877229</v>
      </c>
      <c r="P4" s="68">
        <v>0.36313907391783029</v>
      </c>
      <c r="Q4" s="68">
        <v>0.38774940272250236</v>
      </c>
      <c r="R4" s="68">
        <v>0.27700292310147767</v>
      </c>
      <c r="S4" s="68">
        <v>0.11703578587110836</v>
      </c>
      <c r="T4" s="68">
        <v>-7.9846844566269143E-2</v>
      </c>
      <c r="U4" s="68">
        <v>-0.11676233777327752</v>
      </c>
      <c r="V4" s="68">
        <v>0.33852874511315817</v>
      </c>
      <c r="W4" s="68">
        <v>0.83073532120660198</v>
      </c>
      <c r="X4" s="68">
        <v>0.79381982799959361</v>
      </c>
      <c r="Y4" s="68">
        <v>1.0399231160463156</v>
      </c>
      <c r="Z4" s="68">
        <v>0.96609212963229885</v>
      </c>
      <c r="AA4" s="68">
        <v>1.2491109108860292</v>
      </c>
      <c r="AB4" s="68">
        <v>1.5321296921397594</v>
      </c>
      <c r="AC4" s="68">
        <v>1.6551813361631205</v>
      </c>
      <c r="AD4" s="68">
        <v>2.3196602138892697</v>
      </c>
      <c r="AE4" s="68">
        <v>2.7626461323733693</v>
      </c>
      <c r="AF4" s="68">
        <v>2.8733926119943938</v>
      </c>
      <c r="AG4" s="68">
        <v>2.9349184340060743</v>
      </c>
      <c r="AH4" s="68">
        <v>2.5534583375336553</v>
      </c>
      <c r="AI4" s="68">
        <v>2.3442705426939421</v>
      </c>
      <c r="AJ4" s="68">
        <v>1.8151484733934897</v>
      </c>
      <c r="AK4" s="68">
        <v>1.4090780481163985</v>
      </c>
      <c r="AL4" s="68">
        <v>0.37544423832016632</v>
      </c>
      <c r="AM4" s="68">
        <v>-0.65818957147606572</v>
      </c>
      <c r="AN4" s="68">
        <v>-1.1996168051788538</v>
      </c>
      <c r="AO4" s="68">
        <v>-1.9010111761120114</v>
      </c>
      <c r="AP4" s="68">
        <v>-2.6024055470451688</v>
      </c>
      <c r="AQ4" s="68">
        <v>-2.1225041353540615</v>
      </c>
      <c r="AR4" s="68">
        <v>-1.8887060117096752</v>
      </c>
      <c r="AS4" s="68">
        <v>-1.3349736136045511</v>
      </c>
      <c r="AT4" s="68">
        <v>-0.69510506468307398</v>
      </c>
      <c r="AU4" s="68">
        <v>-0.58435858506204919</v>
      </c>
      <c r="AV4" s="68">
        <v>-0.57205342065971299</v>
      </c>
      <c r="AW4" s="68">
        <v>-0.58435858506204919</v>
      </c>
      <c r="AX4" s="68">
        <v>-0.5597482562573769</v>
      </c>
      <c r="AY4" s="68">
        <v>-0.67049473587840192</v>
      </c>
      <c r="AZ4" s="68">
        <v>-0.64588440707372963</v>
      </c>
      <c r="BA4" s="68">
        <v>-0.68279990028073789</v>
      </c>
      <c r="BB4" s="68">
        <v>-0.62127407826905745</v>
      </c>
      <c r="BC4" s="68">
        <v>-0.64588440707372963</v>
      </c>
      <c r="BD4" s="68">
        <v>-0.54744309185504092</v>
      </c>
      <c r="BE4" s="68">
        <v>-0.48591726984336042</v>
      </c>
      <c r="BF4" s="68">
        <v>-0.52283276305036863</v>
      </c>
      <c r="BG4" s="68">
        <v>-0.20289848858963011</v>
      </c>
      <c r="BH4" s="68">
        <v>-0.31364496821065502</v>
      </c>
      <c r="BI4" s="68">
        <v>-0.25211914619897452</v>
      </c>
      <c r="BJ4" s="68">
        <v>-0.30133980380831898</v>
      </c>
      <c r="BK4" s="68">
        <v>-0.35056046141766328</v>
      </c>
      <c r="BL4" s="68">
        <v>-0.32595013261299105</v>
      </c>
      <c r="BM4" s="68">
        <v>-0.21520365299196628</v>
      </c>
      <c r="BN4" s="68">
        <v>-0.20289848858963011</v>
      </c>
      <c r="BO4" s="68">
        <v>-0.46130694103868819</v>
      </c>
      <c r="BP4" s="68">
        <v>-0.47361210544102428</v>
      </c>
      <c r="BQ4" s="68">
        <v>-0.64588440707372963</v>
      </c>
      <c r="BR4" s="68">
        <v>-0.38747595462467155</v>
      </c>
      <c r="BS4" s="68">
        <v>-0.25211914619897452</v>
      </c>
      <c r="BT4" s="68">
        <v>-5.5236515761597042E-2</v>
      </c>
      <c r="BU4" s="68">
        <v>-9.2152008968605204E-2</v>
      </c>
      <c r="BV4" s="68">
        <v>-0.19059332418729405</v>
      </c>
      <c r="BW4" s="68">
        <v>-4.2931351359260989E-2</v>
      </c>
      <c r="BX4" s="68">
        <v>-6.7541680163933096E-2</v>
      </c>
      <c r="BY4" s="68">
        <v>-0.11676233777327752</v>
      </c>
      <c r="BZ4" s="68">
        <v>-7.9846844566269143E-2</v>
      </c>
      <c r="CA4" s="68">
        <v>-0.20289848858963011</v>
      </c>
      <c r="CB4" s="68">
        <v>-0.23981398179663849</v>
      </c>
      <c r="CC4" s="68">
        <v>-0.17828815978495802</v>
      </c>
      <c r="CD4" s="68">
        <v>-0.26442431060131061</v>
      </c>
      <c r="CE4" s="68">
        <v>-0.27672947500364675</v>
      </c>
      <c r="CF4" s="68">
        <v>-0.57205342065971299</v>
      </c>
      <c r="CG4" s="68">
        <v>-0.25211914619897452</v>
      </c>
      <c r="CH4" s="68">
        <v>-0.28903463940598279</v>
      </c>
      <c r="CI4" s="68">
        <v>0.12934095027344442</v>
      </c>
      <c r="CJ4" s="68">
        <v>0.36313907391783029</v>
      </c>
      <c r="CK4" s="68">
        <v>0.4123597315271747</v>
      </c>
      <c r="CL4" s="68">
        <v>0.42466489592951073</v>
      </c>
      <c r="CM4" s="68">
        <v>-0.26442431060131061</v>
      </c>
      <c r="CN4" s="68">
        <v>-9.2152008968605204E-2</v>
      </c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</row>
    <row r="5" spans="1:160" ht="14" x14ac:dyDescent="0.7">
      <c r="A5" s="62" t="s">
        <v>121</v>
      </c>
      <c r="B5" s="62" t="s">
        <v>12</v>
      </c>
      <c r="C5" s="68">
        <v>-0.81005373322193996</v>
      </c>
      <c r="D5" s="68">
        <v>-0.88847413765719441</v>
      </c>
      <c r="E5" s="68">
        <v>-0.86233400284544315</v>
      </c>
      <c r="F5" s="68">
        <v>-0.83619386803369133</v>
      </c>
      <c r="G5" s="68">
        <v>-0.73163332878668608</v>
      </c>
      <c r="H5" s="68">
        <v>-0.78391359841018871</v>
      </c>
      <c r="I5" s="68">
        <v>-0.73163332878668608</v>
      </c>
      <c r="J5" s="68">
        <v>-0.65321292435143163</v>
      </c>
      <c r="K5" s="68">
        <v>-0.44409184585742012</v>
      </c>
      <c r="L5" s="68">
        <v>-0.70549319397493426</v>
      </c>
      <c r="M5" s="68">
        <v>-7.8129958492900664E-2</v>
      </c>
      <c r="N5" s="68">
        <v>-0.28725103698691168</v>
      </c>
      <c r="O5" s="68">
        <v>-0.15655036292815463</v>
      </c>
      <c r="P5" s="68">
        <v>-0.23497076736340905</v>
      </c>
      <c r="Q5" s="68">
        <v>-0.23497076736340905</v>
      </c>
      <c r="R5" s="68">
        <v>-2.5849688869397553E-2</v>
      </c>
      <c r="S5" s="68">
        <v>-0.28725103698691168</v>
      </c>
      <c r="T5" s="68">
        <v>-0.15655036292815463</v>
      </c>
      <c r="U5" s="68">
        <v>-7.8129958492900664E-2</v>
      </c>
      <c r="V5" s="68">
        <v>-0.20883063255165774</v>
      </c>
      <c r="W5" s="68">
        <v>-0.13041022811640329</v>
      </c>
      <c r="X5" s="68">
        <v>0.13099112000111085</v>
      </c>
      <c r="Y5" s="68">
        <v>0.41853260293037631</v>
      </c>
      <c r="Z5" s="68">
        <v>0.62765368142438782</v>
      </c>
      <c r="AA5" s="68">
        <v>0.67993395104789045</v>
      </c>
      <c r="AB5" s="68">
        <v>0.96747543397715619</v>
      </c>
      <c r="AC5" s="68">
        <v>1.2027366472829188</v>
      </c>
      <c r="AD5" s="68">
        <v>1.2027366472829188</v>
      </c>
      <c r="AE5" s="68">
        <v>1.2027366472829188</v>
      </c>
      <c r="AF5" s="68">
        <v>1.2550169169064216</v>
      </c>
      <c r="AG5" s="68">
        <v>1.2811570517181732</v>
      </c>
      <c r="AH5" s="68">
        <v>1.4902781302121844</v>
      </c>
      <c r="AI5" s="68">
        <v>1.2288767820946702</v>
      </c>
      <c r="AJ5" s="68">
        <v>1.0981761080359131</v>
      </c>
      <c r="AK5" s="68">
        <v>0.81063462510664752</v>
      </c>
      <c r="AL5" s="68">
        <v>0.18327138962461348</v>
      </c>
      <c r="AM5" s="68">
        <v>-0.86233400284544315</v>
      </c>
      <c r="AN5" s="68">
        <v>-1.6465380471979856</v>
      </c>
      <c r="AO5" s="68">
        <v>-2.1693407434330139</v>
      </c>
      <c r="AP5" s="68">
        <v>-2.4568822263622789</v>
      </c>
      <c r="AQ5" s="68">
        <v>-2.535302630797533</v>
      </c>
      <c r="AR5" s="68">
        <v>-2.3784618219270253</v>
      </c>
      <c r="AS5" s="68">
        <v>-2.1693407434330139</v>
      </c>
      <c r="AT5" s="68">
        <v>-1.9602196649390022</v>
      </c>
      <c r="AU5" s="68">
        <v>-1.6726781820097363</v>
      </c>
      <c r="AV5" s="68">
        <v>-1.4635571035157258</v>
      </c>
      <c r="AW5" s="68">
        <v>-1.2805761598334657</v>
      </c>
      <c r="AX5" s="68">
        <v>-1.1760156205864598</v>
      </c>
      <c r="AY5" s="68">
        <v>-1.3067162946452169</v>
      </c>
      <c r="AZ5" s="68">
        <v>-1.2805761598334657</v>
      </c>
      <c r="BA5" s="68">
        <v>-0.83619386803369133</v>
      </c>
      <c r="BB5" s="68">
        <v>-0.86233400284544315</v>
      </c>
      <c r="BC5" s="68">
        <v>-0.36567144142216612</v>
      </c>
      <c r="BD5" s="68">
        <v>-0.18269049773990595</v>
      </c>
      <c r="BE5" s="68">
        <v>-0.31339117179866299</v>
      </c>
      <c r="BF5" s="68">
        <v>-0.15655036292815463</v>
      </c>
      <c r="BG5" s="68">
        <v>-5.1989823681148878E-2</v>
      </c>
      <c r="BH5" s="68">
        <v>7.8710850377608194E-2</v>
      </c>
      <c r="BI5" s="68">
        <v>5.2570715565856414E-2</v>
      </c>
      <c r="BJ5" s="68">
        <v>0.13099112000111085</v>
      </c>
      <c r="BK5" s="68">
        <v>0.28783192887161924</v>
      </c>
      <c r="BL5" s="68">
        <v>0.34011219849512236</v>
      </c>
      <c r="BM5" s="68">
        <v>0.31397206368337055</v>
      </c>
      <c r="BN5" s="68">
        <v>0.28783192887161924</v>
      </c>
      <c r="BO5" s="68">
        <v>0.23555165924811658</v>
      </c>
      <c r="BP5" s="68">
        <v>0.31397206368337055</v>
      </c>
      <c r="BQ5" s="68">
        <v>0.36625233330687368</v>
      </c>
      <c r="BR5" s="68">
        <v>0.41853260293037631</v>
      </c>
      <c r="BS5" s="68">
        <v>0.49695300736563075</v>
      </c>
      <c r="BT5" s="68">
        <v>0.57537341180088475</v>
      </c>
      <c r="BU5" s="68">
        <v>0.57537341180088475</v>
      </c>
      <c r="BV5" s="68">
        <v>0.73221422067139352</v>
      </c>
      <c r="BW5" s="68">
        <v>0.78449449029489615</v>
      </c>
      <c r="BX5" s="68">
        <v>0.91519516435365322</v>
      </c>
      <c r="BY5" s="68">
        <v>0.99361556878890744</v>
      </c>
      <c r="BZ5" s="68">
        <v>1.019755703600659</v>
      </c>
      <c r="CA5" s="68">
        <v>1.1243162428476645</v>
      </c>
      <c r="CB5" s="68">
        <v>1.2550169169064216</v>
      </c>
      <c r="CC5" s="68">
        <v>1.2288767820946702</v>
      </c>
      <c r="CD5" s="68">
        <v>1.2811570517181732</v>
      </c>
      <c r="CE5" s="68">
        <v>0.88905502954190196</v>
      </c>
      <c r="CF5" s="68">
        <v>0.73221422067139352</v>
      </c>
      <c r="CG5" s="68">
        <v>0.65379381623613908</v>
      </c>
      <c r="CH5" s="68">
        <v>0.78449449029489615</v>
      </c>
      <c r="CI5" s="68">
        <v>0.78449449029489615</v>
      </c>
      <c r="CJ5" s="68">
        <v>0.86291489473015037</v>
      </c>
      <c r="CK5" s="68">
        <v>0.99361556878890744</v>
      </c>
      <c r="CL5" s="68">
        <v>0.96747543397715619</v>
      </c>
      <c r="CM5" s="68">
        <v>1.019755703600659</v>
      </c>
      <c r="CN5" s="68">
        <v>1.1765965124711675</v>
      </c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</row>
    <row r="6" spans="1:160" ht="14" x14ac:dyDescent="0.7">
      <c r="A6" s="62" t="s">
        <v>122</v>
      </c>
      <c r="B6" s="62" t="s">
        <v>13</v>
      </c>
      <c r="C6" s="68">
        <v>-1.5442750409555039</v>
      </c>
      <c r="D6" s="68">
        <v>-1.5442750409555039</v>
      </c>
      <c r="E6" s="68">
        <v>-1.5442750409555039</v>
      </c>
      <c r="F6" s="68">
        <v>-1.5442750409555039</v>
      </c>
      <c r="G6" s="68">
        <v>-1.388984813373386</v>
      </c>
      <c r="H6" s="68">
        <v>-1.388984813373386</v>
      </c>
      <c r="I6" s="68">
        <v>-1.3446161769213532</v>
      </c>
      <c r="J6" s="68">
        <v>-1.3446161769213532</v>
      </c>
      <c r="K6" s="68">
        <v>-1.411169131599403</v>
      </c>
      <c r="L6" s="68">
        <v>-1.0562200399831343</v>
      </c>
      <c r="M6" s="68">
        <v>-0.72345526659288251</v>
      </c>
      <c r="N6" s="68">
        <v>-0.81219253949694925</v>
      </c>
      <c r="O6" s="68">
        <v>-0.98966708530508452</v>
      </c>
      <c r="P6" s="68">
        <v>-0.94529844885305025</v>
      </c>
      <c r="Q6" s="68">
        <v>-0.5903493572367815</v>
      </c>
      <c r="R6" s="68">
        <v>-0.90092981240101766</v>
      </c>
      <c r="S6" s="68">
        <v>-0.87874549417500059</v>
      </c>
      <c r="T6" s="68">
        <v>-0.81219253949694925</v>
      </c>
      <c r="U6" s="68">
        <v>-0.65690231191483284</v>
      </c>
      <c r="V6" s="68">
        <v>-0.72345526659288251</v>
      </c>
      <c r="W6" s="68">
        <v>-0.90092981240101766</v>
      </c>
      <c r="X6" s="68">
        <v>-0.56816503901076598</v>
      </c>
      <c r="Y6" s="68">
        <v>-0.43505912965466498</v>
      </c>
      <c r="Z6" s="68">
        <v>-0.30195322029856397</v>
      </c>
      <c r="AA6" s="68">
        <v>-0.14666299271644592</v>
      </c>
      <c r="AB6" s="68">
        <v>0.18610178067380578</v>
      </c>
      <c r="AC6" s="68">
        <v>0.71852541809820814</v>
      </c>
      <c r="AD6" s="68">
        <v>0.38576064470795646</v>
      </c>
      <c r="AE6" s="68">
        <v>0.23047041712583841</v>
      </c>
      <c r="AF6" s="68">
        <v>0.62978814519414139</v>
      </c>
      <c r="AG6" s="68">
        <v>1.0291058732624427</v>
      </c>
      <c r="AH6" s="68">
        <v>1.0291058732624427</v>
      </c>
      <c r="AI6" s="68">
        <v>0.87381564568032466</v>
      </c>
      <c r="AJ6" s="68">
        <v>1.0512901914884598</v>
      </c>
      <c r="AK6" s="68">
        <v>0.89599996390634173</v>
      </c>
      <c r="AL6" s="68">
        <v>0.38576064470795646</v>
      </c>
      <c r="AM6" s="68">
        <v>-0.12447867449043039</v>
      </c>
      <c r="AN6" s="68">
        <v>-0.70127094836686543</v>
      </c>
      <c r="AO6" s="68">
        <v>-1.300247540469319</v>
      </c>
      <c r="AP6" s="68">
        <v>-1.5220907227294869</v>
      </c>
      <c r="AQ6" s="68">
        <v>-1.6773809503116051</v>
      </c>
      <c r="AR6" s="68">
        <v>-1.5220907227294869</v>
      </c>
      <c r="AS6" s="68">
        <v>-1.1671416311132181</v>
      </c>
      <c r="AT6" s="68">
        <v>-1.2558789040172849</v>
      </c>
      <c r="AU6" s="68">
        <v>-1.3224318586953361</v>
      </c>
      <c r="AV6" s="68">
        <v>-1.0118514035311015</v>
      </c>
      <c r="AW6" s="68">
        <v>-0.76782390304491666</v>
      </c>
      <c r="AX6" s="68">
        <v>-0.74563958481889958</v>
      </c>
      <c r="AY6" s="68">
        <v>-0.87874549417500059</v>
      </c>
      <c r="AZ6" s="68">
        <v>-0.61253367546279858</v>
      </c>
      <c r="BA6" s="68">
        <v>-0.2132159473944972</v>
      </c>
      <c r="BB6" s="68">
        <v>-0.25758458384652982</v>
      </c>
      <c r="BC6" s="68">
        <v>-0.23540026562051428</v>
      </c>
      <c r="BD6" s="68">
        <v>-0.1022943562644133</v>
      </c>
      <c r="BE6" s="68">
        <v>0.14173314422177158</v>
      </c>
      <c r="BF6" s="68">
        <v>5.2995871317704786E-2</v>
      </c>
      <c r="BG6" s="68">
        <v>5.2995871317704786E-2</v>
      </c>
      <c r="BH6" s="68">
        <v>0.2082860988998213</v>
      </c>
      <c r="BI6" s="68">
        <v>0.2082860988998213</v>
      </c>
      <c r="BJ6" s="68">
        <v>0.2082860988998213</v>
      </c>
      <c r="BK6" s="68">
        <v>0.29702337180388966</v>
      </c>
      <c r="BL6" s="68">
        <v>0.56323519051609006</v>
      </c>
      <c r="BM6" s="68">
        <v>0.67415678164617399</v>
      </c>
      <c r="BN6" s="68">
        <v>0.67415678164617399</v>
      </c>
      <c r="BO6" s="68">
        <v>0.58541950874210713</v>
      </c>
      <c r="BP6" s="68">
        <v>0.76289405455024084</v>
      </c>
      <c r="BQ6" s="68">
        <v>0.76289405455024084</v>
      </c>
      <c r="BR6" s="68">
        <v>0.74070973632422532</v>
      </c>
      <c r="BS6" s="68">
        <v>0.71852541809820814</v>
      </c>
      <c r="BT6" s="68">
        <v>0.94036860035837599</v>
      </c>
      <c r="BU6" s="68">
        <v>1.1622117826185439</v>
      </c>
      <c r="BV6" s="68">
        <v>1.1843961008445609</v>
      </c>
      <c r="BW6" s="68">
        <v>1.1400274643925268</v>
      </c>
      <c r="BX6" s="68">
        <v>1.3396863284266789</v>
      </c>
      <c r="BY6" s="68">
        <v>1.5393451924608281</v>
      </c>
      <c r="BZ6" s="68">
        <v>1.4062392831047286</v>
      </c>
      <c r="CA6" s="68">
        <v>1.3396863284266789</v>
      </c>
      <c r="CB6" s="68">
        <v>1.4062392831047286</v>
      </c>
      <c r="CC6" s="68">
        <v>1.6058981471388778</v>
      </c>
      <c r="CD6" s="68">
        <v>1.5615295106868468</v>
      </c>
      <c r="CE6" s="68">
        <v>1.4062392831047286</v>
      </c>
      <c r="CF6" s="68">
        <v>1.2731333737486261</v>
      </c>
      <c r="CG6" s="68">
        <v>1.3175020102006603</v>
      </c>
      <c r="CH6" s="68">
        <v>1.2065804190705764</v>
      </c>
      <c r="CI6" s="68">
        <v>0.71852541809820814</v>
      </c>
      <c r="CJ6" s="68">
        <v>0.87381564568032466</v>
      </c>
      <c r="CK6" s="68">
        <v>1.1400274643925268</v>
      </c>
      <c r="CL6" s="68">
        <v>0.96255291858439307</v>
      </c>
      <c r="CM6" s="68">
        <v>1.0734745097144769</v>
      </c>
      <c r="CN6" s="68">
        <v>1.2509490555226106</v>
      </c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</row>
    <row r="7" spans="1:160" ht="14" x14ac:dyDescent="0.7">
      <c r="A7" s="62" t="s">
        <v>123</v>
      </c>
      <c r="B7" s="62" t="s">
        <v>14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8">
        <v>-0.80975681546388523</v>
      </c>
      <c r="X7" s="68">
        <v>-0.65516601577549438</v>
      </c>
      <c r="Y7" s="68">
        <v>-0.54040842827675029</v>
      </c>
      <c r="Z7" s="68">
        <v>-0.47528428771272468</v>
      </c>
      <c r="AA7" s="68">
        <v>0.15114039446017188</v>
      </c>
      <c r="AB7" s="68">
        <v>0.326912346662105</v>
      </c>
      <c r="AC7" s="68">
        <v>0.72666708327963103</v>
      </c>
      <c r="AD7" s="68">
        <v>0.67497874841449412</v>
      </c>
      <c r="AE7" s="68">
        <v>0.89358721055053147</v>
      </c>
      <c r="AF7" s="68">
        <v>0.83367932396372157</v>
      </c>
      <c r="AG7" s="68">
        <v>0.73014458593110809</v>
      </c>
      <c r="AH7" s="68">
        <v>0.10150694752545336</v>
      </c>
      <c r="AI7" s="68">
        <v>0.75432903618910785</v>
      </c>
      <c r="AJ7" s="68">
        <v>0.33908360594227482</v>
      </c>
      <c r="AK7" s="68">
        <v>-0.39419524861237243</v>
      </c>
      <c r="AL7" s="68">
        <v>-0.74969086057473533</v>
      </c>
      <c r="AM7" s="68">
        <v>-1.1028154480020003</v>
      </c>
      <c r="AN7" s="68">
        <v>-1.3274305056269526</v>
      </c>
      <c r="AO7" s="68">
        <v>-1.51015746313184</v>
      </c>
      <c r="AP7" s="68">
        <v>-1.6451477933300871</v>
      </c>
      <c r="AQ7" s="68">
        <v>-1.61780197702529</v>
      </c>
      <c r="AR7" s="68">
        <v>-1.5499906753214867</v>
      </c>
      <c r="AS7" s="68">
        <v>-1.4075711349132656</v>
      </c>
      <c r="AT7" s="68">
        <v>-1.4162648915419584</v>
      </c>
      <c r="AU7" s="68">
        <v>-0.87804232207470811</v>
      </c>
      <c r="AV7" s="68">
        <v>-0.88689414700574076</v>
      </c>
      <c r="AW7" s="68">
        <v>-0.97904796726988375</v>
      </c>
      <c r="AX7" s="68">
        <v>-1.0859021396516344</v>
      </c>
      <c r="AY7" s="68">
        <v>-0.68504092491772939</v>
      </c>
      <c r="AZ7" s="68">
        <v>-0.74400040169050019</v>
      </c>
      <c r="BA7" s="68">
        <v>-0.82319262116277392</v>
      </c>
      <c r="BB7" s="68">
        <v>-0.78509816029886581</v>
      </c>
      <c r="BC7" s="68">
        <v>-0.19376464124541992</v>
      </c>
      <c r="BD7" s="68">
        <v>-0.35104260207358851</v>
      </c>
      <c r="BE7" s="68">
        <v>-0.47117451185188813</v>
      </c>
      <c r="BF7" s="68">
        <v>-0.6632274991948276</v>
      </c>
      <c r="BG7" s="68">
        <v>-0.28402164188148449</v>
      </c>
      <c r="BH7" s="68">
        <v>-0.46817121410743062</v>
      </c>
      <c r="BI7" s="68">
        <v>-0.75632972927300979</v>
      </c>
      <c r="BJ7" s="68">
        <v>-0.93368236449834163</v>
      </c>
      <c r="BK7" s="68">
        <v>-0.40842139582296055</v>
      </c>
      <c r="BL7" s="68">
        <v>-0.30978677516288294</v>
      </c>
      <c r="BM7" s="68">
        <v>-0.54356979432354757</v>
      </c>
      <c r="BN7" s="68">
        <v>-0.62797826777303711</v>
      </c>
      <c r="BO7" s="68">
        <v>-0.37348830100584973</v>
      </c>
      <c r="BP7" s="68">
        <v>-0.14760869696217849</v>
      </c>
      <c r="BQ7" s="68">
        <v>-0.30947063855820323</v>
      </c>
      <c r="BR7" s="68">
        <v>-0.27485368034577218</v>
      </c>
      <c r="BS7" s="68">
        <v>1.851657255980242E-4</v>
      </c>
      <c r="BT7" s="68">
        <v>8.285488784934894E-2</v>
      </c>
      <c r="BU7" s="68">
        <v>0.22985840902542612</v>
      </c>
      <c r="BV7" s="68">
        <v>0.21974203767567457</v>
      </c>
      <c r="BW7" s="68">
        <v>0.94764656995076635</v>
      </c>
      <c r="BX7" s="68">
        <v>1.3361784571021618</v>
      </c>
      <c r="BY7" s="68">
        <v>1.031738906795576</v>
      </c>
      <c r="BZ7" s="68">
        <v>0.81502726428761718</v>
      </c>
      <c r="CA7" s="68">
        <v>1.982203608765202</v>
      </c>
      <c r="CB7" s="68">
        <v>2.2574005231389118</v>
      </c>
      <c r="CC7" s="68">
        <v>2.0536504814228222</v>
      </c>
      <c r="CD7" s="68">
        <v>1.8791430756396079</v>
      </c>
      <c r="CE7" s="68">
        <v>0.42222753297304538</v>
      </c>
      <c r="CF7" s="68">
        <v>0.76950359321373518</v>
      </c>
      <c r="CG7" s="68">
        <v>0.7435803916299969</v>
      </c>
      <c r="CH7" s="68">
        <v>0.16789563450819789</v>
      </c>
      <c r="CI7" s="68">
        <v>0.86244775498957749</v>
      </c>
      <c r="CJ7" s="68">
        <v>1.5005694915356242</v>
      </c>
      <c r="CK7" s="68">
        <v>1.1689421932265813</v>
      </c>
      <c r="CL7" s="68">
        <v>1.6888288396224069</v>
      </c>
      <c r="CM7" s="68">
        <v>1.8998500232461306</v>
      </c>
      <c r="CN7" s="68">
        <v>1.5939878582184863</v>
      </c>
    </row>
    <row r="8" spans="1:160" ht="14" x14ac:dyDescent="0.7">
      <c r="A8" s="62" t="s">
        <v>124</v>
      </c>
      <c r="B8" s="62" t="s">
        <v>15</v>
      </c>
      <c r="C8" s="68">
        <v>-2.0491475190457731</v>
      </c>
      <c r="D8" s="68">
        <v>-1.914174852893274</v>
      </c>
      <c r="E8" s="68">
        <v>-1.914174852893274</v>
      </c>
      <c r="F8" s="68">
        <v>-3.2470299311491932</v>
      </c>
      <c r="G8" s="68">
        <v>-0.66567769098266605</v>
      </c>
      <c r="H8" s="68">
        <v>-0.32824602560142063</v>
      </c>
      <c r="I8" s="68">
        <v>-0.66567769098266605</v>
      </c>
      <c r="J8" s="68">
        <v>-0.36198919213954567</v>
      </c>
      <c r="K8" s="68">
        <v>-0.1595301929107979</v>
      </c>
      <c r="L8" s="68">
        <v>9.1856397798248286E-3</v>
      </c>
      <c r="M8" s="68">
        <v>0.34661730516107031</v>
      </c>
      <c r="N8" s="68">
        <v>-0.32824602560142063</v>
      </c>
      <c r="O8" s="68">
        <v>-0.34511760887048193</v>
      </c>
      <c r="P8" s="68">
        <v>-0.53070502483016835</v>
      </c>
      <c r="Q8" s="68">
        <v>0.41410363823732033</v>
      </c>
      <c r="R8" s="68">
        <v>0.12728672266326121</v>
      </c>
      <c r="S8" s="68">
        <v>0.49846155458263169</v>
      </c>
      <c r="T8" s="68">
        <v>0.44784680477544297</v>
      </c>
      <c r="U8" s="68">
        <v>0.12728672266326121</v>
      </c>
      <c r="V8" s="68">
        <v>-0.1595301929107979</v>
      </c>
      <c r="W8" s="68">
        <v>0.44784680477544297</v>
      </c>
      <c r="X8" s="68">
        <v>1.0214806359235613</v>
      </c>
      <c r="Y8" s="68">
        <v>0.24538780554669762</v>
      </c>
      <c r="Z8" s="68">
        <v>0.48158997131356801</v>
      </c>
      <c r="AA8" s="68">
        <v>0.48158997131356801</v>
      </c>
      <c r="AB8" s="68">
        <v>0.26225938881575894</v>
      </c>
      <c r="AC8" s="68">
        <v>0.63343422073512945</v>
      </c>
      <c r="AD8" s="68">
        <v>7.6671972856074883E-2</v>
      </c>
      <c r="AE8" s="68">
        <v>0.59969105419700441</v>
      </c>
      <c r="AF8" s="68">
        <v>0.14415830593232254</v>
      </c>
      <c r="AG8" s="68">
        <v>0.48158997131356801</v>
      </c>
      <c r="AH8" s="68">
        <v>-0.1426586096417366</v>
      </c>
      <c r="AI8" s="68">
        <v>-0.59819135790641609</v>
      </c>
      <c r="AJ8" s="68">
        <v>-0.63193452444454112</v>
      </c>
      <c r="AK8" s="68">
        <v>-1.1043388559782854</v>
      </c>
      <c r="AL8" s="68">
        <v>-2.3865791844270183</v>
      </c>
      <c r="AM8" s="68">
        <v>-2.9602130155751354</v>
      </c>
      <c r="AN8" s="68">
        <v>-2.7408824330773252</v>
      </c>
      <c r="AO8" s="68">
        <v>-2.6733961000010762</v>
      </c>
      <c r="AP8" s="68">
        <v>-2.0322759357767106</v>
      </c>
      <c r="AQ8" s="68">
        <v>-1.5430000209739048</v>
      </c>
      <c r="AR8" s="68">
        <v>-0.71629244078985244</v>
      </c>
      <c r="AS8" s="68">
        <v>-0.5475766080992297</v>
      </c>
      <c r="AT8" s="68">
        <v>-0.81752194040422754</v>
      </c>
      <c r="AU8" s="68">
        <v>-0.81752194040422754</v>
      </c>
      <c r="AV8" s="68">
        <v>-9.2043859834547853E-2</v>
      </c>
      <c r="AW8" s="68">
        <v>-9.2043859834547853E-2</v>
      </c>
      <c r="AX8" s="68">
        <v>-0.2945028590632956</v>
      </c>
      <c r="AY8" s="68">
        <v>5.9800389587011171E-2</v>
      </c>
      <c r="AZ8" s="68">
        <v>0.46471838804450671</v>
      </c>
      <c r="BA8" s="68">
        <v>0.38036047169919535</v>
      </c>
      <c r="BB8" s="68">
        <v>0.16102988920138625</v>
      </c>
      <c r="BC8" s="68">
        <v>0.19477305573950887</v>
      </c>
      <c r="BD8" s="68">
        <v>0.59969105419700441</v>
      </c>
      <c r="BE8" s="68">
        <v>0.46471838804450671</v>
      </c>
      <c r="BF8" s="68">
        <v>0.19477305573950887</v>
      </c>
      <c r="BG8" s="68">
        <v>0.21164463900857258</v>
      </c>
      <c r="BH8" s="68">
        <v>0.51533313785169299</v>
      </c>
      <c r="BI8" s="68">
        <v>0.70092055381137708</v>
      </c>
      <c r="BJ8" s="68">
        <v>9.1856397798248286E-3</v>
      </c>
      <c r="BK8" s="68">
        <v>0.22851622227763391</v>
      </c>
      <c r="BL8" s="68">
        <v>0.44784680477544297</v>
      </c>
      <c r="BM8" s="68">
        <v>0.34661730516107031</v>
      </c>
      <c r="BN8" s="68">
        <v>0.19477305573950887</v>
      </c>
      <c r="BO8" s="68">
        <v>0.41410363823732033</v>
      </c>
      <c r="BP8" s="68">
        <v>0.46471838804450671</v>
      </c>
      <c r="BQ8" s="68">
        <v>0.70092055381137708</v>
      </c>
      <c r="BR8" s="68">
        <v>0.56594788765887938</v>
      </c>
      <c r="BS8" s="68">
        <v>0.71779213708044076</v>
      </c>
      <c r="BT8" s="68">
        <v>0.85276480323293846</v>
      </c>
      <c r="BU8" s="68">
        <v>0.83589321996387722</v>
      </c>
      <c r="BV8" s="68">
        <v>0.83589321996387722</v>
      </c>
      <c r="BW8" s="68">
        <v>1.0214806359235613</v>
      </c>
      <c r="BX8" s="68">
        <v>1.3589123013048068</v>
      </c>
      <c r="BY8" s="68">
        <v>1.0552238024616862</v>
      </c>
      <c r="BZ8" s="68">
        <v>1.0552238024616862</v>
      </c>
      <c r="CA8" s="68">
        <v>1.156453302076059</v>
      </c>
      <c r="CB8" s="68">
        <v>1.1058385522688725</v>
      </c>
      <c r="CC8" s="68">
        <v>0.93712271957824989</v>
      </c>
      <c r="CD8" s="68">
        <v>0.70092055381137708</v>
      </c>
      <c r="CE8" s="68">
        <v>-0.22701652598704797</v>
      </c>
      <c r="CF8" s="68">
        <v>0.32974572189200896</v>
      </c>
      <c r="CG8" s="68">
        <v>0.59969105419700441</v>
      </c>
      <c r="CH8" s="68">
        <v>0.54907630438981803</v>
      </c>
      <c r="CI8" s="68">
        <v>0.76840688688762715</v>
      </c>
      <c r="CJ8" s="68">
        <v>1.0383522191926224</v>
      </c>
      <c r="CK8" s="68">
        <v>1.2070680518832453</v>
      </c>
      <c r="CL8" s="68">
        <v>0.78527847015668839</v>
      </c>
      <c r="CM8" s="68">
        <v>0.92025113630918853</v>
      </c>
      <c r="CN8" s="68">
        <v>1.0889669689998114</v>
      </c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</row>
    <row r="9" spans="1:160" ht="14" x14ac:dyDescent="0.7">
      <c r="A9" s="62" t="s">
        <v>139</v>
      </c>
      <c r="B9" s="62" t="s">
        <v>16</v>
      </c>
      <c r="C9" s="69"/>
      <c r="D9" s="69"/>
      <c r="E9" s="69"/>
      <c r="F9" s="69"/>
      <c r="G9" s="68">
        <v>-1.8123277783380585</v>
      </c>
      <c r="H9" s="68">
        <v>-1.5908882827962909</v>
      </c>
      <c r="I9" s="68">
        <v>-0.70513030062922089</v>
      </c>
      <c r="J9" s="68">
        <v>-0.81585004840010467</v>
      </c>
      <c r="K9" s="68">
        <v>-0.6866770093340735</v>
      </c>
      <c r="L9" s="68">
        <v>-0.20689143566024404</v>
      </c>
      <c r="M9" s="68">
        <v>0.60505338132623687</v>
      </c>
      <c r="N9" s="68">
        <v>0.3836138857844692</v>
      </c>
      <c r="O9" s="68">
        <v>-9.6171687889360272E-2</v>
      </c>
      <c r="P9" s="68">
        <v>-0.48369080508745343</v>
      </c>
      <c r="Q9" s="68">
        <v>0.34670730319417475</v>
      </c>
      <c r="R9" s="68">
        <v>0.51278692485050037</v>
      </c>
      <c r="S9" s="68">
        <v>-0.18843814436509659</v>
      </c>
      <c r="T9" s="68">
        <v>6.9907933766965372E-2</v>
      </c>
      <c r="U9" s="68">
        <v>0.71577312909712065</v>
      </c>
      <c r="V9" s="68">
        <v>0.82649287686800443</v>
      </c>
      <c r="W9" s="68">
        <v>0.3836138857844692</v>
      </c>
      <c r="X9" s="68">
        <v>0.71577312909712065</v>
      </c>
      <c r="Y9" s="68">
        <v>1.3247317418369813</v>
      </c>
      <c r="Z9" s="68">
        <v>1.5461712373787486</v>
      </c>
      <c r="AA9" s="68">
        <v>1.2509185766563919</v>
      </c>
      <c r="AB9" s="68">
        <v>1.3800916157224232</v>
      </c>
      <c r="AC9" s="68">
        <v>1.7307041503302216</v>
      </c>
      <c r="AD9" s="68">
        <v>1.7307041503302216</v>
      </c>
      <c r="AE9" s="68">
        <v>1.4539047809030123</v>
      </c>
      <c r="AF9" s="68">
        <v>1.5277179460836017</v>
      </c>
      <c r="AG9" s="68">
        <v>1.6015311112641906</v>
      </c>
      <c r="AH9" s="68">
        <v>1.2140119940660976</v>
      </c>
      <c r="AI9" s="68">
        <v>1.4548059881523488E-2</v>
      </c>
      <c r="AJ9" s="68">
        <v>-0.79739675710495728</v>
      </c>
      <c r="AK9" s="68">
        <v>-0.77894346580981022</v>
      </c>
      <c r="AL9" s="68">
        <v>-1.4617152437302603</v>
      </c>
      <c r="AM9" s="68">
        <v>-2.0706738564701208</v>
      </c>
      <c r="AN9" s="68">
        <v>-2.1813936042410047</v>
      </c>
      <c r="AO9" s="68">
        <v>-2.0706738564701208</v>
      </c>
      <c r="AP9" s="68">
        <v>-2.1813936042410047</v>
      </c>
      <c r="AQ9" s="68">
        <v>-2.0522205651749732</v>
      </c>
      <c r="AR9" s="68">
        <v>-1.9784073999943841</v>
      </c>
      <c r="AS9" s="68">
        <v>-1.3509954959593764</v>
      </c>
      <c r="AT9" s="68">
        <v>-1.4063553698448183</v>
      </c>
      <c r="AU9" s="68">
        <v>-1.3694487872545236</v>
      </c>
      <c r="AV9" s="68">
        <v>-1.0188362526467247</v>
      </c>
      <c r="AW9" s="68">
        <v>-0.26225130954568593</v>
      </c>
      <c r="AX9" s="68">
        <v>-0.29915789213598037</v>
      </c>
      <c r="AY9" s="68">
        <v>-0.53905067897289527</v>
      </c>
      <c r="AZ9" s="68">
        <v>-9.6171687889360272E-2</v>
      </c>
      <c r="BA9" s="68">
        <v>0.21753426412814358</v>
      </c>
      <c r="BB9" s="68">
        <v>-3.9052314136239358E-3</v>
      </c>
      <c r="BC9" s="68">
        <v>-0.42833093120201154</v>
      </c>
      <c r="BD9" s="68">
        <v>-4.0811814003918388E-2</v>
      </c>
      <c r="BE9" s="68">
        <v>8.8361225062112789E-2</v>
      </c>
      <c r="BF9" s="68">
        <v>-4.0811814003918388E-2</v>
      </c>
      <c r="BG9" s="68">
        <v>-0.22534472695539146</v>
      </c>
      <c r="BH9" s="68">
        <v>-2.2358522708770968E-2</v>
      </c>
      <c r="BI9" s="68">
        <v>0.3651605944893222</v>
      </c>
      <c r="BJ9" s="68">
        <v>8.8361225062112789E-2</v>
      </c>
      <c r="BK9" s="68">
        <v>-0.29915789213598037</v>
      </c>
      <c r="BL9" s="68">
        <v>-0.3914243486117171</v>
      </c>
      <c r="BM9" s="68">
        <v>-3.9052314136239358E-3</v>
      </c>
      <c r="BN9" s="68">
        <v>-0.64977042674377905</v>
      </c>
      <c r="BO9" s="68">
        <v>-0.92287913791195919</v>
      </c>
      <c r="BP9" s="68">
        <v>-0.96532170789079796</v>
      </c>
      <c r="BQ9" s="68">
        <v>-0.68852233846358812</v>
      </c>
      <c r="BR9" s="68">
        <v>-0.60179186937639606</v>
      </c>
      <c r="BS9" s="68">
        <v>-0.47261883031036528</v>
      </c>
      <c r="BT9" s="68">
        <v>2.1929376399582378E-2</v>
      </c>
      <c r="BU9" s="68">
        <v>0.52754955788661817</v>
      </c>
      <c r="BV9" s="68">
        <v>0.61058936871478098</v>
      </c>
      <c r="BW9" s="68">
        <v>0.62535200175089878</v>
      </c>
      <c r="BX9" s="68">
        <v>0.8597088011992694</v>
      </c>
      <c r="BY9" s="68">
        <v>1.1568067910511408</v>
      </c>
      <c r="BZ9" s="68">
        <v>1.0903749423886107</v>
      </c>
      <c r="CA9" s="68">
        <v>1.2269292979727005</v>
      </c>
      <c r="CB9" s="68">
        <v>1.1217455375903611</v>
      </c>
      <c r="CC9" s="68">
        <v>1.075612309352493</v>
      </c>
      <c r="CD9" s="68">
        <v>0.69547450867245864</v>
      </c>
      <c r="CE9" s="68">
        <v>0.51647758310952985</v>
      </c>
      <c r="CF9" s="68">
        <v>0.35962460710077793</v>
      </c>
      <c r="CG9" s="68">
        <v>0.35039796145320401</v>
      </c>
      <c r="CH9" s="68">
        <v>0.47218968400117667</v>
      </c>
      <c r="CI9" s="68">
        <v>0.27104880888407085</v>
      </c>
      <c r="CJ9" s="68">
        <v>0.35962460710077793</v>
      </c>
      <c r="CK9" s="68">
        <v>0.72315444561517961</v>
      </c>
      <c r="CL9" s="68">
        <v>0.7028558251905177</v>
      </c>
      <c r="CM9" s="68">
        <v>0.60874403958526613</v>
      </c>
      <c r="CN9" s="68">
        <v>0.78774096514819514</v>
      </c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</row>
    <row r="10" spans="1:160" ht="14" x14ac:dyDescent="0.7">
      <c r="A10" s="62" t="s">
        <v>140</v>
      </c>
      <c r="B10" s="62" t="s">
        <v>17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8">
        <v>9.0420644956588955E-2</v>
      </c>
      <c r="T10" s="68">
        <v>0.51850914879263699</v>
      </c>
      <c r="U10" s="68">
        <v>0.68974455032705628</v>
      </c>
      <c r="V10" s="68">
        <v>0.68974455032705628</v>
      </c>
      <c r="W10" s="68">
        <v>0.94659765262868512</v>
      </c>
      <c r="X10" s="68">
        <v>0.3472737472582178</v>
      </c>
      <c r="Y10" s="68">
        <v>1.2034507549303139</v>
      </c>
      <c r="Z10" s="68">
        <v>1.5459215579991523</v>
      </c>
      <c r="AA10" s="68">
        <v>0.86097995186147547</v>
      </c>
      <c r="AB10" s="68">
        <v>1.2034507549303139</v>
      </c>
      <c r="AC10" s="68">
        <v>1.2890684556975236</v>
      </c>
      <c r="AD10" s="68">
        <v>1.5459215579991523</v>
      </c>
      <c r="AE10" s="68">
        <v>1.4603038572319429</v>
      </c>
      <c r="AF10" s="68">
        <v>1.2890684556975236</v>
      </c>
      <c r="AG10" s="68">
        <v>1.3746861564647332</v>
      </c>
      <c r="AH10" s="68">
        <v>0.94659765262868512</v>
      </c>
      <c r="AI10" s="68">
        <v>9.0420644956588955E-2</v>
      </c>
      <c r="AJ10" s="68">
        <v>-0.42328555964666875</v>
      </c>
      <c r="AK10" s="68">
        <v>-0.76575636271550718</v>
      </c>
      <c r="AL10" s="68">
        <v>-1.7931687719220226</v>
      </c>
      <c r="AM10" s="68">
        <v>-2.7349634803613285</v>
      </c>
      <c r="AN10" s="68">
        <v>-2.991816582662957</v>
      </c>
      <c r="AO10" s="68">
        <v>-2.5637280788269092</v>
      </c>
      <c r="AP10" s="68">
        <v>-2.4781103780596996</v>
      </c>
      <c r="AQ10" s="68">
        <v>-2.4781103780596996</v>
      </c>
      <c r="AR10" s="68">
        <v>-1.279462567318765</v>
      </c>
      <c r="AS10" s="68">
        <v>-0.68013866194829764</v>
      </c>
      <c r="AT10" s="68">
        <v>-1.1938448665515553</v>
      </c>
      <c r="AU10" s="68">
        <v>-1.5363156696203937</v>
      </c>
      <c r="AV10" s="68">
        <v>-1.022609465017136</v>
      </c>
      <c r="AW10" s="68">
        <v>-0.68013866194829764</v>
      </c>
      <c r="AX10" s="68">
        <v>-0.50890326041387834</v>
      </c>
      <c r="AY10" s="68">
        <v>-0.85137406348271683</v>
      </c>
      <c r="AZ10" s="68">
        <v>-0.76575636271550718</v>
      </c>
      <c r="BA10" s="68">
        <v>-0.25205015811224951</v>
      </c>
      <c r="BB10" s="68">
        <v>-0.3376678588794591</v>
      </c>
      <c r="BC10" s="68">
        <v>-0.50890326041387834</v>
      </c>
      <c r="BD10" s="68">
        <v>-0.85137406348271683</v>
      </c>
      <c r="BE10" s="68">
        <v>-0.16643245734503989</v>
      </c>
      <c r="BF10" s="68">
        <v>-8.0814756577830285E-2</v>
      </c>
      <c r="BG10" s="68">
        <v>4.8029441893793334E-3</v>
      </c>
      <c r="BH10" s="68">
        <v>-0.16643245734503989</v>
      </c>
      <c r="BI10" s="68">
        <v>9.0420644956588955E-2</v>
      </c>
      <c r="BJ10" s="68">
        <v>-0.16643245734503989</v>
      </c>
      <c r="BK10" s="68">
        <v>-0.25205015811224951</v>
      </c>
      <c r="BL10" s="68">
        <v>-0.3376678588794591</v>
      </c>
      <c r="BM10" s="68">
        <v>-0.3376678588794591</v>
      </c>
      <c r="BN10" s="68">
        <v>-0.25205015811224951</v>
      </c>
      <c r="BO10" s="68">
        <v>-0.50890326041387834</v>
      </c>
      <c r="BP10" s="68">
        <v>-0.42328555964666875</v>
      </c>
      <c r="BQ10" s="68">
        <v>-0.16643245734503989</v>
      </c>
      <c r="BR10" s="68">
        <v>-0.16643245734503989</v>
      </c>
      <c r="BS10" s="68">
        <v>4.8029441893793334E-3</v>
      </c>
      <c r="BT10" s="68">
        <v>0.17603834572379856</v>
      </c>
      <c r="BU10" s="68">
        <v>0.3472737472582178</v>
      </c>
      <c r="BV10" s="68">
        <v>0.68974455032705628</v>
      </c>
      <c r="BW10" s="68">
        <v>0.60412684955984663</v>
      </c>
      <c r="BX10" s="68">
        <v>0.77536225109426593</v>
      </c>
      <c r="BY10" s="68">
        <v>1.0322153533958947</v>
      </c>
      <c r="BZ10" s="68">
        <v>0.94659765262868512</v>
      </c>
      <c r="CA10" s="68">
        <v>0.94659765262868512</v>
      </c>
      <c r="CB10" s="68">
        <v>0.88666526209163843</v>
      </c>
      <c r="CC10" s="68">
        <v>0.5013856086391949</v>
      </c>
      <c r="CD10" s="68">
        <v>0.25309427641428711</v>
      </c>
      <c r="CE10" s="68">
        <v>0.39864436771854367</v>
      </c>
      <c r="CF10" s="68">
        <v>-1.2320595964062833E-2</v>
      </c>
      <c r="CG10" s="68">
        <v>0.23597073626084553</v>
      </c>
      <c r="CH10" s="68">
        <v>0.47570029840903222</v>
      </c>
      <c r="CI10" s="68">
        <v>0.28734135672117084</v>
      </c>
      <c r="CJ10" s="68">
        <v>0.68974455032705628</v>
      </c>
      <c r="CK10" s="68">
        <v>1.152080134469988</v>
      </c>
      <c r="CL10" s="68">
        <v>0.99796827308901104</v>
      </c>
      <c r="CM10" s="68">
        <v>1.1206869775220114</v>
      </c>
      <c r="CN10" s="68">
        <v>1.2719449155440816</v>
      </c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</row>
    <row r="11" spans="1:160" ht="14" x14ac:dyDescent="0.7">
      <c r="A11" s="62" t="s">
        <v>141</v>
      </c>
      <c r="B11" s="62" t="s">
        <v>18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8">
        <v>0.14918406442311033</v>
      </c>
      <c r="T11" s="68">
        <v>-2.4820466059885467E-2</v>
      </c>
      <c r="U11" s="68">
        <v>-0.2374926699835461</v>
      </c>
      <c r="V11" s="68">
        <v>0.44885853358826888</v>
      </c>
      <c r="W11" s="68">
        <v>0.51652696210943372</v>
      </c>
      <c r="X11" s="68">
        <v>0.41985777850776956</v>
      </c>
      <c r="Y11" s="68">
        <v>0.54552771718993298</v>
      </c>
      <c r="Z11" s="68">
        <v>0.52619388046960025</v>
      </c>
      <c r="AA11" s="68">
        <v>1.0868751453592518</v>
      </c>
      <c r="AB11" s="68">
        <v>0.62286306407126435</v>
      </c>
      <c r="AC11" s="68">
        <v>1.1448766555202503</v>
      </c>
      <c r="AD11" s="68">
        <v>1.328548104363412</v>
      </c>
      <c r="AE11" s="68">
        <v>1.0675413086389192</v>
      </c>
      <c r="AF11" s="68">
        <v>1.6088887368082383</v>
      </c>
      <c r="AG11" s="68">
        <v>1.6088887368082383</v>
      </c>
      <c r="AH11" s="68">
        <v>1.7055579204099023</v>
      </c>
      <c r="AI11" s="68">
        <v>1.3188811860032459</v>
      </c>
      <c r="AJ11" s="68">
        <v>0.72919916603309465</v>
      </c>
      <c r="AK11" s="68">
        <v>-0.51783330242837255</v>
      </c>
      <c r="AL11" s="68">
        <v>-1.0881814856781906</v>
      </c>
      <c r="AM11" s="68">
        <v>-1.7841996076101718</v>
      </c>
      <c r="AN11" s="68">
        <v>-1.9775379748135</v>
      </c>
      <c r="AO11" s="68">
        <v>-2.4802177295421539</v>
      </c>
      <c r="AP11" s="68">
        <v>-2.1418755869363295</v>
      </c>
      <c r="AQ11" s="68">
        <v>-2.3448808724998242</v>
      </c>
      <c r="AR11" s="68">
        <v>-1.6681965872881754</v>
      </c>
      <c r="AS11" s="68">
        <v>-1.426523628284015</v>
      </c>
      <c r="AT11" s="68">
        <v>-1.3878559548433496</v>
      </c>
      <c r="AU11" s="68">
        <v>-2.0935409951354975</v>
      </c>
      <c r="AV11" s="68">
        <v>-1.9002026279321691</v>
      </c>
      <c r="AW11" s="68">
        <v>-1.1268491591188563</v>
      </c>
      <c r="AX11" s="68">
        <v>-1.4168567099238485</v>
      </c>
      <c r="AY11" s="68">
        <v>-0.93351079191552799</v>
      </c>
      <c r="AZ11" s="68">
        <v>-1.0301799755171921</v>
      </c>
      <c r="BA11" s="68">
        <v>-0.25682650670387919</v>
      </c>
      <c r="BB11" s="68">
        <v>-0.83684160831386389</v>
      </c>
      <c r="BC11" s="68">
        <v>-0.35349569030554329</v>
      </c>
      <c r="BD11" s="68">
        <v>-0.16015732310221509</v>
      </c>
      <c r="BE11" s="68">
        <v>0.12985022770277724</v>
      </c>
      <c r="BF11" s="68">
        <v>-0.16015732310221509</v>
      </c>
      <c r="BG11" s="68">
        <v>-6.3488139500550975E-2</v>
      </c>
      <c r="BH11" s="68">
        <v>0.12985022770277724</v>
      </c>
      <c r="BI11" s="68">
        <v>-0.16015732310221509</v>
      </c>
      <c r="BJ11" s="68">
        <v>-6.3488139500550975E-2</v>
      </c>
      <c r="BK11" s="68">
        <v>-0.16015732310221509</v>
      </c>
      <c r="BL11" s="68">
        <v>-0.16015732310221509</v>
      </c>
      <c r="BM11" s="68">
        <v>-6.3488139500550975E-2</v>
      </c>
      <c r="BN11" s="68">
        <v>-0.35349569030554329</v>
      </c>
      <c r="BO11" s="68">
        <v>3.3181044101113139E-2</v>
      </c>
      <c r="BP11" s="68">
        <v>3.3181044101113139E-2</v>
      </c>
      <c r="BQ11" s="68">
        <v>0.32318859490610546</v>
      </c>
      <c r="BR11" s="68">
        <v>0.12985022770277724</v>
      </c>
      <c r="BS11" s="68">
        <v>-0.11182273130138304</v>
      </c>
      <c r="BT11" s="68">
        <v>0.332855513266272</v>
      </c>
      <c r="BU11" s="68">
        <v>0.37152318670693751</v>
      </c>
      <c r="BV11" s="68">
        <v>0.60352922735093129</v>
      </c>
      <c r="BW11" s="68">
        <v>0.4778592886687682</v>
      </c>
      <c r="BX11" s="68">
        <v>0.69053149259242919</v>
      </c>
      <c r="BY11" s="68">
        <v>0.76786683947376055</v>
      </c>
      <c r="BZ11" s="68">
        <v>0.86453602307542465</v>
      </c>
      <c r="CA11" s="68">
        <v>1.0482074719185863</v>
      </c>
      <c r="CB11" s="68">
        <v>0.87420294143559085</v>
      </c>
      <c r="CC11" s="68">
        <v>0.84520218635509148</v>
      </c>
      <c r="CD11" s="68">
        <v>0.84520218635509148</v>
      </c>
      <c r="CE11" s="68">
        <v>0.62286306407126435</v>
      </c>
      <c r="CF11" s="68">
        <v>0.4875262070289344</v>
      </c>
      <c r="CG11" s="68">
        <v>-1.515354769971892E-2</v>
      </c>
      <c r="CH11" s="68">
        <v>0.53586079882976645</v>
      </c>
      <c r="CI11" s="68">
        <v>-4.4154302780218563E-2</v>
      </c>
      <c r="CJ11" s="68">
        <v>0.58097308451054319</v>
      </c>
      <c r="CK11" s="68">
        <v>0.65186381915176361</v>
      </c>
      <c r="CL11" s="68">
        <v>0.63252998243143055</v>
      </c>
      <c r="CM11" s="68">
        <v>0.7356437782732056</v>
      </c>
      <c r="CN11" s="68">
        <v>0.9676498189171997</v>
      </c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</row>
    <row r="12" spans="1:160" ht="14" x14ac:dyDescent="0.7">
      <c r="A12" s="62" t="s">
        <v>125</v>
      </c>
      <c r="B12" s="62" t="s">
        <v>19</v>
      </c>
      <c r="C12" s="68">
        <v>-2.1965104577803998</v>
      </c>
      <c r="D12" s="68">
        <v>-0.76735776635998676</v>
      </c>
      <c r="E12" s="68">
        <v>-0.929531121414785</v>
      </c>
      <c r="F12" s="68">
        <v>0.18203208302331483</v>
      </c>
      <c r="G12" s="68">
        <v>-0.4869330065777322</v>
      </c>
      <c r="H12" s="68">
        <v>-0.2943521474501567</v>
      </c>
      <c r="I12" s="68">
        <v>0.41515628091458773</v>
      </c>
      <c r="J12" s="68">
        <v>0.114459851750483</v>
      </c>
      <c r="K12" s="68">
        <v>0.50975740469655262</v>
      </c>
      <c r="L12" s="68">
        <v>0.2529829258597881</v>
      </c>
      <c r="M12" s="68">
        <v>0.44556378498736221</v>
      </c>
      <c r="N12" s="68">
        <v>0.66855214818771069</v>
      </c>
      <c r="O12" s="68">
        <v>0.84086133793343465</v>
      </c>
      <c r="P12" s="68">
        <v>0.90167634607898506</v>
      </c>
      <c r="Q12" s="68">
        <v>0.82734689167886744</v>
      </c>
      <c r="R12" s="68">
        <v>0.93208385015175954</v>
      </c>
      <c r="S12" s="68">
        <v>0.86789023044256619</v>
      </c>
      <c r="T12" s="68">
        <v>0.94221968484268381</v>
      </c>
      <c r="U12" s="68">
        <v>0.85775439575164336</v>
      </c>
      <c r="V12" s="68">
        <v>0.81045383386065872</v>
      </c>
      <c r="W12" s="68">
        <v>0.89491912295170073</v>
      </c>
      <c r="X12" s="68">
        <v>0.98276302360638412</v>
      </c>
      <c r="Y12" s="68">
        <v>1.0706069242610647</v>
      </c>
      <c r="Z12" s="68">
        <v>1.2260230561885814</v>
      </c>
      <c r="AA12" s="68">
        <v>1.1787224942975996</v>
      </c>
      <c r="AB12" s="68">
        <v>1.2125086099340154</v>
      </c>
      <c r="AC12" s="68">
        <v>1.5334767084799719</v>
      </c>
      <c r="AD12" s="68">
        <v>1.5537483778618206</v>
      </c>
      <c r="AE12" s="68">
        <v>1.7328147907348272</v>
      </c>
      <c r="AF12" s="68">
        <v>1.3037311221523389</v>
      </c>
      <c r="AG12" s="68">
        <v>1.0773641473883504</v>
      </c>
      <c r="AH12" s="68">
        <v>0.59422269378759451</v>
      </c>
      <c r="AI12" s="68">
        <v>0.2225754217870122</v>
      </c>
      <c r="AJ12" s="68">
        <v>-0.75046470854177816</v>
      </c>
      <c r="AK12" s="68">
        <v>-1.0038605758149011</v>
      </c>
      <c r="AL12" s="68">
        <v>-2.0681232183620177</v>
      </c>
      <c r="AM12" s="68">
        <v>-3.5952556451280402</v>
      </c>
      <c r="AN12" s="68">
        <v>-3.1526575302909845</v>
      </c>
      <c r="AO12" s="68">
        <v>-2.9127761092724271</v>
      </c>
      <c r="AP12" s="68">
        <v>-2.476935217562656</v>
      </c>
      <c r="AQ12" s="68">
        <v>-1.7606695660706302</v>
      </c>
      <c r="AR12" s="68">
        <v>-0.80790110512368563</v>
      </c>
      <c r="AS12" s="68">
        <v>-0.41936077530489746</v>
      </c>
      <c r="AT12" s="68">
        <v>-0.2740804780683066</v>
      </c>
      <c r="AU12" s="68">
        <v>-0.43963244468674761</v>
      </c>
      <c r="AV12" s="68">
        <v>-0.21664408148640052</v>
      </c>
      <c r="AW12" s="68">
        <v>4.3509008914006823E-2</v>
      </c>
      <c r="AX12" s="68">
        <v>-1.7305999231542125E-2</v>
      </c>
      <c r="AY12" s="68">
        <v>-2.7441833922467906E-2</v>
      </c>
      <c r="AZ12" s="68">
        <v>6.3780678295858387E-2</v>
      </c>
      <c r="BA12" s="68">
        <v>0.16176041364146471</v>
      </c>
      <c r="BB12" s="68">
        <v>0.23608986804158089</v>
      </c>
      <c r="BC12" s="68">
        <v>0.20230375240516352</v>
      </c>
      <c r="BD12" s="68">
        <v>0.14486735582325602</v>
      </c>
      <c r="BE12" s="68">
        <v>0.13811013269597314</v>
      </c>
      <c r="BF12" s="68">
        <v>0.2158181986597322</v>
      </c>
      <c r="BG12" s="68">
        <v>0.2766332068052797</v>
      </c>
      <c r="BH12" s="68">
        <v>0.1245956864414059</v>
      </c>
      <c r="BI12" s="68">
        <v>2.965670150306565E-3</v>
      </c>
      <c r="BJ12" s="68">
        <v>1.9858727968516687E-2</v>
      </c>
      <c r="BK12" s="68">
        <v>-0.22340130461368199</v>
      </c>
      <c r="BL12" s="68">
        <v>-0.10852851144986699</v>
      </c>
      <c r="BM12" s="68">
        <v>-4.0956280177033698E-2</v>
      </c>
      <c r="BN12" s="68">
        <v>-4.0956280177033698E-2</v>
      </c>
      <c r="BO12" s="68">
        <v>2.965670150306565E-3</v>
      </c>
      <c r="BP12" s="68">
        <v>0.13811013269597169</v>
      </c>
      <c r="BQ12" s="68">
        <v>0.10432401705955721</v>
      </c>
      <c r="BR12" s="68">
        <v>9.7566793932274312E-2</v>
      </c>
      <c r="BS12" s="68">
        <v>0.14824596738689891</v>
      </c>
      <c r="BT12" s="68">
        <v>0.33744821495083011</v>
      </c>
      <c r="BU12" s="68">
        <v>0.33406960338718866</v>
      </c>
      <c r="BV12" s="68">
        <v>0.52665046251476266</v>
      </c>
      <c r="BW12" s="68">
        <v>0.44556378498736221</v>
      </c>
      <c r="BX12" s="68">
        <v>0.24622570273250524</v>
      </c>
      <c r="BY12" s="68">
        <v>0.37799155371452892</v>
      </c>
      <c r="BZ12" s="68">
        <v>0.48610712375106246</v>
      </c>
      <c r="CA12" s="68">
        <v>0.32731238025990428</v>
      </c>
      <c r="CB12" s="68">
        <v>0.13473152113233169</v>
      </c>
      <c r="CC12" s="68">
        <v>0.1212170748777659</v>
      </c>
      <c r="CD12" s="68">
        <v>0.1752748598960305</v>
      </c>
      <c r="CE12" s="68">
        <v>7.3916512986781299E-2</v>
      </c>
      <c r="CF12" s="68">
        <v>-2.2607040774895903</v>
      </c>
      <c r="CG12" s="68">
        <v>-0.69302831195987058</v>
      </c>
      <c r="CH12" s="68">
        <v>-0.6186988575597544</v>
      </c>
      <c r="CI12" s="68">
        <v>-0.95318140236027649</v>
      </c>
      <c r="CJ12" s="68">
        <v>0.229332644914298</v>
      </c>
      <c r="CK12" s="68">
        <v>0.21919681022337364</v>
      </c>
      <c r="CL12" s="68">
        <v>5.0266232041289716E-2</v>
      </c>
      <c r="CM12" s="68">
        <v>-0.1423146270862829</v>
      </c>
      <c r="CN12" s="68">
        <v>-0.67951386570530337</v>
      </c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</row>
    <row r="13" spans="1:160" ht="14" x14ac:dyDescent="0.7">
      <c r="A13" s="61" t="s">
        <v>155</v>
      </c>
      <c r="B13" s="61" t="s">
        <v>152</v>
      </c>
      <c r="C13" s="68">
        <v>-1.7500410631733549</v>
      </c>
      <c r="D13" s="68">
        <v>-1.7388326600876642</v>
      </c>
      <c r="E13" s="68">
        <v>-1.7219465577339761</v>
      </c>
      <c r="F13" s="68">
        <v>-1.6977474317276566</v>
      </c>
      <c r="G13" s="68">
        <v>-1.674999885793091</v>
      </c>
      <c r="H13" s="68">
        <v>-1.6536487966364144</v>
      </c>
      <c r="I13" s="68">
        <v>-1.6298906569810077</v>
      </c>
      <c r="J13" s="68">
        <v>-1.5799673271714636</v>
      </c>
      <c r="K13" s="68">
        <v>-1.5592225942472917</v>
      </c>
      <c r="L13" s="68">
        <v>-1.5382206192850874</v>
      </c>
      <c r="M13" s="68">
        <v>-1.4990647062103222</v>
      </c>
      <c r="N13" s="68">
        <v>-1.4506113309038196</v>
      </c>
      <c r="O13" s="68">
        <v>-1.4159204046320424</v>
      </c>
      <c r="P13" s="68">
        <v>-1.3736959615321778</v>
      </c>
      <c r="Q13" s="68">
        <v>-1.3227987868643689</v>
      </c>
      <c r="R13" s="68">
        <v>-1.2694026895413897</v>
      </c>
      <c r="S13" s="68">
        <v>-1.2081790844897149</v>
      </c>
      <c r="T13" s="68">
        <v>-1.1337626377732435</v>
      </c>
      <c r="U13" s="68">
        <v>-1.0473109385631205</v>
      </c>
      <c r="V13" s="68">
        <v>-0.95712922980152992</v>
      </c>
      <c r="W13" s="68">
        <v>-0.84897732724025821</v>
      </c>
      <c r="X13" s="68">
        <v>-0.70091615992141199</v>
      </c>
      <c r="Y13" s="68">
        <v>-0.53460918233356436</v>
      </c>
      <c r="Z13" s="68">
        <v>-0.32896254735807096</v>
      </c>
      <c r="AA13" s="68">
        <v>-0.15460756886607169</v>
      </c>
      <c r="AB13" s="68">
        <v>3.3454735366788807E-2</v>
      </c>
      <c r="AC13" s="68">
        <v>0.29780767830749866</v>
      </c>
      <c r="AD13" s="68">
        <v>0.60783945743022005</v>
      </c>
      <c r="AE13" s="68">
        <v>0.88086513193887406</v>
      </c>
      <c r="AF13" s="68">
        <v>1.1390258915355218</v>
      </c>
      <c r="AG13" s="68">
        <v>1.3094854905944617</v>
      </c>
      <c r="AH13" s="68">
        <v>1.477850404486567</v>
      </c>
      <c r="AI13" s="68">
        <v>1.5953548925734398</v>
      </c>
      <c r="AJ13" s="68">
        <v>1.7544407186650963</v>
      </c>
      <c r="AK13" s="68">
        <v>1.8813712900027229</v>
      </c>
      <c r="AL13" s="68">
        <v>1.8771084219439025</v>
      </c>
      <c r="AM13" s="68">
        <v>1.8223526167056101</v>
      </c>
      <c r="AN13" s="68">
        <v>1.7459701058413206</v>
      </c>
      <c r="AO13" s="68">
        <v>1.6949075612919193</v>
      </c>
      <c r="AP13" s="68">
        <v>1.5992502720064998</v>
      </c>
      <c r="AQ13" s="68">
        <v>1.521434555501745</v>
      </c>
      <c r="AR13" s="68">
        <v>1.2372188523386884</v>
      </c>
      <c r="AS13" s="68">
        <v>1.1893902076959786</v>
      </c>
      <c r="AT13" s="68">
        <v>1.0759464689237574</v>
      </c>
      <c r="AU13" s="68">
        <v>1.0012911546005419</v>
      </c>
      <c r="AV13" s="68">
        <v>0.94688446355672162</v>
      </c>
      <c r="AW13" s="68">
        <v>0.93407748494897325</v>
      </c>
      <c r="AX13" s="68">
        <v>0.84556784943459251</v>
      </c>
      <c r="AY13" s="68">
        <v>0.68251314618472403</v>
      </c>
      <c r="AZ13" s="68">
        <v>0.59251518173601314</v>
      </c>
      <c r="BA13" s="68">
        <v>0.58330959166071694</v>
      </c>
      <c r="BB13" s="68">
        <v>0.5192379497593993</v>
      </c>
      <c r="BC13" s="68">
        <v>0.47769336061719098</v>
      </c>
      <c r="BD13" s="68">
        <v>0.41534891525694728</v>
      </c>
      <c r="BE13" s="68">
        <v>0.38027212592812171</v>
      </c>
      <c r="BF13" s="68">
        <v>0.34681228655264185</v>
      </c>
      <c r="BG13" s="68">
        <v>0.24343773612625455</v>
      </c>
      <c r="BH13" s="68">
        <v>0.20948178710599777</v>
      </c>
      <c r="BI13" s="68">
        <v>0.20591714743612241</v>
      </c>
      <c r="BJ13" s="68">
        <v>0.14676985311999369</v>
      </c>
      <c r="BK13" s="68">
        <v>0.13298902965398046</v>
      </c>
      <c r="BL13" s="68">
        <v>0.1174258863530294</v>
      </c>
      <c r="BM13" s="68">
        <v>0.11351213248868178</v>
      </c>
      <c r="BN13" s="68">
        <v>7.6726521050070343E-2</v>
      </c>
      <c r="BO13" s="68">
        <v>4.6280088405825315E-2</v>
      </c>
      <c r="BP13" s="68">
        <v>8.1154758990482662E-2</v>
      </c>
      <c r="BQ13" s="68">
        <v>8.8375910486673454E-2</v>
      </c>
      <c r="BR13" s="68">
        <v>8.6538467357871685E-2</v>
      </c>
      <c r="BS13" s="68">
        <v>9.1223947336316183E-2</v>
      </c>
      <c r="BT13" s="68">
        <v>7.9390813586833225E-2</v>
      </c>
      <c r="BU13" s="68">
        <v>3.5126808613998479E-2</v>
      </c>
      <c r="BV13" s="68">
        <v>2.3073181689058843E-2</v>
      </c>
      <c r="BW13" s="68">
        <v>1.4290203533386545E-2</v>
      </c>
      <c r="BX13" s="68">
        <v>-6.6658353505974347E-4</v>
      </c>
      <c r="BY13" s="68">
        <v>-9.3916822321749249E-2</v>
      </c>
      <c r="BZ13" s="68">
        <v>-0.10931459574110823</v>
      </c>
      <c r="CA13" s="68">
        <v>-0.1073669060245783</v>
      </c>
      <c r="CB13" s="68">
        <v>-0.10257117945840562</v>
      </c>
      <c r="CC13" s="68">
        <v>-9.1620018410747045E-2</v>
      </c>
      <c r="CD13" s="68">
        <v>-0.15082243602074</v>
      </c>
      <c r="CE13" s="68">
        <v>-0.17221027403999245</v>
      </c>
      <c r="CF13" s="68">
        <v>-0.19745674262972862</v>
      </c>
      <c r="CG13" s="68">
        <v>-0.19585816710767129</v>
      </c>
      <c r="CH13" s="68">
        <v>-0.22435691003538671</v>
      </c>
      <c r="CI13" s="68">
        <v>-0.20414503561856731</v>
      </c>
      <c r="CJ13" s="68">
        <v>-0.21579442505517044</v>
      </c>
      <c r="CK13" s="68">
        <v>-0.16550360661986635</v>
      </c>
      <c r="CL13" s="68">
        <v>-0.15784146877276287</v>
      </c>
      <c r="CM13" s="68">
        <v>-0.15864994374943558</v>
      </c>
      <c r="CN13" s="68">
        <v>-0.11975127271270211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</row>
    <row r="14" spans="1:160" ht="14" x14ac:dyDescent="0.7">
      <c r="A14" s="61" t="s">
        <v>128</v>
      </c>
      <c r="B14" s="61" t="s">
        <v>131</v>
      </c>
      <c r="C14" s="68">
        <v>-0.14813139959806312</v>
      </c>
      <c r="D14" s="68">
        <v>0.33680529490856642</v>
      </c>
      <c r="E14" s="68">
        <v>0.57273855290371145</v>
      </c>
      <c r="F14" s="68">
        <v>0.97923665746034627</v>
      </c>
      <c r="G14" s="68">
        <v>0.25831399222307067</v>
      </c>
      <c r="H14" s="68">
        <v>0.3186130693344093</v>
      </c>
      <c r="I14" s="68">
        <v>0.8830977063176676</v>
      </c>
      <c r="J14" s="68">
        <v>1.2377230751505777</v>
      </c>
      <c r="K14" s="68">
        <v>0.36139045527884189</v>
      </c>
      <c r="L14" s="68">
        <v>0.69284693687915189</v>
      </c>
      <c r="M14" s="68">
        <v>0.72266241797719633</v>
      </c>
      <c r="N14" s="68">
        <v>1.2023784597694558</v>
      </c>
      <c r="O14" s="68">
        <v>0.67678957197960832</v>
      </c>
      <c r="P14" s="68">
        <v>0.85020008454142015</v>
      </c>
      <c r="Q14" s="68">
        <v>1.213387795011811</v>
      </c>
      <c r="R14" s="68">
        <v>1.2720528036975307</v>
      </c>
      <c r="S14" s="68">
        <v>0.93024906612987146</v>
      </c>
      <c r="T14" s="68">
        <v>1.4059661743151866</v>
      </c>
      <c r="U14" s="68">
        <v>1.1829581079248024</v>
      </c>
      <c r="V14" s="68">
        <v>1.4218396564421314</v>
      </c>
      <c r="W14" s="68">
        <v>0.75299194320994567</v>
      </c>
      <c r="X14" s="68">
        <v>0.96342760955565243</v>
      </c>
      <c r="Y14" s="68">
        <v>1.0451566360494322</v>
      </c>
      <c r="Z14" s="68">
        <v>1.6648580695210469</v>
      </c>
      <c r="AA14" s="68">
        <v>1.6068032855713628</v>
      </c>
      <c r="AB14" s="68">
        <v>1.7618933264049046</v>
      </c>
      <c r="AC14" s="68">
        <v>2.0128851695494365</v>
      </c>
      <c r="AD14" s="68">
        <v>2.4096188195625672</v>
      </c>
      <c r="AE14" s="68">
        <v>1.9717129149576447</v>
      </c>
      <c r="AF14" s="68">
        <v>1.7281307424708237</v>
      </c>
      <c r="AG14" s="68">
        <v>1.7001754702240304</v>
      </c>
      <c r="AH14" s="68">
        <v>1.1840228449468078</v>
      </c>
      <c r="AI14" s="68">
        <v>0.99773465944380135</v>
      </c>
      <c r="AJ14" s="68">
        <v>0.71708034529517872</v>
      </c>
      <c r="AK14" s="68">
        <v>0.66361720805116653</v>
      </c>
      <c r="AL14" s="68">
        <v>0.40465286144170165</v>
      </c>
      <c r="AM14" s="68">
        <v>-0.39209881397406671</v>
      </c>
      <c r="AN14" s="68">
        <v>-1.129698613769244</v>
      </c>
      <c r="AO14" s="68">
        <v>-1.0219952879581484</v>
      </c>
      <c r="AP14" s="68">
        <v>-1.3050812922074515</v>
      </c>
      <c r="AQ14" s="68">
        <v>-0.95645326268357556</v>
      </c>
      <c r="AR14" s="68">
        <v>-1.1270297120200148</v>
      </c>
      <c r="AS14" s="68">
        <v>-0.64361006408508326</v>
      </c>
      <c r="AT14" s="68">
        <v>-0.30643607933026529</v>
      </c>
      <c r="AU14" s="68">
        <v>-0.51902752579288958</v>
      </c>
      <c r="AV14" s="68">
        <v>-0.58188888348555523</v>
      </c>
      <c r="AW14" s="68">
        <v>8.5697272306743413E-2</v>
      </c>
      <c r="AX14" s="68">
        <v>-0.10334768261470911</v>
      </c>
      <c r="AY14" s="68">
        <v>5.1362571993400365E-2</v>
      </c>
      <c r="AZ14" s="68">
        <v>1.0649631385978851E-2</v>
      </c>
      <c r="BA14" s="68">
        <v>-0.5345010943781856</v>
      </c>
      <c r="BB14" s="68">
        <v>-0.73580529907640579</v>
      </c>
      <c r="BC14" s="68">
        <v>-7.5615031180966699E-2</v>
      </c>
      <c r="BD14" s="68">
        <v>-0.44590301244889652</v>
      </c>
      <c r="BE14" s="68">
        <v>-0.23998378983533994</v>
      </c>
      <c r="BF14" s="68">
        <v>-0.84305849610161154</v>
      </c>
      <c r="BG14" s="68">
        <v>-0.38998313115107142</v>
      </c>
      <c r="BH14" s="68">
        <v>-0.55720311162290537</v>
      </c>
      <c r="BI14" s="68">
        <v>-0.48837604398123891</v>
      </c>
      <c r="BJ14" s="68">
        <v>-0.76075506912961355</v>
      </c>
      <c r="BK14" s="68">
        <v>-0.58978996104534176</v>
      </c>
      <c r="BL14" s="68">
        <v>-0.75993280466421376</v>
      </c>
      <c r="BM14" s="68">
        <v>-0.70640203279782476</v>
      </c>
      <c r="BN14" s="68">
        <v>-1.2855861465177347</v>
      </c>
      <c r="BO14" s="68">
        <v>-1.0615422712962141</v>
      </c>
      <c r="BP14" s="68">
        <v>-1.0363624545114203</v>
      </c>
      <c r="BQ14" s="68">
        <v>-1.1547694249554012</v>
      </c>
      <c r="BR14" s="68">
        <v>-1.0754881184880618</v>
      </c>
      <c r="BS14" s="68">
        <v>-0.83752313168898107</v>
      </c>
      <c r="BT14" s="68">
        <v>-0.68666251341320206</v>
      </c>
      <c r="BU14" s="68">
        <v>-0.39828778773021845</v>
      </c>
      <c r="BV14" s="68">
        <v>-1.1894136325336069</v>
      </c>
      <c r="BW14" s="68">
        <v>-1.0042662335142329</v>
      </c>
      <c r="BX14" s="68">
        <v>-0.83056482432506273</v>
      </c>
      <c r="BY14" s="68">
        <v>0.1209682634936497</v>
      </c>
      <c r="BZ14" s="68">
        <v>-0.80563039857105689</v>
      </c>
      <c r="CA14" s="68">
        <v>-0.85451522396669977</v>
      </c>
      <c r="CB14" s="68">
        <v>-0.41273125372605773</v>
      </c>
      <c r="CC14" s="68">
        <v>-0.71806192658764467</v>
      </c>
      <c r="CD14" s="68">
        <v>-0.97220782366063974</v>
      </c>
      <c r="CE14" s="68">
        <v>-1.2680561625150761</v>
      </c>
      <c r="CF14" s="68">
        <v>-1.4590721177385528</v>
      </c>
      <c r="CG14" s="68">
        <v>-1.1205939315572468</v>
      </c>
      <c r="CH14" s="68">
        <v>-1.492212284973405</v>
      </c>
      <c r="CI14" s="68">
        <v>-1.4484371084344279</v>
      </c>
      <c r="CJ14" s="68">
        <v>-0.17261098075882594</v>
      </c>
      <c r="CK14" s="68">
        <v>-0.23787171262584805</v>
      </c>
      <c r="CL14" s="68">
        <v>-1.4993691575876749</v>
      </c>
      <c r="CM14" s="68">
        <v>-0.40167621508324208</v>
      </c>
      <c r="CN14" s="68">
        <v>0.41293080801256427</v>
      </c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</row>
    <row r="15" spans="1:160" ht="14.25" customHeight="1" x14ac:dyDescent="0.7">
      <c r="A15" s="61" t="s">
        <v>129</v>
      </c>
      <c r="B15" s="61" t="s">
        <v>132</v>
      </c>
      <c r="C15" s="68">
        <v>-0.38529230658636865</v>
      </c>
      <c r="D15" s="68">
        <v>-0.18629014344442754</v>
      </c>
      <c r="E15" s="68">
        <v>-7.2658867387813172E-2</v>
      </c>
      <c r="F15" s="68">
        <v>0.48659029632030737</v>
      </c>
      <c r="G15" s="68">
        <v>-0.34908586153378979</v>
      </c>
      <c r="H15" s="68">
        <v>-6.8996326300596697E-2</v>
      </c>
      <c r="I15" s="68">
        <v>0.36474982921277699</v>
      </c>
      <c r="J15" s="68">
        <v>1.3031341262764669</v>
      </c>
      <c r="K15" s="68">
        <v>-0.29559582872690426</v>
      </c>
      <c r="L15" s="68">
        <v>0.3224390912957884</v>
      </c>
      <c r="M15" s="68">
        <v>0.2997886551271578</v>
      </c>
      <c r="N15" s="68">
        <v>0.43031411519801971</v>
      </c>
      <c r="O15" s="68">
        <v>-1.5256243569036588E-2</v>
      </c>
      <c r="P15" s="68">
        <v>0.43340146496188892</v>
      </c>
      <c r="Q15" s="68">
        <v>0.47922341124963347</v>
      </c>
      <c r="R15" s="68">
        <v>0.57318467937492168</v>
      </c>
      <c r="S15" s="68">
        <v>0.51731279015185216</v>
      </c>
      <c r="T15" s="68">
        <v>1.6709645343581356</v>
      </c>
      <c r="U15" s="68">
        <v>1.0250491370266765</v>
      </c>
      <c r="V15" s="68">
        <v>0.66902707106481218</v>
      </c>
      <c r="W15" s="68">
        <v>0.63287332788183381</v>
      </c>
      <c r="X15" s="68">
        <v>0.74755480095564519</v>
      </c>
      <c r="Y15" s="68">
        <v>0.94829061827283756</v>
      </c>
      <c r="Z15" s="68">
        <v>1.2310182027730587</v>
      </c>
      <c r="AA15" s="68">
        <v>1.2820676990423474</v>
      </c>
      <c r="AB15" s="68">
        <v>1.7154144747810389</v>
      </c>
      <c r="AC15" s="68">
        <v>2.3917508151581242</v>
      </c>
      <c r="AD15" s="68">
        <v>2.7561219438383882</v>
      </c>
      <c r="AE15" s="68">
        <v>2.2570223534418434</v>
      </c>
      <c r="AF15" s="68">
        <v>2.1545238359459535</v>
      </c>
      <c r="AG15" s="68">
        <v>2.3321596648827625</v>
      </c>
      <c r="AH15" s="68">
        <v>1.6566003744285578</v>
      </c>
      <c r="AI15" s="68">
        <v>1.4017425587345929</v>
      </c>
      <c r="AJ15" s="68">
        <v>1.2464327887325852</v>
      </c>
      <c r="AK15" s="68">
        <v>0.92735573332395371</v>
      </c>
      <c r="AL15" s="68">
        <v>0.35449741991922451</v>
      </c>
      <c r="AM15" s="68">
        <v>-0.69104606796734114</v>
      </c>
      <c r="AN15" s="68">
        <v>-2.3088241613229585</v>
      </c>
      <c r="AO15" s="68">
        <v>-1.6949045828144107</v>
      </c>
      <c r="AP15" s="68">
        <v>-1.9064965054206136</v>
      </c>
      <c r="AQ15" s="68">
        <v>-1.5160578239862952</v>
      </c>
      <c r="AR15" s="68">
        <v>-1.2117458919516129</v>
      </c>
      <c r="AS15" s="68">
        <v>-0.39406752474610945</v>
      </c>
      <c r="AT15" s="68">
        <v>-0.45447745981958709</v>
      </c>
      <c r="AU15" s="68">
        <v>-0.50532520476973308</v>
      </c>
      <c r="AV15" s="68">
        <v>-0.31602056032167231</v>
      </c>
      <c r="AW15" s="68">
        <v>0.31538370584575381</v>
      </c>
      <c r="AX15" s="68">
        <v>-0.32035739065105096</v>
      </c>
      <c r="AY15" s="68">
        <v>6.9362128179086144E-2</v>
      </c>
      <c r="AZ15" s="68">
        <v>-3.0451041338989803E-2</v>
      </c>
      <c r="BA15" s="68">
        <v>-0.14671378412801625</v>
      </c>
      <c r="BB15" s="68">
        <v>-0.44996271544901878</v>
      </c>
      <c r="BC15" s="68">
        <v>-0.19201384088436638</v>
      </c>
      <c r="BD15" s="68">
        <v>-0.39293744100603051</v>
      </c>
      <c r="BE15" s="68">
        <v>-2.4411655997791822E-2</v>
      </c>
      <c r="BF15" s="68">
        <v>-0.47517766512191484</v>
      </c>
      <c r="BG15" s="68">
        <v>-0.21241556567661687</v>
      </c>
      <c r="BH15" s="68">
        <v>-0.31727073678980222</v>
      </c>
      <c r="BI15" s="68">
        <v>-0.27801069631957903</v>
      </c>
      <c r="BJ15" s="68">
        <v>-0.8766616212081898</v>
      </c>
      <c r="BK15" s="68">
        <v>-0.3270348963948394</v>
      </c>
      <c r="BL15" s="68">
        <v>-0.3858078253431525</v>
      </c>
      <c r="BM15" s="68">
        <v>-0.42214288163626779</v>
      </c>
      <c r="BN15" s="68">
        <v>-1.09368095210431</v>
      </c>
      <c r="BO15" s="68">
        <v>-0.98239934292233733</v>
      </c>
      <c r="BP15" s="68">
        <v>-0.56834327105699012</v>
      </c>
      <c r="BQ15" s="68">
        <v>-0.8525704978903822</v>
      </c>
      <c r="BR15" s="68">
        <v>-1.0262297626426173</v>
      </c>
      <c r="BS15" s="68">
        <v>-0.8010647850375987</v>
      </c>
      <c r="BT15" s="68">
        <v>-0.45712850922304515</v>
      </c>
      <c r="BU15" s="68">
        <v>-0.29206113222077013</v>
      </c>
      <c r="BV15" s="68">
        <v>-1.6585757607969325</v>
      </c>
      <c r="BW15" s="68">
        <v>-0.67702531252325515</v>
      </c>
      <c r="BX15" s="68">
        <v>-0.88181959822129796</v>
      </c>
      <c r="BY15" s="68">
        <v>7.2664667816881121E-2</v>
      </c>
      <c r="BZ15" s="68">
        <v>-1.0290298657581805</v>
      </c>
      <c r="CA15" s="68">
        <v>-0.66291710618275723</v>
      </c>
      <c r="CB15" s="68">
        <v>-0.41163700219400973</v>
      </c>
      <c r="CC15" s="68">
        <v>-0.24404423010059251</v>
      </c>
      <c r="CD15" s="68">
        <v>-0.95768880626945063</v>
      </c>
      <c r="CE15" s="68">
        <v>-0.67375740401416795</v>
      </c>
      <c r="CF15" s="68">
        <v>-1.0687948653294661</v>
      </c>
      <c r="CG15" s="68">
        <v>-0.56425921216416897</v>
      </c>
      <c r="CH15" s="68">
        <v>-1.6002880745326551</v>
      </c>
      <c r="CI15" s="68">
        <v>-0.23073294596054647</v>
      </c>
      <c r="CJ15" s="68">
        <v>0.57106709138083367</v>
      </c>
      <c r="CK15" s="68">
        <v>0.25906346232384875</v>
      </c>
      <c r="CL15" s="68">
        <v>-0.905951435435011</v>
      </c>
      <c r="CM15" s="68">
        <v>0.36992758239587492</v>
      </c>
      <c r="CN15" s="68">
        <v>0.59543653952197073</v>
      </c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</row>
    <row r="16" spans="1:160" ht="14" x14ac:dyDescent="0.7">
      <c r="A16" s="61" t="s">
        <v>119</v>
      </c>
      <c r="B16" s="61" t="s">
        <v>10</v>
      </c>
      <c r="C16" s="68">
        <v>0.47757383892543487</v>
      </c>
      <c r="D16" s="68">
        <v>0.30189953850327211</v>
      </c>
      <c r="E16" s="68">
        <v>-0.29539308293208116</v>
      </c>
      <c r="F16" s="68">
        <v>-0.34223956304465797</v>
      </c>
      <c r="G16" s="68">
        <v>-0.68187654386083918</v>
      </c>
      <c r="H16" s="68">
        <v>-0.44764414329795554</v>
      </c>
      <c r="I16" s="68">
        <v>-0.15485364259435092</v>
      </c>
      <c r="J16" s="68">
        <v>-0.14314202256620678</v>
      </c>
      <c r="K16" s="68">
        <v>-0.28368146290393703</v>
      </c>
      <c r="L16" s="68">
        <v>-0.33052794301651367</v>
      </c>
      <c r="M16" s="68">
        <v>-0.42422090324166711</v>
      </c>
      <c r="N16" s="68">
        <v>-0.26025822284764849</v>
      </c>
      <c r="O16" s="68">
        <v>-4.944906234105341E-2</v>
      </c>
      <c r="P16" s="68">
        <v>0.18478333822183038</v>
      </c>
      <c r="Q16" s="68">
        <v>0.21991819830626294</v>
      </c>
      <c r="R16" s="68">
        <v>0.54784355909430005</v>
      </c>
      <c r="S16" s="68">
        <v>0.60640165923502121</v>
      </c>
      <c r="T16" s="68">
        <v>0.82892243976976054</v>
      </c>
      <c r="U16" s="68">
        <v>0.98117350013563498</v>
      </c>
      <c r="V16" s="68">
        <v>0.92261539999491393</v>
      </c>
      <c r="W16" s="68">
        <v>0.91090377996676986</v>
      </c>
      <c r="X16" s="68">
        <v>0.82892243976976054</v>
      </c>
      <c r="Y16" s="68">
        <v>0.85234567982604881</v>
      </c>
      <c r="Z16" s="68">
        <v>0.82892243976976054</v>
      </c>
      <c r="AA16" s="68">
        <v>0.72351785951646264</v>
      </c>
      <c r="AB16" s="68">
        <v>0.57126679915058842</v>
      </c>
      <c r="AC16" s="68">
        <v>0.52442031903801178</v>
      </c>
      <c r="AD16" s="68">
        <v>0.74694109957275123</v>
      </c>
      <c r="AE16" s="68">
        <v>1.4145034411769695</v>
      </c>
      <c r="AF16" s="68">
        <v>1.7658520420212951</v>
      </c>
      <c r="AG16" s="68">
        <v>2.2343168431470621</v>
      </c>
      <c r="AH16" s="68">
        <v>2.5271073438506666</v>
      </c>
      <c r="AI16" s="68">
        <v>2.620800304075821</v>
      </c>
      <c r="AJ16" s="68">
        <v>2.6559351641602533</v>
      </c>
      <c r="AK16" s="68">
        <v>2.3280098033722161</v>
      </c>
      <c r="AL16" s="68">
        <v>1.7424288019650067</v>
      </c>
      <c r="AM16" s="68">
        <v>1.4730615413176906</v>
      </c>
      <c r="AN16" s="68">
        <v>0.52442031903801178</v>
      </c>
      <c r="AO16" s="68">
        <v>-0.47106738335424386</v>
      </c>
      <c r="AP16" s="68">
        <v>-1.3611505054932018</v>
      </c>
      <c r="AQ16" s="68">
        <v>-2.5088892682513317</v>
      </c>
      <c r="AR16" s="68">
        <v>-2.5440241283357641</v>
      </c>
      <c r="AS16" s="68">
        <v>-2.1575406674070061</v>
      </c>
      <c r="AT16" s="68">
        <v>-1.7827688265063926</v>
      </c>
      <c r="AU16" s="68">
        <v>-1.2674575452680483</v>
      </c>
      <c r="AV16" s="68">
        <v>-0.85755084428300199</v>
      </c>
      <c r="AW16" s="68">
        <v>-0.71701140394527174</v>
      </c>
      <c r="AX16" s="68">
        <v>-0.69358816388898337</v>
      </c>
      <c r="AY16" s="68">
        <v>-0.74043464400156012</v>
      </c>
      <c r="AZ16" s="68">
        <v>-0.55304872355125323</v>
      </c>
      <c r="BA16" s="68">
        <v>-0.6584533038045508</v>
      </c>
      <c r="BB16" s="68">
        <v>-0.95124380450815549</v>
      </c>
      <c r="BC16" s="68">
        <v>-0.96295542453629956</v>
      </c>
      <c r="BD16" s="68">
        <v>-1.044936764733309</v>
      </c>
      <c r="BE16" s="68">
        <v>-0.86926246431114618</v>
      </c>
      <c r="BF16" s="68">
        <v>-0.58818358363568568</v>
      </c>
      <c r="BG16" s="68">
        <v>-0.36566280310094629</v>
      </c>
      <c r="BH16" s="68">
        <v>-0.22512336276321601</v>
      </c>
      <c r="BI16" s="68">
        <v>-0.18998850267878351</v>
      </c>
      <c r="BJ16" s="68">
        <v>-0.22512336276321601</v>
      </c>
      <c r="BK16" s="68">
        <v>-0.36566280310094629</v>
      </c>
      <c r="BL16" s="68">
        <v>-0.15485364259435092</v>
      </c>
      <c r="BM16" s="68">
        <v>-0.36566280310094629</v>
      </c>
      <c r="BN16" s="68">
        <v>-0.40079766318537874</v>
      </c>
      <c r="BO16" s="68">
        <v>-0.51791386346682067</v>
      </c>
      <c r="BP16" s="68">
        <v>-0.57647196360754149</v>
      </c>
      <c r="BQ16" s="68">
        <v>-0.33052794301651367</v>
      </c>
      <c r="BR16" s="68">
        <v>-0.26025822284764849</v>
      </c>
      <c r="BS16" s="68">
        <v>-0.29539308293208116</v>
      </c>
      <c r="BT16" s="68">
        <v>-0.13143040253806257</v>
      </c>
      <c r="BU16" s="68">
        <v>-0.28368146290393698</v>
      </c>
      <c r="BV16" s="68">
        <v>-0.28368146290393703</v>
      </c>
      <c r="BW16" s="68">
        <v>-0.18998850267878351</v>
      </c>
      <c r="BX16" s="68">
        <v>-0.20170012270692764</v>
      </c>
      <c r="BY16" s="68">
        <v>-0.1431420225662067</v>
      </c>
      <c r="BZ16" s="68">
        <v>-0.11971878250991842</v>
      </c>
      <c r="CA16" s="68">
        <v>-8.4583922425485833E-2</v>
      </c>
      <c r="CB16" s="68">
        <v>9.1090377996676138E-3</v>
      </c>
      <c r="CC16" s="68">
        <v>-2.602582228476528E-3</v>
      </c>
      <c r="CD16" s="68">
        <v>-0.1431420225662067</v>
      </c>
      <c r="CE16" s="68">
        <v>-0.15485364259435092</v>
      </c>
      <c r="CF16" s="68">
        <v>-0.71701140394527174</v>
      </c>
      <c r="CG16" s="68">
        <v>-0.59989520366382998</v>
      </c>
      <c r="CH16" s="68">
        <v>-0.58818358363568579</v>
      </c>
      <c r="CI16" s="68">
        <v>-0.57647196360754149</v>
      </c>
      <c r="CJ16" s="68">
        <v>-0.27196984287579279</v>
      </c>
      <c r="CK16" s="68">
        <v>-0.13143040253806257</v>
      </c>
      <c r="CL16" s="68">
        <v>0.29018791847512826</v>
      </c>
      <c r="CM16" s="68">
        <v>0.81721081974161636</v>
      </c>
      <c r="CN16" s="68">
        <v>1.5784661215709885</v>
      </c>
    </row>
    <row r="17" spans="1:132" ht="14" x14ac:dyDescent="0.7">
      <c r="A17" s="61" t="s">
        <v>130</v>
      </c>
      <c r="B17" s="61" t="s">
        <v>149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8">
        <v>2.8451611347492798</v>
      </c>
      <c r="AF17" s="68">
        <v>2.2173354572582289</v>
      </c>
      <c r="AG17" s="68">
        <v>2.014401904937889</v>
      </c>
      <c r="AH17" s="68">
        <v>1.1646176545964662</v>
      </c>
      <c r="AI17" s="68">
        <v>0.7587505499557865</v>
      </c>
      <c r="AJ17" s="68">
        <v>0.41630018041521327</v>
      </c>
      <c r="AK17" s="68">
        <v>-0.54129251959639002</v>
      </c>
      <c r="AL17" s="68">
        <v>-1.4291268109978765</v>
      </c>
      <c r="AM17" s="68">
        <v>-2.6467281249199148</v>
      </c>
      <c r="AN17" s="68">
        <v>-2.9828368209504776</v>
      </c>
      <c r="AO17" s="68">
        <v>-2.7799032686301381</v>
      </c>
      <c r="AP17" s="68">
        <v>-2.1584192646490972</v>
      </c>
      <c r="AQ17" s="68">
        <v>-1.6130353427881843</v>
      </c>
      <c r="AR17" s="68">
        <v>-1.0296013798672077</v>
      </c>
      <c r="AS17" s="68">
        <v>-0.78861778648680403</v>
      </c>
      <c r="AT17" s="68">
        <v>-0.45250909045624133</v>
      </c>
      <c r="AU17" s="68">
        <v>0.3845918128651602</v>
      </c>
      <c r="AV17" s="68">
        <v>0.47971691551531942</v>
      </c>
      <c r="AW17" s="68">
        <v>0.52410863008539366</v>
      </c>
      <c r="AX17" s="68">
        <v>6.7508137364629267E-2</v>
      </c>
      <c r="AY17" s="68">
        <v>-0.13542541495571048</v>
      </c>
      <c r="AZ17" s="68">
        <v>-0.17347545601577419</v>
      </c>
      <c r="BA17" s="68">
        <v>-0.21786717058584851</v>
      </c>
      <c r="BB17" s="68">
        <v>8.6533157894661109E-2</v>
      </c>
      <c r="BC17" s="68">
        <v>4.0914022645230884E-3</v>
      </c>
      <c r="BD17" s="68">
        <v>0.20068328107485225</v>
      </c>
      <c r="BE17" s="68">
        <v>0.1118998519347036</v>
      </c>
      <c r="BF17" s="68">
        <v>0.21970830160488405</v>
      </c>
      <c r="BG17" s="68">
        <v>0.37190846584513887</v>
      </c>
      <c r="BH17" s="68">
        <v>0.18799993405483101</v>
      </c>
      <c r="BI17" s="68">
        <v>0.37825013935514951</v>
      </c>
      <c r="BJ17" s="68">
        <v>-0.58568423416646442</v>
      </c>
      <c r="BK17" s="68">
        <v>-0.71251770436667672</v>
      </c>
      <c r="BL17" s="68">
        <v>-0.59202590767647489</v>
      </c>
      <c r="BM17" s="68">
        <v>-0.8013011335068253</v>
      </c>
      <c r="BN17" s="68">
        <v>0.1182415254447142</v>
      </c>
      <c r="BO17" s="68">
        <v>0.14994989299476727</v>
      </c>
      <c r="BP17" s="68">
        <v>0.30215005723502214</v>
      </c>
      <c r="BQ17" s="68">
        <v>0.30849173074503272</v>
      </c>
      <c r="BR17" s="68">
        <v>0.19434160756484162</v>
      </c>
      <c r="BS17" s="68">
        <v>0.28946671021500092</v>
      </c>
      <c r="BT17" s="68">
        <v>0.27678336319497965</v>
      </c>
      <c r="BU17" s="68">
        <v>0.25775834266494785</v>
      </c>
      <c r="BV17" s="68">
        <v>0.20068328107485225</v>
      </c>
      <c r="BW17" s="68">
        <v>0.42264185392522385</v>
      </c>
      <c r="BX17" s="68">
        <v>0.25141666915493716</v>
      </c>
      <c r="BY17" s="68">
        <v>0.15629156650477793</v>
      </c>
      <c r="BZ17" s="68">
        <v>0.40361683339519194</v>
      </c>
      <c r="CA17" s="68">
        <v>0.10555817842469301</v>
      </c>
      <c r="CB17" s="68">
        <v>0.20068328107485225</v>
      </c>
      <c r="CC17" s="68">
        <v>0.5050836095553618</v>
      </c>
      <c r="CD17" s="68">
        <v>0.25775834266494785</v>
      </c>
      <c r="CE17" s="68">
        <v>0.25775834266494785</v>
      </c>
      <c r="CF17" s="68">
        <v>-0.20518382356582726</v>
      </c>
      <c r="CG17" s="68">
        <v>-0.19250047654580602</v>
      </c>
      <c r="CH17" s="68">
        <v>-0.16079210899575294</v>
      </c>
      <c r="CI17" s="68">
        <v>-0.11640039442567864</v>
      </c>
      <c r="CJ17" s="68">
        <v>0.46703356849529815</v>
      </c>
      <c r="CK17" s="68">
        <v>0.48605858902533006</v>
      </c>
      <c r="CL17" s="68">
        <v>0.7207005088957229</v>
      </c>
      <c r="CM17" s="68">
        <v>0.80314226452586079</v>
      </c>
      <c r="CN17" s="68">
        <v>0.74606720293576523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</row>
    <row r="18" spans="1:132" ht="14" x14ac:dyDescent="0.7">
      <c r="A18" s="64" t="s">
        <v>193</v>
      </c>
      <c r="B18" s="64" t="s">
        <v>93</v>
      </c>
      <c r="C18" s="57">
        <v>-0.96336688800414194</v>
      </c>
      <c r="D18" s="57">
        <v>-0.75424174695676494</v>
      </c>
      <c r="E18" s="57">
        <v>-0.79910738012120497</v>
      </c>
      <c r="F18" s="57">
        <v>-0.71190030585904518</v>
      </c>
      <c r="G18" s="57">
        <v>-0.80437325156712114</v>
      </c>
      <c r="H18" s="57">
        <v>-0.67855041563870411</v>
      </c>
      <c r="I18" s="57">
        <v>-0.36855603182235291</v>
      </c>
      <c r="J18" s="57">
        <v>-0.24094436337551989</v>
      </c>
      <c r="K18" s="57">
        <v>-0.40486670501707012</v>
      </c>
      <c r="L18" s="57">
        <v>-0.24920835098435967</v>
      </c>
      <c r="M18" s="57">
        <v>-5.5730443615772354E-2</v>
      </c>
      <c r="N18" s="57">
        <v>-3.7358025423299426E-2</v>
      </c>
      <c r="O18" s="57">
        <v>-0.14457509241533986</v>
      </c>
      <c r="P18" s="57">
        <v>-8.3516069994430411E-2</v>
      </c>
      <c r="Q18" s="57">
        <v>0.17403177289360131</v>
      </c>
      <c r="R18" s="57">
        <v>0.20460592721219464</v>
      </c>
      <c r="S18" s="57">
        <v>0.10119516964800222</v>
      </c>
      <c r="T18" s="57">
        <v>0.30643032248302582</v>
      </c>
      <c r="U18" s="57">
        <v>0.28692844384987648</v>
      </c>
      <c r="V18" s="57">
        <v>0.33988461211684462</v>
      </c>
      <c r="W18" s="57">
        <v>0.27899497056102446</v>
      </c>
      <c r="X18" s="57">
        <v>0.38673976138208804</v>
      </c>
      <c r="Y18" s="57">
        <v>0.55260591204807852</v>
      </c>
      <c r="Z18" s="57">
        <v>0.73371109008468038</v>
      </c>
      <c r="AA18" s="57">
        <v>0.78849151372538706</v>
      </c>
      <c r="AB18" s="57">
        <v>0.90583246327922495</v>
      </c>
      <c r="AC18" s="57">
        <v>1.2201180505876956</v>
      </c>
      <c r="AD18" s="57">
        <v>1.3337885952391728</v>
      </c>
      <c r="AE18" s="57">
        <v>1.4837829410930696</v>
      </c>
      <c r="AF18" s="57">
        <v>1.4621649667117518</v>
      </c>
      <c r="AG18" s="57">
        <v>1.5507089601387916</v>
      </c>
      <c r="AH18" s="57">
        <v>1.2501628258638104</v>
      </c>
      <c r="AI18" s="57">
        <v>0.9731363518688172</v>
      </c>
      <c r="AJ18" s="57">
        <v>0.65857179945882938</v>
      </c>
      <c r="AK18" s="57">
        <v>0.27213188149455769</v>
      </c>
      <c r="AL18" s="57">
        <v>-0.403815842697825</v>
      </c>
      <c r="AM18" s="57">
        <v>-1.1662558679140542</v>
      </c>
      <c r="AN18" s="57">
        <v>-1.5764366859014129</v>
      </c>
      <c r="AO18" s="57">
        <v>-1.7038936970517065</v>
      </c>
      <c r="AP18" s="57">
        <v>-1.7620724505576635</v>
      </c>
      <c r="AQ18" s="57">
        <v>-1.6574908741767971</v>
      </c>
      <c r="AR18" s="57">
        <v>-1.3189065422884607</v>
      </c>
      <c r="AS18" s="57">
        <v>-0.94986200912063468</v>
      </c>
      <c r="AT18" s="57">
        <v>-0.88052658014873608</v>
      </c>
      <c r="AU18" s="57">
        <v>-0.82999272095058463</v>
      </c>
      <c r="AV18" s="57">
        <v>-0.60811080504624626</v>
      </c>
      <c r="AW18" s="57">
        <v>-0.3276660648215789</v>
      </c>
      <c r="AX18" s="57">
        <v>-0.45058925517417409</v>
      </c>
      <c r="AY18" s="57">
        <v>-0.42179976006592895</v>
      </c>
      <c r="AZ18" s="57">
        <v>-0.34288671511615815</v>
      </c>
      <c r="BA18" s="57">
        <v>-0.23420354381820788</v>
      </c>
      <c r="BB18" s="57">
        <v>-0.34563046271452824</v>
      </c>
      <c r="BC18" s="57">
        <v>-0.22022666877560784</v>
      </c>
      <c r="BD18" s="57">
        <v>-0.19707145431128389</v>
      </c>
      <c r="BE18" s="57">
        <v>-7.9687730385233038E-2</v>
      </c>
      <c r="BF18" s="57">
        <v>-0.17862189641728962</v>
      </c>
      <c r="BG18" s="57">
        <v>-4.531296123175077E-2</v>
      </c>
      <c r="BH18" s="57">
        <v>-4.3996189365263269E-2</v>
      </c>
      <c r="BI18" s="57">
        <v>-8.6064197778040284E-3</v>
      </c>
      <c r="BJ18" s="57">
        <v>-0.23640817054202534</v>
      </c>
      <c r="BK18" s="57">
        <v>-0.19588523910753081</v>
      </c>
      <c r="BL18" s="57">
        <v>-0.14696536071125996</v>
      </c>
      <c r="BM18" s="57">
        <v>-0.14657439466776781</v>
      </c>
      <c r="BN18" s="57">
        <v>-0.253963161482615</v>
      </c>
      <c r="BO18" s="57">
        <v>-0.2400701154411565</v>
      </c>
      <c r="BP18" s="57">
        <v>-0.14963037570113666</v>
      </c>
      <c r="BQ18" s="57">
        <v>-0.10669503660264269</v>
      </c>
      <c r="BR18" s="57">
        <v>-0.11136019587135437</v>
      </c>
      <c r="BS18" s="57">
        <v>-2.1667600719422205E-2</v>
      </c>
      <c r="BT18" s="57">
        <v>0.16752495638770984</v>
      </c>
      <c r="BU18" s="57">
        <v>0.25788969129307932</v>
      </c>
      <c r="BV18" s="57">
        <v>0.16458939074322698</v>
      </c>
      <c r="BW18" s="57">
        <v>0.32637655306512164</v>
      </c>
      <c r="BX18" s="57">
        <v>0.41363745421488746</v>
      </c>
      <c r="BY18" s="57">
        <v>0.56792195166402837</v>
      </c>
      <c r="BZ18" s="57">
        <v>0.42456701011050946</v>
      </c>
      <c r="CA18" s="57">
        <v>0.52464162972364459</v>
      </c>
      <c r="CB18" s="57">
        <v>0.57749138852630477</v>
      </c>
      <c r="CC18" s="57">
        <v>0.54567371442157919</v>
      </c>
      <c r="CD18" s="57">
        <v>0.36866206905289095</v>
      </c>
      <c r="CE18" s="57">
        <v>0.12961130228689005</v>
      </c>
      <c r="CF18" s="57">
        <v>-0.18148923740476694</v>
      </c>
      <c r="CG18" s="57">
        <v>1.9109140934325926E-2</v>
      </c>
      <c r="CH18" s="57">
        <v>-5.5840630688225625E-2</v>
      </c>
      <c r="CI18" s="57">
        <v>1.7720179497267025E-2</v>
      </c>
      <c r="CJ18" s="57">
        <v>0.49115654450682644</v>
      </c>
      <c r="CK18" s="57">
        <v>0.56275889634601017</v>
      </c>
      <c r="CL18" s="57">
        <v>0.40429623118555763</v>
      </c>
      <c r="CM18" s="57">
        <v>0.60011583845671557</v>
      </c>
      <c r="CN18" s="57">
        <v>0.75566568710544513</v>
      </c>
    </row>
    <row r="19" spans="1:132" x14ac:dyDescent="0.7"/>
  </sheetData>
  <mergeCells count="23">
    <mergeCell ref="CM2:CP2"/>
    <mergeCell ref="CI2:CL2"/>
    <mergeCell ref="CE2:CH2"/>
    <mergeCell ref="AU2:AX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CA2:CD2"/>
    <mergeCell ref="BW2:BZ2"/>
    <mergeCell ref="BS2:BV2"/>
    <mergeCell ref="AY2:BB2"/>
    <mergeCell ref="BC2:BF2"/>
    <mergeCell ref="BG2:BJ2"/>
    <mergeCell ref="BK2:BN2"/>
    <mergeCell ref="BO2:BR2"/>
  </mergeCells>
  <conditionalFormatting sqref="ET9:EY9 CO9:ER9">
    <cfRule type="colorScale" priority="3663">
      <colorScale>
        <cfvo type="min"/>
        <cfvo type="num" val="0"/>
        <cfvo type="max"/>
        <color rgb="FF0070C0"/>
        <color theme="0"/>
        <color rgb="FFFF6600"/>
      </colorScale>
    </cfRule>
    <cfRule type="colorScale" priority="36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0">
    <cfRule type="colorScale" priority="36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4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0:EU10 EW10:FB10">
    <cfRule type="colorScale" priority="3627">
      <colorScale>
        <cfvo type="min"/>
        <cfvo type="num" val="0"/>
        <cfvo type="max"/>
        <color rgb="FF0070C0"/>
        <color theme="0"/>
        <color rgb="FFFF6600"/>
      </colorScale>
    </cfRule>
    <cfRule type="colorScale" priority="36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:EM10 CO10:EF10">
    <cfRule type="colorScale" priority="3609">
      <colorScale>
        <cfvo type="min"/>
        <cfvo type="num" val="0"/>
        <cfvo type="max"/>
        <color rgb="FF0070C0"/>
        <color theme="0"/>
        <color rgb="FFFF6600"/>
      </colorScale>
    </cfRule>
    <cfRule type="colorScale" priority="36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V11">
    <cfRule type="colorScale" priority="36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6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6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6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6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6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6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6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O11:EU11 EW11:FB11">
    <cfRule type="colorScale" priority="3591">
      <colorScale>
        <cfvo type="min"/>
        <cfvo type="num" val="0"/>
        <cfvo type="max"/>
        <color rgb="FF0070C0"/>
        <color theme="0"/>
        <color rgb="FFFF6600"/>
      </colorScale>
    </cfRule>
    <cfRule type="colorScale" priority="35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:EM11 CO11:EF11">
    <cfRule type="colorScale" priority="3573">
      <colorScale>
        <cfvo type="min"/>
        <cfvo type="num" val="0"/>
        <cfvo type="max"/>
        <color rgb="FF0070C0"/>
        <color theme="0"/>
        <color rgb="FFFF6600"/>
      </colorScale>
    </cfRule>
    <cfRule type="colorScale" priority="35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5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4">
    <cfRule type="colorScale" priority="34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3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4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4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4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4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4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4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4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4:FD4 CO4:EW4">
    <cfRule type="colorScale" priority="3429">
      <colorScale>
        <cfvo type="min"/>
        <cfvo type="num" val="0"/>
        <cfvo type="max"/>
        <color rgb="FF0070C0"/>
        <color theme="0"/>
        <color rgb="FFFF6600"/>
      </colorScale>
    </cfRule>
    <cfRule type="colorScale" priority="34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3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3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3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3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3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3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3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5">
    <cfRule type="colorScale" priority="34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2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2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2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2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2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2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2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2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5:FD5 CO5:EW5">
    <cfRule type="colorScale" priority="3411">
      <colorScale>
        <cfvo type="min"/>
        <cfvo type="num" val="0"/>
        <cfvo type="max"/>
        <color rgb="FF0070C0"/>
        <color theme="0"/>
        <color rgb="FFFF6600"/>
      </colorScale>
    </cfRule>
    <cfRule type="colorScale" priority="341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1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1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1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1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1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1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1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6">
    <cfRule type="colorScale" priority="340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0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0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0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0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0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0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0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1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6:FD6 CO6:EW6">
    <cfRule type="colorScale" priority="3393">
      <colorScale>
        <cfvo type="min"/>
        <cfvo type="num" val="0"/>
        <cfvo type="max"/>
        <color rgb="FF0070C0"/>
        <color theme="0"/>
        <color rgb="FFFF6600"/>
      </colorScale>
    </cfRule>
    <cfRule type="colorScale" priority="339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9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9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9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9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9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40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40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8">
    <cfRule type="colorScale" priority="338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8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8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8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8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8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9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9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39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8:FD8 CO8:EW8">
    <cfRule type="colorScale" priority="3375">
      <colorScale>
        <cfvo type="min"/>
        <cfvo type="num" val="0"/>
        <cfvo type="max"/>
        <color rgb="FF0070C0"/>
        <color theme="0"/>
        <color rgb="FFFF6600"/>
      </colorScale>
    </cfRule>
    <cfRule type="colorScale" priority="33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7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7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7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8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8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8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38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T9">
    <cfRule type="colorScale" priority="336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6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6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6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7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7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7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7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37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U9:EZ9 CO9:ES9">
    <cfRule type="colorScale" priority="3357">
      <colorScale>
        <cfvo type="min"/>
        <cfvo type="num" val="0"/>
        <cfvo type="max"/>
        <color rgb="FF0070C0"/>
        <color theme="0"/>
        <color rgb="FFFF6600"/>
      </colorScale>
    </cfRule>
    <cfRule type="colorScale" priority="335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5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6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6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6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6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6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36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0">
    <cfRule type="colorScale" priority="334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4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5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5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5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5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5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5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35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0:EN10 CO10:EG10">
    <cfRule type="colorScale" priority="3339">
      <colorScale>
        <cfvo type="min"/>
        <cfvo type="num" val="0"/>
        <cfvo type="max"/>
        <color rgb="FF0070C0"/>
        <color theme="0"/>
        <color rgb="FFFF6600"/>
      </colorScale>
    </cfRule>
    <cfRule type="colorScale" priority="334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4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4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4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4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4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4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34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H11">
    <cfRule type="colorScale" priority="333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3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3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3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3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3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3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3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33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I11:EN11 CO11:EG11">
    <cfRule type="colorScale" priority="3321">
      <colorScale>
        <cfvo type="min"/>
        <cfvo type="num" val="0"/>
        <cfvo type="max"/>
        <color rgb="FF0070C0"/>
        <color theme="0"/>
        <color rgb="FFFF6600"/>
      </colorScale>
    </cfRule>
    <cfRule type="colorScale" priority="332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32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32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32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2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2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2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32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3">
    <cfRule type="colorScale" priority="329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9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9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9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9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30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30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30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3:FD13 CO13:EW13">
    <cfRule type="colorScale" priority="3285">
      <colorScale>
        <cfvo type="min"/>
        <cfvo type="num" val="0"/>
        <cfvo type="max"/>
        <color rgb="FF0070C0"/>
        <color theme="0"/>
        <color rgb="FFFF6600"/>
      </colorScale>
    </cfRule>
    <cfRule type="colorScale" priority="328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8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8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8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9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9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9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29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4">
    <cfRule type="colorScale" priority="327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7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7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7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8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8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8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8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28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4:FD14 CO14:EW14">
    <cfRule type="colorScale" priority="3267">
      <colorScale>
        <cfvo type="min"/>
        <cfvo type="num" val="0"/>
        <cfvo type="max"/>
        <color rgb="FF0070C0"/>
        <color theme="0"/>
        <color rgb="FFFF6600"/>
      </colorScale>
    </cfRule>
    <cfRule type="colorScale" priority="326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6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7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7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7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7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7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27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5">
    <cfRule type="colorScale" priority="325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5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6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6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6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6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6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6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26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5:FD15 CO15:EW15">
    <cfRule type="colorScale" priority="3249">
      <colorScale>
        <cfvo type="min"/>
        <cfvo type="num" val="0"/>
        <cfvo type="max"/>
        <color rgb="FF0070C0"/>
        <color theme="0"/>
        <color rgb="FFFF6600"/>
      </colorScale>
    </cfRule>
    <cfRule type="colorScale" priority="325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5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5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5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5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5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5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25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S9">
    <cfRule type="colorScale" priority="322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2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2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2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2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2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2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2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23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0">
    <cfRule type="colorScale" priority="321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1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1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1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1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1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1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2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22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G11">
    <cfRule type="colorScale" priority="320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0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20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20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0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0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1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1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21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X12">
    <cfRule type="colorScale" priority="319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9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9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9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19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20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20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20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20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EY12:FD12 CO12:EW12">
    <cfRule type="colorScale" priority="3186">
      <colorScale>
        <cfvo type="min"/>
        <cfvo type="num" val="0"/>
        <cfvo type="max"/>
        <color rgb="FF0070C0"/>
        <color theme="0"/>
        <color rgb="FFFF6600"/>
      </colorScale>
    </cfRule>
    <cfRule type="colorScale" priority="318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8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8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19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19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19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19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19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V17">
    <cfRule type="colorScale" priority="314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4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4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4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14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14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14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14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14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W17:EB17 CO17:DU17">
    <cfRule type="colorScale" priority="3132">
      <colorScale>
        <cfvo type="min"/>
        <cfvo type="num" val="0"/>
        <cfvo type="max"/>
        <color rgb="FF0070C0"/>
        <color theme="0"/>
        <color rgb="FFFF6600"/>
      </colorScale>
    </cfRule>
    <cfRule type="colorScale" priority="313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13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3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13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13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13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13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314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5:BI5 C5 CK5:CN5">
    <cfRule type="colorScale" priority="3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5:BI5 C5 CK5:CN5">
    <cfRule type="colorScale" priority="35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5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5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5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5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5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:BF5 BJ5:CJ5">
    <cfRule type="colorScale" priority="3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:BF5 BJ5:CJ5">
    <cfRule type="colorScale" priority="343">
      <colorScale>
        <cfvo type="min"/>
        <cfvo type="num" val="0"/>
        <cfvo type="max"/>
        <color rgb="FF0070C0"/>
        <color theme="0"/>
        <color rgb="FFFF6600"/>
      </colorScale>
    </cfRule>
    <cfRule type="colorScale" priority="3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4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4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4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4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6:BI6 C6 CK6:CN6">
    <cfRule type="colorScale" priority="2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6:BI6 C6 CK6:CN6">
    <cfRule type="colorScale" priority="2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F6 BJ6:CJ6"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F6 BJ6:CJ6">
    <cfRule type="colorScale" priority="235">
      <colorScale>
        <cfvo type="min"/>
        <cfvo type="num" val="0"/>
        <cfvo type="max"/>
        <color rgb="FF0070C0"/>
        <color theme="0"/>
        <color rgb="FFFF6600"/>
      </colorScale>
    </cfRule>
    <cfRule type="colorScale" priority="2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7:CC7 W7"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7:CC7 W7">
    <cfRule type="colorScale" priority="2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BZ7 CD7:CN7"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BZ7 CD7:CN7">
    <cfRule type="colorScale" priority="217">
      <colorScale>
        <cfvo type="min"/>
        <cfvo type="num" val="0"/>
        <cfvo type="max"/>
        <color rgb="FF0070C0"/>
        <color theme="0"/>
        <color rgb="FFFF6600"/>
      </colorScale>
    </cfRule>
    <cfRule type="colorScale" priority="2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8:BI8 C8 CK8:CN8"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8:BI8 C8 CK8:CN8">
    <cfRule type="colorScale" priority="2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F8 BJ8:CJ8"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BF8 BJ8:CJ8">
    <cfRule type="colorScale" priority="199">
      <colorScale>
        <cfvo type="min"/>
        <cfvo type="num" val="0"/>
        <cfvo type="max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K9:BM9 G9"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K9:BM9 G9"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J9 BN9:CN9"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BJ9 BN9:CN9">
    <cfRule type="colorScale" priority="181">
      <colorScale>
        <cfvo type="min"/>
        <cfvo type="num" val="0"/>
        <cfvo type="max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0:BY10 S10"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0:BY10 S10">
    <cfRule type="colorScale" priority="1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BV10 BZ10:CN10"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BV10 BZ10:CN10">
    <cfRule type="colorScale" priority="163">
      <colorScale>
        <cfvo type="min"/>
        <cfvo type="num" val="0"/>
        <cfvo type="max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1:BY11 S11"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W11:BY11 S11">
    <cfRule type="colorScale" priority="1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BV11 BZ11:CN11"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BV11 BZ11:CN11">
    <cfRule type="colorScale" priority="145">
      <colorScale>
        <cfvo type="min"/>
        <cfvo type="num" val="0"/>
        <cfvo type="max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2:BI12 C12 CK12:CN12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2:BI12 C12 CK12:CN12">
    <cfRule type="colorScale" priority="1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BF12 BJ12:CJ12"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BF12 BJ12:CJ12">
    <cfRule type="colorScale" priority="127">
      <colorScale>
        <cfvo type="min"/>
        <cfvo type="num" val="0"/>
        <cfvo type="max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3:BI13 C13 CK13:CN13"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3:BI13 C13 CK13:CN13">
    <cfRule type="colorScale" priority="1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BF13 BJ13:CJ13"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BF13 BJ13:CJ13">
    <cfRule type="colorScale" priority="109">
      <colorScale>
        <cfvo type="min"/>
        <cfvo type="num" val="0"/>
        <cfvo type="max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4:BI14 C14 CK14:CN14"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4:BI14 C14 CK14:CN14">
    <cfRule type="colorScale" priority="1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BF14 BJ14:CJ14"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BF14 BJ14:CJ14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5:BI15 C15 CK15:CN15"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5:BI15 C15 CK15:CN15">
    <cfRule type="colorScale" priority="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BF15 BJ15:CJ15"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BF15 BJ15:CJ15">
    <cfRule type="colorScale" priority="73">
      <colorScale>
        <cfvo type="min"/>
        <cfvo type="num" val="0"/>
        <cfvo type="max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6:BI16 C16 CK16:CN16"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6:BI16 C16 CK16:CN16">
    <cfRule type="colorScale" priority="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BF16 BJ16:CJ16"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BF16 BJ16:CJ16">
    <cfRule type="colorScale" priority="55">
      <colorScale>
        <cfvo type="min"/>
        <cfvo type="num" val="0"/>
        <cfvo type="max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7:CK17 AE17"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I17:CK17 AE17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CH17 CL17:CN17"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CH17 CL17:CN17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8:BI18 C18 CK18:CN18"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18:BI18 C18 CK18:CN18">
    <cfRule type="colorScale" priority="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8:BF18 BJ18:CJ18"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8:BF18 BJ18:CJ18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4:BI4 C4 CK4:CN4"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BG4:BI4 C4 CK4:CN4">
    <cfRule type="colorScale" priority="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F4 BJ4:CJ4"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F4 BJ4:CJ4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FB150C-82A0-40FB-A312-75EA650F00C9}">
  <ds:schemaRefs>
    <ds:schemaRef ds:uri="http://purl.org/dc/dcmitype/"/>
    <ds:schemaRef ds:uri="http://purl.org/dc/terms/"/>
    <ds:schemaRef ds:uri="18cde31a-aed2-49ce-b570-e812b29b6342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c70c90a-7b91-4514-9304-0bf9c3ca33d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40262B5-9A58-451F-81DD-EA49A2A2FA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6B6497-1C28-476C-A690-197D8E136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Legend</vt:lpstr>
      <vt:lpstr>DATA</vt:lpstr>
      <vt:lpstr>HEATMAP</vt:lpstr>
      <vt:lpstr>DATA!Print_Area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2022-10-11T22:39:06Z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