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filterPrivacy="1" defaultThemeVersion="124226"/>
  <xr:revisionPtr revIDLastSave="0" documentId="13_ncr:1_{F9797E56-8770-4680-B647-CA3B95523997}" xr6:coauthVersionLast="47" xr6:coauthVersionMax="47" xr10:uidLastSave="{00000000-0000-0000-0000-000000000000}"/>
  <bookViews>
    <workbookView xWindow="-120" yWindow="-120" windowWidth="29040" windowHeight="15840" tabRatio="790" activeTab="2" xr2:uid="{00000000-000D-0000-FFFF-FFFF00000000}"/>
  </bookViews>
  <sheets>
    <sheet name="Legend" sheetId="3" r:id="rId1"/>
    <sheet name="DATA" sheetId="13" r:id="rId2"/>
    <sheet name="HEATMAP" sheetId="14" r:id="rId3"/>
  </sheets>
  <definedNames>
    <definedName name="_xlnm.Print_Area" localSheetId="1">DATA!$1:$62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O18" i="13" l="1"/>
  <c r="CO17" i="13"/>
  <c r="CO16" i="13"/>
  <c r="CO15" i="13"/>
  <c r="CO14" i="13"/>
  <c r="CO13" i="13"/>
  <c r="CO12" i="13"/>
  <c r="CO11" i="13"/>
  <c r="CO10" i="13"/>
  <c r="CO9" i="13"/>
  <c r="CO8" i="13"/>
  <c r="CO7" i="13"/>
  <c r="CO6" i="13"/>
  <c r="CO5" i="13"/>
  <c r="CQ18" i="13"/>
  <c r="CQ17" i="13"/>
  <c r="CQ16" i="13"/>
  <c r="CQ15" i="13"/>
  <c r="CQ14" i="13"/>
  <c r="CQ13" i="13"/>
  <c r="CQ12" i="13"/>
  <c r="CQ11" i="13"/>
  <c r="CQ10" i="13"/>
  <c r="CQ9" i="13"/>
  <c r="CQ8" i="13"/>
  <c r="CQ7" i="13"/>
  <c r="CQ6" i="13"/>
  <c r="CQ5" i="13"/>
  <c r="CN18" i="13"/>
  <c r="CM37" i="13" s="1"/>
  <c r="CN17" i="13"/>
  <c r="CM36" i="13" s="1"/>
  <c r="CN16" i="13"/>
  <c r="CM35" i="13" s="1"/>
  <c r="CN15" i="13"/>
  <c r="CM34" i="13" s="1"/>
  <c r="CN14" i="13"/>
  <c r="CM33" i="13" s="1"/>
  <c r="CN13" i="13"/>
  <c r="CM32" i="13" s="1"/>
  <c r="CN12" i="13"/>
  <c r="CM31" i="13" s="1"/>
  <c r="CN11" i="13"/>
  <c r="CM30" i="13" s="1"/>
  <c r="CN10" i="13"/>
  <c r="CM29" i="13" s="1"/>
  <c r="CN9" i="13"/>
  <c r="CM28" i="13" s="1"/>
  <c r="CN8" i="13"/>
  <c r="CM27" i="13" s="1"/>
  <c r="CN7" i="13"/>
  <c r="CM26" i="13" s="1"/>
  <c r="CN6" i="13"/>
  <c r="CM25" i="13" s="1"/>
  <c r="CN5" i="13"/>
  <c r="CM24" i="13" s="1"/>
  <c r="C24" i="13" l="1"/>
  <c r="D24" i="13"/>
  <c r="E24" i="13"/>
  <c r="F24" i="13"/>
  <c r="G24" i="13"/>
  <c r="H24" i="13"/>
  <c r="I24" i="13"/>
  <c r="J24" i="13"/>
  <c r="K24" i="13"/>
  <c r="L24" i="13"/>
  <c r="M24" i="13"/>
  <c r="N24" i="13"/>
  <c r="O24" i="13"/>
  <c r="P24" i="13"/>
  <c r="Q24" i="13"/>
  <c r="R24" i="13"/>
  <c r="S24" i="13"/>
  <c r="T24" i="13"/>
  <c r="U24" i="13"/>
  <c r="V24" i="13"/>
  <c r="W24" i="13"/>
  <c r="X24" i="13"/>
  <c r="Y24" i="13"/>
  <c r="Z24" i="13"/>
  <c r="AA24" i="13"/>
  <c r="AB24" i="13"/>
  <c r="AC24" i="13"/>
  <c r="AD24" i="13"/>
  <c r="AE24" i="13"/>
  <c r="AF24" i="13"/>
  <c r="AG24" i="13"/>
  <c r="AH24" i="13"/>
  <c r="AI24" i="13"/>
  <c r="AJ24" i="13"/>
  <c r="AK24" i="13"/>
  <c r="AL24" i="13"/>
  <c r="AM24" i="13"/>
  <c r="AN24" i="13"/>
  <c r="AO24" i="13"/>
  <c r="AP24" i="13"/>
  <c r="AQ24" i="13"/>
  <c r="AR24" i="13"/>
  <c r="AS24" i="13"/>
  <c r="AT24" i="13"/>
  <c r="AU24" i="13"/>
  <c r="AV24" i="13"/>
  <c r="AW24" i="13"/>
  <c r="AX24" i="13"/>
  <c r="AY24" i="13"/>
  <c r="AZ24" i="13"/>
  <c r="BA24" i="13"/>
  <c r="BB24" i="13"/>
  <c r="BC24" i="13"/>
  <c r="BD24" i="13"/>
  <c r="BE24" i="13"/>
  <c r="BF24" i="13"/>
  <c r="BG24" i="13"/>
  <c r="BH24" i="13"/>
  <c r="BI24" i="13"/>
  <c r="BJ24" i="13"/>
  <c r="BK24" i="13"/>
  <c r="BL24" i="13"/>
  <c r="BM24" i="13"/>
  <c r="BN24" i="13"/>
  <c r="BO24" i="13"/>
  <c r="BP24" i="13"/>
  <c r="BQ24" i="13"/>
  <c r="BR24" i="13"/>
  <c r="BS24" i="13"/>
  <c r="BT24" i="13"/>
  <c r="BU24" i="13"/>
  <c r="BV24" i="13"/>
  <c r="BW24" i="13"/>
  <c r="BX24" i="13"/>
  <c r="BY24" i="13"/>
  <c r="BZ24" i="13"/>
  <c r="CA24" i="13"/>
  <c r="CB24" i="13"/>
  <c r="CC24" i="13"/>
  <c r="CD24" i="13"/>
  <c r="CE24" i="13"/>
  <c r="CF24" i="13"/>
  <c r="CG24" i="13"/>
  <c r="CH24" i="13"/>
  <c r="CI24" i="13"/>
  <c r="CJ24" i="13"/>
  <c r="CK24" i="13"/>
  <c r="CL24" i="13"/>
  <c r="C25" i="13"/>
  <c r="D25" i="13"/>
  <c r="E25" i="13"/>
  <c r="F25" i="13"/>
  <c r="G25" i="13"/>
  <c r="H25" i="13"/>
  <c r="I25" i="13"/>
  <c r="J25" i="13"/>
  <c r="K25" i="13"/>
  <c r="L25" i="13"/>
  <c r="M25" i="13"/>
  <c r="N25" i="13"/>
  <c r="O25" i="13"/>
  <c r="P25" i="13"/>
  <c r="Q25" i="13"/>
  <c r="R25" i="13"/>
  <c r="S25" i="13"/>
  <c r="T25" i="13"/>
  <c r="U25" i="13"/>
  <c r="V25" i="13"/>
  <c r="W25" i="13"/>
  <c r="X25" i="13"/>
  <c r="Y25" i="13"/>
  <c r="Z25" i="13"/>
  <c r="AA25" i="13"/>
  <c r="AB25" i="13"/>
  <c r="AC25" i="13"/>
  <c r="AD25" i="13"/>
  <c r="AE25" i="13"/>
  <c r="AF25" i="13"/>
  <c r="AG25" i="13"/>
  <c r="AH25" i="13"/>
  <c r="AI25" i="13"/>
  <c r="AJ25" i="13"/>
  <c r="AK25" i="13"/>
  <c r="AL25" i="13"/>
  <c r="AM25" i="13"/>
  <c r="AN25" i="13"/>
  <c r="AO25" i="13"/>
  <c r="AP25" i="13"/>
  <c r="AQ25" i="13"/>
  <c r="AR25" i="13"/>
  <c r="AS25" i="13"/>
  <c r="AT25" i="13"/>
  <c r="AU25" i="13"/>
  <c r="AV25" i="13"/>
  <c r="AW25" i="13"/>
  <c r="AX25" i="13"/>
  <c r="AY25" i="13"/>
  <c r="AZ25" i="13"/>
  <c r="BA25" i="13"/>
  <c r="BB25" i="13"/>
  <c r="BC25" i="13"/>
  <c r="BD25" i="13"/>
  <c r="BE25" i="13"/>
  <c r="BF25" i="13"/>
  <c r="BG25" i="13"/>
  <c r="BH25" i="13"/>
  <c r="BI25" i="13"/>
  <c r="BJ25" i="13"/>
  <c r="BK25" i="13"/>
  <c r="BL25" i="13"/>
  <c r="BM25" i="13"/>
  <c r="BN25" i="13"/>
  <c r="BO25" i="13"/>
  <c r="BP25" i="13"/>
  <c r="BQ25" i="13"/>
  <c r="BR25" i="13"/>
  <c r="BS25" i="13"/>
  <c r="BT25" i="13"/>
  <c r="BU25" i="13"/>
  <c r="BV25" i="13"/>
  <c r="BW25" i="13"/>
  <c r="BX25" i="13"/>
  <c r="BY25" i="13"/>
  <c r="BZ25" i="13"/>
  <c r="CA25" i="13"/>
  <c r="CB25" i="13"/>
  <c r="CC25" i="13"/>
  <c r="CD25" i="13"/>
  <c r="CE25" i="13"/>
  <c r="CF25" i="13"/>
  <c r="CG25" i="13"/>
  <c r="CH25" i="13"/>
  <c r="CI25" i="13"/>
  <c r="CJ25" i="13"/>
  <c r="CK25" i="13"/>
  <c r="CL25" i="13"/>
  <c r="C26" i="13"/>
  <c r="D26" i="13"/>
  <c r="E26" i="13"/>
  <c r="F26" i="13"/>
  <c r="G26" i="13"/>
  <c r="H26" i="13"/>
  <c r="I26" i="13"/>
  <c r="J26" i="13"/>
  <c r="K26" i="13"/>
  <c r="L26" i="13"/>
  <c r="M26" i="13"/>
  <c r="N26" i="13"/>
  <c r="O26" i="13"/>
  <c r="P26" i="13"/>
  <c r="Q26" i="13"/>
  <c r="R26" i="13"/>
  <c r="S26" i="13"/>
  <c r="T26" i="13"/>
  <c r="U26" i="13"/>
  <c r="V26" i="13"/>
  <c r="W26" i="13"/>
  <c r="X26" i="13"/>
  <c r="Y26" i="13"/>
  <c r="Z26" i="13"/>
  <c r="AA26" i="13"/>
  <c r="AB26" i="13"/>
  <c r="AC26" i="13"/>
  <c r="AD26" i="13"/>
  <c r="AE26" i="13"/>
  <c r="AF26" i="13"/>
  <c r="AG26" i="13"/>
  <c r="AH26" i="13"/>
  <c r="AI26" i="13"/>
  <c r="AJ26" i="13"/>
  <c r="AK26" i="13"/>
  <c r="AL26" i="13"/>
  <c r="AM26" i="13"/>
  <c r="AN26" i="13"/>
  <c r="AO26" i="13"/>
  <c r="AP26" i="13"/>
  <c r="AQ26" i="13"/>
  <c r="AR26" i="13"/>
  <c r="AS26" i="13"/>
  <c r="AT26" i="13"/>
  <c r="AU26" i="13"/>
  <c r="AV26" i="13"/>
  <c r="AW26" i="13"/>
  <c r="AX26" i="13"/>
  <c r="AY26" i="13"/>
  <c r="AZ26" i="13"/>
  <c r="BA26" i="13"/>
  <c r="BB26" i="13"/>
  <c r="BC26" i="13"/>
  <c r="BD26" i="13"/>
  <c r="BE26" i="13"/>
  <c r="BF26" i="13"/>
  <c r="BG26" i="13"/>
  <c r="BH26" i="13"/>
  <c r="BI26" i="13"/>
  <c r="BJ26" i="13"/>
  <c r="BK26" i="13"/>
  <c r="BL26" i="13"/>
  <c r="BM26" i="13"/>
  <c r="BN26" i="13"/>
  <c r="BO26" i="13"/>
  <c r="BP26" i="13"/>
  <c r="BQ26" i="13"/>
  <c r="BR26" i="13"/>
  <c r="BS26" i="13"/>
  <c r="BT26" i="13"/>
  <c r="BU26" i="13"/>
  <c r="BV26" i="13"/>
  <c r="BW26" i="13"/>
  <c r="BX26" i="13"/>
  <c r="BY26" i="13"/>
  <c r="BZ26" i="13"/>
  <c r="CA26" i="13"/>
  <c r="CB26" i="13"/>
  <c r="CC26" i="13"/>
  <c r="CD26" i="13"/>
  <c r="CE26" i="13"/>
  <c r="CF26" i="13"/>
  <c r="CG26" i="13"/>
  <c r="CH26" i="13"/>
  <c r="CI26" i="13"/>
  <c r="CJ26" i="13"/>
  <c r="CK26" i="13"/>
  <c r="CL26" i="13"/>
  <c r="W27" i="13"/>
  <c r="X27" i="13"/>
  <c r="Y27" i="13"/>
  <c r="Z27" i="13"/>
  <c r="AA27" i="13"/>
  <c r="AB27" i="13"/>
  <c r="AC27" i="13"/>
  <c r="AD27" i="13"/>
  <c r="AE27" i="13"/>
  <c r="AF27" i="13"/>
  <c r="AG27" i="13"/>
  <c r="AH27" i="13"/>
  <c r="AI27" i="13"/>
  <c r="AJ27" i="13"/>
  <c r="AK27" i="13"/>
  <c r="AL27" i="13"/>
  <c r="AM27" i="13"/>
  <c r="AN27" i="13"/>
  <c r="AO27" i="13"/>
  <c r="AP27" i="13"/>
  <c r="AQ27" i="13"/>
  <c r="AR27" i="13"/>
  <c r="AS27" i="13"/>
  <c r="AT27" i="13"/>
  <c r="AU27" i="13"/>
  <c r="AV27" i="13"/>
  <c r="AW27" i="13"/>
  <c r="AX27" i="13"/>
  <c r="AY27" i="13"/>
  <c r="AZ27" i="13"/>
  <c r="BA27" i="13"/>
  <c r="BB27" i="13"/>
  <c r="BC27" i="13"/>
  <c r="BD27" i="13"/>
  <c r="BE27" i="13"/>
  <c r="BF27" i="13"/>
  <c r="BG27" i="13"/>
  <c r="BH27" i="13"/>
  <c r="BI27" i="13"/>
  <c r="BJ27" i="13"/>
  <c r="BK27" i="13"/>
  <c r="BL27" i="13"/>
  <c r="BM27" i="13"/>
  <c r="BN27" i="13"/>
  <c r="BO27" i="13"/>
  <c r="BP27" i="13"/>
  <c r="BQ27" i="13"/>
  <c r="BR27" i="13"/>
  <c r="BS27" i="13"/>
  <c r="BT27" i="13"/>
  <c r="BU27" i="13"/>
  <c r="BV27" i="13"/>
  <c r="BW27" i="13"/>
  <c r="BX27" i="13"/>
  <c r="BY27" i="13"/>
  <c r="BZ27" i="13"/>
  <c r="CA27" i="13"/>
  <c r="CB27" i="13"/>
  <c r="CC27" i="13"/>
  <c r="CD27" i="13"/>
  <c r="CE27" i="13"/>
  <c r="CF27" i="13"/>
  <c r="CG27" i="13"/>
  <c r="CH27" i="13"/>
  <c r="CI27" i="13"/>
  <c r="CJ27" i="13"/>
  <c r="CK27" i="13"/>
  <c r="CL27" i="13"/>
  <c r="K32" i="13"/>
  <c r="BG32" i="13" l="1"/>
  <c r="AA32" i="13"/>
  <c r="BW32" i="13"/>
  <c r="AQ32" i="13"/>
  <c r="D32" i="13"/>
  <c r="F32" i="13"/>
  <c r="H32" i="13"/>
  <c r="J32" i="13"/>
  <c r="L32" i="13"/>
  <c r="N32" i="13"/>
  <c r="P32" i="13"/>
  <c r="R32" i="13"/>
  <c r="T32" i="13"/>
  <c r="V32" i="13"/>
  <c r="X32" i="13"/>
  <c r="Z32" i="13"/>
  <c r="AB32" i="13"/>
  <c r="AD32" i="13"/>
  <c r="AF32" i="13"/>
  <c r="AH32" i="13"/>
  <c r="AJ32" i="13"/>
  <c r="AL32" i="13"/>
  <c r="AN32" i="13"/>
  <c r="AP32" i="13"/>
  <c r="AR32" i="13"/>
  <c r="AT32" i="13"/>
  <c r="AV32" i="13"/>
  <c r="AX32" i="13"/>
  <c r="AZ32" i="13"/>
  <c r="BB32" i="13"/>
  <c r="BD32" i="13"/>
  <c r="BF32" i="13"/>
  <c r="BH32" i="13"/>
  <c r="BJ32" i="13"/>
  <c r="BL32" i="13"/>
  <c r="BN32" i="13"/>
  <c r="BP32" i="13"/>
  <c r="BR32" i="13"/>
  <c r="BT32" i="13"/>
  <c r="BV32" i="13"/>
  <c r="BX32" i="13"/>
  <c r="BZ32" i="13"/>
  <c r="CB32" i="13"/>
  <c r="CD32" i="13"/>
  <c r="CF32" i="13"/>
  <c r="CH32" i="13"/>
  <c r="CJ32" i="13"/>
  <c r="CL32" i="13"/>
  <c r="E32" i="13"/>
  <c r="I32" i="13"/>
  <c r="M32" i="13"/>
  <c r="Q32" i="13"/>
  <c r="U32" i="13"/>
  <c r="Y32" i="13"/>
  <c r="AC32" i="13"/>
  <c r="AG32" i="13"/>
  <c r="AK32" i="13"/>
  <c r="AO32" i="13"/>
  <c r="AS32" i="13"/>
  <c r="AW32" i="13"/>
  <c r="BA32" i="13"/>
  <c r="BE32" i="13"/>
  <c r="BI32" i="13"/>
  <c r="BM32" i="13"/>
  <c r="BQ32" i="13"/>
  <c r="BU32" i="13"/>
  <c r="BY32" i="13"/>
  <c r="CC32" i="13"/>
  <c r="CG32" i="13"/>
  <c r="CK32" i="13"/>
  <c r="G32" i="13"/>
  <c r="O32" i="13"/>
  <c r="W32" i="13"/>
  <c r="AE32" i="13"/>
  <c r="AM32" i="13"/>
  <c r="AU32" i="13"/>
  <c r="BC32" i="13"/>
  <c r="BK32" i="13"/>
  <c r="BS32" i="13"/>
  <c r="CA32" i="13"/>
  <c r="CI32" i="13"/>
  <c r="CE32" i="13"/>
  <c r="BO32" i="13"/>
  <c r="AY32" i="13"/>
  <c r="AI32" i="13"/>
  <c r="S32" i="13"/>
  <c r="C32" i="13"/>
  <c r="G29" i="13" l="1"/>
  <c r="I29" i="13"/>
  <c r="K29" i="13"/>
  <c r="M29" i="13"/>
  <c r="O29" i="13"/>
  <c r="Q29" i="13"/>
  <c r="S29" i="13"/>
  <c r="U29" i="13"/>
  <c r="W29" i="13"/>
  <c r="Y29" i="13"/>
  <c r="AA29" i="13"/>
  <c r="AC29" i="13"/>
  <c r="AE29" i="13"/>
  <c r="AG29" i="13"/>
  <c r="AI29" i="13"/>
  <c r="AK29" i="13"/>
  <c r="AM29" i="13"/>
  <c r="AO29" i="13"/>
  <c r="AQ29" i="13"/>
  <c r="AS29" i="13"/>
  <c r="AU29" i="13"/>
  <c r="AW29" i="13"/>
  <c r="AY29" i="13"/>
  <c r="BA29" i="13"/>
  <c r="BC29" i="13"/>
  <c r="BE29" i="13"/>
  <c r="BG29" i="13"/>
  <c r="BI29" i="13"/>
  <c r="BK29" i="13"/>
  <c r="BM29" i="13"/>
  <c r="BO29" i="13"/>
  <c r="BQ29" i="13"/>
  <c r="BS29" i="13"/>
  <c r="BU29" i="13"/>
  <c r="BW29" i="13"/>
  <c r="BY29" i="13"/>
  <c r="CA29" i="13"/>
  <c r="CC29" i="13"/>
  <c r="CE29" i="13"/>
  <c r="CG29" i="13"/>
  <c r="CI29" i="13"/>
  <c r="H29" i="13"/>
  <c r="L29" i="13"/>
  <c r="P29" i="13"/>
  <c r="T29" i="13"/>
  <c r="X29" i="13"/>
  <c r="AB29" i="13"/>
  <c r="AF29" i="13"/>
  <c r="AJ29" i="13"/>
  <c r="AN29" i="13"/>
  <c r="AR29" i="13"/>
  <c r="AV29" i="13"/>
  <c r="AZ29" i="13"/>
  <c r="BD29" i="13"/>
  <c r="BH29" i="13"/>
  <c r="BL29" i="13"/>
  <c r="BP29" i="13"/>
  <c r="BT29" i="13"/>
  <c r="BX29" i="13"/>
  <c r="CB29" i="13"/>
  <c r="CF29" i="13"/>
  <c r="CJ29" i="13"/>
  <c r="CL29" i="13"/>
  <c r="J29" i="13"/>
  <c r="R29" i="13"/>
  <c r="Z29" i="13"/>
  <c r="AH29" i="13"/>
  <c r="AP29" i="13"/>
  <c r="AX29" i="13"/>
  <c r="BF29" i="13"/>
  <c r="BN29" i="13"/>
  <c r="BV29" i="13"/>
  <c r="CD29" i="13"/>
  <c r="CK29" i="13"/>
  <c r="V29" i="13"/>
  <c r="AL29" i="13"/>
  <c r="BB29" i="13"/>
  <c r="BR29" i="13"/>
  <c r="CH29" i="13"/>
  <c r="AD29" i="13"/>
  <c r="BJ29" i="13"/>
  <c r="N29" i="13"/>
  <c r="AT29" i="13"/>
  <c r="BZ29" i="13"/>
  <c r="T31" i="13"/>
  <c r="V31" i="13"/>
  <c r="X31" i="13"/>
  <c r="Z31" i="13"/>
  <c r="AB31" i="13"/>
  <c r="AD31" i="13"/>
  <c r="AF31" i="13"/>
  <c r="AH31" i="13"/>
  <c r="AJ31" i="13"/>
  <c r="AL31" i="13"/>
  <c r="AN31" i="13"/>
  <c r="AP31" i="13"/>
  <c r="AR31" i="13"/>
  <c r="AT31" i="13"/>
  <c r="AV31" i="13"/>
  <c r="AX31" i="13"/>
  <c r="AZ31" i="13"/>
  <c r="BB31" i="13"/>
  <c r="BD31" i="13"/>
  <c r="BF31" i="13"/>
  <c r="BH31" i="13"/>
  <c r="BJ31" i="13"/>
  <c r="BL31" i="13"/>
  <c r="BN31" i="13"/>
  <c r="BP31" i="13"/>
  <c r="BR31" i="13"/>
  <c r="BT31" i="13"/>
  <c r="BV31" i="13"/>
  <c r="BX31" i="13"/>
  <c r="BZ31" i="13"/>
  <c r="CB31" i="13"/>
  <c r="CD31" i="13"/>
  <c r="CF31" i="13"/>
  <c r="CH31" i="13"/>
  <c r="CJ31" i="13"/>
  <c r="CL31" i="13"/>
  <c r="U31" i="13"/>
  <c r="Y31" i="13"/>
  <c r="AC31" i="13"/>
  <c r="AG31" i="13"/>
  <c r="AK31" i="13"/>
  <c r="AO31" i="13"/>
  <c r="AS31" i="13"/>
  <c r="AW31" i="13"/>
  <c r="BA31" i="13"/>
  <c r="BE31" i="13"/>
  <c r="BI31" i="13"/>
  <c r="BM31" i="13"/>
  <c r="BQ31" i="13"/>
  <c r="BU31" i="13"/>
  <c r="BY31" i="13"/>
  <c r="CC31" i="13"/>
  <c r="CG31" i="13"/>
  <c r="CK31" i="13"/>
  <c r="W31" i="13"/>
  <c r="AE31" i="13"/>
  <c r="AM31" i="13"/>
  <c r="AU31" i="13"/>
  <c r="BC31" i="13"/>
  <c r="BK31" i="13"/>
  <c r="BS31" i="13"/>
  <c r="CA31" i="13"/>
  <c r="CI31" i="13"/>
  <c r="AA31" i="13"/>
  <c r="AQ31" i="13"/>
  <c r="BG31" i="13"/>
  <c r="BW31" i="13"/>
  <c r="S31" i="13"/>
  <c r="AI31" i="13"/>
  <c r="AY31" i="13"/>
  <c r="BO31" i="13"/>
  <c r="CE31" i="13"/>
  <c r="D34" i="13"/>
  <c r="F34" i="13"/>
  <c r="H34" i="13"/>
  <c r="J34" i="13"/>
  <c r="L34" i="13"/>
  <c r="N34" i="13"/>
  <c r="P34" i="13"/>
  <c r="R34" i="13"/>
  <c r="T34" i="13"/>
  <c r="V34" i="13"/>
  <c r="X34" i="13"/>
  <c r="Z34" i="13"/>
  <c r="AB34" i="13"/>
  <c r="AD34" i="13"/>
  <c r="AF34" i="13"/>
  <c r="AH34" i="13"/>
  <c r="AJ34" i="13"/>
  <c r="AL34" i="13"/>
  <c r="AN34" i="13"/>
  <c r="AP34" i="13"/>
  <c r="AR34" i="13"/>
  <c r="AT34" i="13"/>
  <c r="AV34" i="13"/>
  <c r="AX34" i="13"/>
  <c r="AZ34" i="13"/>
  <c r="BB34" i="13"/>
  <c r="BD34" i="13"/>
  <c r="BF34" i="13"/>
  <c r="BH34" i="13"/>
  <c r="BJ34" i="13"/>
  <c r="BL34" i="13"/>
  <c r="BN34" i="13"/>
  <c r="BP34" i="13"/>
  <c r="BR34" i="13"/>
  <c r="BT34" i="13"/>
  <c r="BV34" i="13"/>
  <c r="BX34" i="13"/>
  <c r="BZ34" i="13"/>
  <c r="CB34" i="13"/>
  <c r="CD34" i="13"/>
  <c r="CF34" i="13"/>
  <c r="CH34" i="13"/>
  <c r="CJ34" i="13"/>
  <c r="CL34" i="13"/>
  <c r="C34" i="13"/>
  <c r="G34" i="13"/>
  <c r="K34" i="13"/>
  <c r="O34" i="13"/>
  <c r="S34" i="13"/>
  <c r="W34" i="13"/>
  <c r="AA34" i="13"/>
  <c r="AE34" i="13"/>
  <c r="AI34" i="13"/>
  <c r="AM34" i="13"/>
  <c r="AQ34" i="13"/>
  <c r="AU34" i="13"/>
  <c r="AY34" i="13"/>
  <c r="BC34" i="13"/>
  <c r="BG34" i="13"/>
  <c r="BK34" i="13"/>
  <c r="BO34" i="13"/>
  <c r="BS34" i="13"/>
  <c r="BW34" i="13"/>
  <c r="CA34" i="13"/>
  <c r="CE34" i="13"/>
  <c r="CI34" i="13"/>
  <c r="I34" i="13"/>
  <c r="Q34" i="13"/>
  <c r="Y34" i="13"/>
  <c r="AG34" i="13"/>
  <c r="AO34" i="13"/>
  <c r="AW34" i="13"/>
  <c r="BE34" i="13"/>
  <c r="BM34" i="13"/>
  <c r="BU34" i="13"/>
  <c r="CC34" i="13"/>
  <c r="CK34" i="13"/>
  <c r="E34" i="13"/>
  <c r="M34" i="13"/>
  <c r="U34" i="13"/>
  <c r="AC34" i="13"/>
  <c r="AK34" i="13"/>
  <c r="AS34" i="13"/>
  <c r="BA34" i="13"/>
  <c r="BI34" i="13"/>
  <c r="BQ34" i="13"/>
  <c r="BY34" i="13"/>
  <c r="CG34" i="13"/>
  <c r="D36" i="13"/>
  <c r="F36" i="13"/>
  <c r="H36" i="13"/>
  <c r="J36" i="13"/>
  <c r="L36" i="13"/>
  <c r="N36" i="13"/>
  <c r="P36" i="13"/>
  <c r="R36" i="13"/>
  <c r="T36" i="13"/>
  <c r="V36" i="13"/>
  <c r="X36" i="13"/>
  <c r="Z36" i="13"/>
  <c r="AB36" i="13"/>
  <c r="AD36" i="13"/>
  <c r="AF36" i="13"/>
  <c r="AH36" i="13"/>
  <c r="AJ36" i="13"/>
  <c r="AL36" i="13"/>
  <c r="AN36" i="13"/>
  <c r="AP36" i="13"/>
  <c r="AR36" i="13"/>
  <c r="AT36" i="13"/>
  <c r="AV36" i="13"/>
  <c r="AX36" i="13"/>
  <c r="AZ36" i="13"/>
  <c r="BB36" i="13"/>
  <c r="BD36" i="13"/>
  <c r="BF36" i="13"/>
  <c r="BH36" i="13"/>
  <c r="BJ36" i="13"/>
  <c r="BL36" i="13"/>
  <c r="BN36" i="13"/>
  <c r="BP36" i="13"/>
  <c r="BR36" i="13"/>
  <c r="BT36" i="13"/>
  <c r="BV36" i="13"/>
  <c r="BX36" i="13"/>
  <c r="BZ36" i="13"/>
  <c r="CB36" i="13"/>
  <c r="CD36" i="13"/>
  <c r="CF36" i="13"/>
  <c r="CH36" i="13"/>
  <c r="CJ36" i="13"/>
  <c r="CL36" i="13"/>
  <c r="C36" i="13"/>
  <c r="G36" i="13"/>
  <c r="K36" i="13"/>
  <c r="O36" i="13"/>
  <c r="S36" i="13"/>
  <c r="W36" i="13"/>
  <c r="AA36" i="13"/>
  <c r="AE36" i="13"/>
  <c r="AI36" i="13"/>
  <c r="AM36" i="13"/>
  <c r="AQ36" i="13"/>
  <c r="AU36" i="13"/>
  <c r="AY36" i="13"/>
  <c r="BC36" i="13"/>
  <c r="BG36" i="13"/>
  <c r="BK36" i="13"/>
  <c r="BO36" i="13"/>
  <c r="BS36" i="13"/>
  <c r="BW36" i="13"/>
  <c r="CA36" i="13"/>
  <c r="CE36" i="13"/>
  <c r="CI36" i="13"/>
  <c r="I36" i="13"/>
  <c r="Q36" i="13"/>
  <c r="Y36" i="13"/>
  <c r="AG36" i="13"/>
  <c r="AO36" i="13"/>
  <c r="AW36" i="13"/>
  <c r="BE36" i="13"/>
  <c r="BM36" i="13"/>
  <c r="BU36" i="13"/>
  <c r="CC36" i="13"/>
  <c r="CK36" i="13"/>
  <c r="E36" i="13"/>
  <c r="M36" i="13"/>
  <c r="U36" i="13"/>
  <c r="AC36" i="13"/>
  <c r="AK36" i="13"/>
  <c r="AS36" i="13"/>
  <c r="BA36" i="13"/>
  <c r="BI36" i="13"/>
  <c r="BQ36" i="13"/>
  <c r="BY36" i="13"/>
  <c r="CG36" i="13"/>
  <c r="C28" i="13"/>
  <c r="E28" i="13"/>
  <c r="G28" i="13"/>
  <c r="I28" i="13"/>
  <c r="K28" i="13"/>
  <c r="M28" i="13"/>
  <c r="O28" i="13"/>
  <c r="Q28" i="13"/>
  <c r="S28" i="13"/>
  <c r="U28" i="13"/>
  <c r="W28" i="13"/>
  <c r="Y28" i="13"/>
  <c r="AA28" i="13"/>
  <c r="AC28" i="13"/>
  <c r="AE28" i="13"/>
  <c r="AG28" i="13"/>
  <c r="AI28" i="13"/>
  <c r="AK28" i="13"/>
  <c r="AM28" i="13"/>
  <c r="AO28" i="13"/>
  <c r="AQ28" i="13"/>
  <c r="AS28" i="13"/>
  <c r="AU28" i="13"/>
  <c r="AW28" i="13"/>
  <c r="AY28" i="13"/>
  <c r="BA28" i="13"/>
  <c r="BC28" i="13"/>
  <c r="BE28" i="13"/>
  <c r="BG28" i="13"/>
  <c r="BI28" i="13"/>
  <c r="BK28" i="13"/>
  <c r="BM28" i="13"/>
  <c r="BO28" i="13"/>
  <c r="BQ28" i="13"/>
  <c r="BS28" i="13"/>
  <c r="BU28" i="13"/>
  <c r="BW28" i="13"/>
  <c r="BY28" i="13"/>
  <c r="CA28" i="13"/>
  <c r="CC28" i="13"/>
  <c r="CE28" i="13"/>
  <c r="CG28" i="13"/>
  <c r="CI28" i="13"/>
  <c r="CK28" i="13"/>
  <c r="D28" i="13"/>
  <c r="H28" i="13"/>
  <c r="L28" i="13"/>
  <c r="P28" i="13"/>
  <c r="T28" i="13"/>
  <c r="X28" i="13"/>
  <c r="AB28" i="13"/>
  <c r="AF28" i="13"/>
  <c r="AJ28" i="13"/>
  <c r="AN28" i="13"/>
  <c r="AR28" i="13"/>
  <c r="AV28" i="13"/>
  <c r="AZ28" i="13"/>
  <c r="BD28" i="13"/>
  <c r="BH28" i="13"/>
  <c r="BL28" i="13"/>
  <c r="BP28" i="13"/>
  <c r="BT28" i="13"/>
  <c r="BX28" i="13"/>
  <c r="CB28" i="13"/>
  <c r="CF28" i="13"/>
  <c r="CJ28" i="13"/>
  <c r="F28" i="13"/>
  <c r="N28" i="13"/>
  <c r="V28" i="13"/>
  <c r="AD28" i="13"/>
  <c r="AL28" i="13"/>
  <c r="AT28" i="13"/>
  <c r="BB28" i="13"/>
  <c r="BJ28" i="13"/>
  <c r="BR28" i="13"/>
  <c r="BZ28" i="13"/>
  <c r="CH28" i="13"/>
  <c r="J28" i="13"/>
  <c r="Z28" i="13"/>
  <c r="AP28" i="13"/>
  <c r="BF28" i="13"/>
  <c r="BV28" i="13"/>
  <c r="CL28" i="13"/>
  <c r="R28" i="13"/>
  <c r="AX28" i="13"/>
  <c r="CD28" i="13"/>
  <c r="AH28" i="13"/>
  <c r="BN28" i="13"/>
  <c r="T30" i="13"/>
  <c r="V30" i="13"/>
  <c r="X30" i="13"/>
  <c r="Z30" i="13"/>
  <c r="AB30" i="13"/>
  <c r="AD30" i="13"/>
  <c r="AF30" i="13"/>
  <c r="AH30" i="13"/>
  <c r="AJ30" i="13"/>
  <c r="AL30" i="13"/>
  <c r="AN30" i="13"/>
  <c r="AP30" i="13"/>
  <c r="AR30" i="13"/>
  <c r="AT30" i="13"/>
  <c r="AV30" i="13"/>
  <c r="AX30" i="13"/>
  <c r="AZ30" i="13"/>
  <c r="BB30" i="13"/>
  <c r="BD30" i="13"/>
  <c r="BF30" i="13"/>
  <c r="BH30" i="13"/>
  <c r="BJ30" i="13"/>
  <c r="BL30" i="13"/>
  <c r="BN30" i="13"/>
  <c r="BP30" i="13"/>
  <c r="BR30" i="13"/>
  <c r="BT30" i="13"/>
  <c r="BV30" i="13"/>
  <c r="BX30" i="13"/>
  <c r="BZ30" i="13"/>
  <c r="CB30" i="13"/>
  <c r="CD30" i="13"/>
  <c r="CF30" i="13"/>
  <c r="CH30" i="13"/>
  <c r="CJ30" i="13"/>
  <c r="CL30" i="13"/>
  <c r="U30" i="13"/>
  <c r="Y30" i="13"/>
  <c r="AC30" i="13"/>
  <c r="AG30" i="13"/>
  <c r="AK30" i="13"/>
  <c r="AO30" i="13"/>
  <c r="AS30" i="13"/>
  <c r="AW30" i="13"/>
  <c r="BA30" i="13"/>
  <c r="BE30" i="13"/>
  <c r="BI30" i="13"/>
  <c r="BM30" i="13"/>
  <c r="BQ30" i="13"/>
  <c r="BU30" i="13"/>
  <c r="BY30" i="13"/>
  <c r="CC30" i="13"/>
  <c r="CG30" i="13"/>
  <c r="CK30" i="13"/>
  <c r="W30" i="13"/>
  <c r="AE30" i="13"/>
  <c r="AM30" i="13"/>
  <c r="AU30" i="13"/>
  <c r="BC30" i="13"/>
  <c r="BK30" i="13"/>
  <c r="BS30" i="13"/>
  <c r="CA30" i="13"/>
  <c r="CI30" i="13"/>
  <c r="S30" i="13"/>
  <c r="AI30" i="13"/>
  <c r="AY30" i="13"/>
  <c r="BO30" i="13"/>
  <c r="CE30" i="13"/>
  <c r="AA30" i="13"/>
  <c r="AQ30" i="13"/>
  <c r="BG30" i="13"/>
  <c r="BW30" i="13"/>
  <c r="D33" i="13"/>
  <c r="F33" i="13"/>
  <c r="H33" i="13"/>
  <c r="J33" i="13"/>
  <c r="L33" i="13"/>
  <c r="N33" i="13"/>
  <c r="P33" i="13"/>
  <c r="R33" i="13"/>
  <c r="T33" i="13"/>
  <c r="V33" i="13"/>
  <c r="E33" i="13"/>
  <c r="I33" i="13"/>
  <c r="M33" i="13"/>
  <c r="Q33" i="13"/>
  <c r="U33" i="13"/>
  <c r="X33" i="13"/>
  <c r="Z33" i="13"/>
  <c r="AB33" i="13"/>
  <c r="AD33" i="13"/>
  <c r="AF33" i="13"/>
  <c r="AH33" i="13"/>
  <c r="AJ33" i="13"/>
  <c r="AL33" i="13"/>
  <c r="AN33" i="13"/>
  <c r="AP33" i="13"/>
  <c r="AR33" i="13"/>
  <c r="AT33" i="13"/>
  <c r="AV33" i="13"/>
  <c r="AX33" i="13"/>
  <c r="AZ33" i="13"/>
  <c r="BB33" i="13"/>
  <c r="BD33" i="13"/>
  <c r="BF33" i="13"/>
  <c r="BH33" i="13"/>
  <c r="BJ33" i="13"/>
  <c r="BL33" i="13"/>
  <c r="BN33" i="13"/>
  <c r="BP33" i="13"/>
  <c r="BR33" i="13"/>
  <c r="BT33" i="13"/>
  <c r="BV33" i="13"/>
  <c r="BX33" i="13"/>
  <c r="BZ33" i="13"/>
  <c r="CB33" i="13"/>
  <c r="CD33" i="13"/>
  <c r="CF33" i="13"/>
  <c r="CH33" i="13"/>
  <c r="CJ33" i="13"/>
  <c r="CL33" i="13"/>
  <c r="G33" i="13"/>
  <c r="O33" i="13"/>
  <c r="W33" i="13"/>
  <c r="AA33" i="13"/>
  <c r="AE33" i="13"/>
  <c r="AI33" i="13"/>
  <c r="AM33" i="13"/>
  <c r="AQ33" i="13"/>
  <c r="AU33" i="13"/>
  <c r="AY33" i="13"/>
  <c r="BC33" i="13"/>
  <c r="BG33" i="13"/>
  <c r="BK33" i="13"/>
  <c r="BO33" i="13"/>
  <c r="BS33" i="13"/>
  <c r="BW33" i="13"/>
  <c r="CA33" i="13"/>
  <c r="CE33" i="13"/>
  <c r="CI33" i="13"/>
  <c r="K33" i="13"/>
  <c r="Y33" i="13"/>
  <c r="AG33" i="13"/>
  <c r="AO33" i="13"/>
  <c r="AW33" i="13"/>
  <c r="BE33" i="13"/>
  <c r="BM33" i="13"/>
  <c r="BU33" i="13"/>
  <c r="CC33" i="13"/>
  <c r="CK33" i="13"/>
  <c r="C33" i="13"/>
  <c r="S33" i="13"/>
  <c r="AC33" i="13"/>
  <c r="AK33" i="13"/>
  <c r="AS33" i="13"/>
  <c r="BA33" i="13"/>
  <c r="BI33" i="13"/>
  <c r="BQ33" i="13"/>
  <c r="BY33" i="13"/>
  <c r="CG33" i="13"/>
  <c r="D35" i="13"/>
  <c r="F35" i="13"/>
  <c r="H35" i="13"/>
  <c r="J35" i="13"/>
  <c r="L35" i="13"/>
  <c r="N35" i="13"/>
  <c r="P35" i="13"/>
  <c r="R35" i="13"/>
  <c r="T35" i="13"/>
  <c r="V35" i="13"/>
  <c r="X35" i="13"/>
  <c r="Z35" i="13"/>
  <c r="AB35" i="13"/>
  <c r="AD35" i="13"/>
  <c r="AF35" i="13"/>
  <c r="AH35" i="13"/>
  <c r="AJ35" i="13"/>
  <c r="AL35" i="13"/>
  <c r="AN35" i="13"/>
  <c r="AP35" i="13"/>
  <c r="AR35" i="13"/>
  <c r="AT35" i="13"/>
  <c r="AV35" i="13"/>
  <c r="AX35" i="13"/>
  <c r="AZ35" i="13"/>
  <c r="BB35" i="13"/>
  <c r="BD35" i="13"/>
  <c r="BF35" i="13"/>
  <c r="BH35" i="13"/>
  <c r="BJ35" i="13"/>
  <c r="BL35" i="13"/>
  <c r="BN35" i="13"/>
  <c r="BP35" i="13"/>
  <c r="BR35" i="13"/>
  <c r="BT35" i="13"/>
  <c r="BV35" i="13"/>
  <c r="BX35" i="13"/>
  <c r="BZ35" i="13"/>
  <c r="CB35" i="13"/>
  <c r="CD35" i="13"/>
  <c r="CF35" i="13"/>
  <c r="CH35" i="13"/>
  <c r="CJ35" i="13"/>
  <c r="CL35" i="13"/>
  <c r="C35" i="13"/>
  <c r="G35" i="13"/>
  <c r="K35" i="13"/>
  <c r="O35" i="13"/>
  <c r="S35" i="13"/>
  <c r="W35" i="13"/>
  <c r="AA35" i="13"/>
  <c r="AE35" i="13"/>
  <c r="AI35" i="13"/>
  <c r="AM35" i="13"/>
  <c r="AQ35" i="13"/>
  <c r="AU35" i="13"/>
  <c r="AY35" i="13"/>
  <c r="BC35" i="13"/>
  <c r="BG35" i="13"/>
  <c r="BK35" i="13"/>
  <c r="BO35" i="13"/>
  <c r="BS35" i="13"/>
  <c r="BW35" i="13"/>
  <c r="CA35" i="13"/>
  <c r="CE35" i="13"/>
  <c r="CI35" i="13"/>
  <c r="I35" i="13"/>
  <c r="Q35" i="13"/>
  <c r="Y35" i="13"/>
  <c r="AG35" i="13"/>
  <c r="AO35" i="13"/>
  <c r="AW35" i="13"/>
  <c r="BE35" i="13"/>
  <c r="BM35" i="13"/>
  <c r="BU35" i="13"/>
  <c r="CC35" i="13"/>
  <c r="CK35" i="13"/>
  <c r="E35" i="13"/>
  <c r="M35" i="13"/>
  <c r="U35" i="13"/>
  <c r="AC35" i="13"/>
  <c r="AK35" i="13"/>
  <c r="AS35" i="13"/>
  <c r="BA35" i="13"/>
  <c r="BI35" i="13"/>
  <c r="BQ35" i="13"/>
  <c r="BY35" i="13"/>
  <c r="CG35" i="13"/>
  <c r="AF37" i="13"/>
  <c r="AH37" i="13"/>
  <c r="AJ37" i="13"/>
  <c r="AL37" i="13"/>
  <c r="AN37" i="13"/>
  <c r="AP37" i="13"/>
  <c r="AR37" i="13"/>
  <c r="AT37" i="13"/>
  <c r="AV37" i="13"/>
  <c r="AX37" i="13"/>
  <c r="AZ37" i="13"/>
  <c r="BB37" i="13"/>
  <c r="BD37" i="13"/>
  <c r="BF37" i="13"/>
  <c r="BH37" i="13"/>
  <c r="BJ37" i="13"/>
  <c r="BL37" i="13"/>
  <c r="BN37" i="13"/>
  <c r="BP37" i="13"/>
  <c r="BR37" i="13"/>
  <c r="BT37" i="13"/>
  <c r="BV37" i="13"/>
  <c r="BX37" i="13"/>
  <c r="BZ37" i="13"/>
  <c r="CB37" i="13"/>
  <c r="CD37" i="13"/>
  <c r="CF37" i="13"/>
  <c r="CH37" i="13"/>
  <c r="CJ37" i="13"/>
  <c r="CL37" i="13"/>
  <c r="AE37" i="13"/>
  <c r="AI37" i="13"/>
  <c r="AM37" i="13"/>
  <c r="AQ37" i="13"/>
  <c r="AU37" i="13"/>
  <c r="AY37" i="13"/>
  <c r="BC37" i="13"/>
  <c r="BG37" i="13"/>
  <c r="BK37" i="13"/>
  <c r="BO37" i="13"/>
  <c r="BS37" i="13"/>
  <c r="BW37" i="13"/>
  <c r="CA37" i="13"/>
  <c r="CE37" i="13"/>
  <c r="CI37" i="13"/>
  <c r="AK37" i="13"/>
  <c r="AS37" i="13"/>
  <c r="BA37" i="13"/>
  <c r="BI37" i="13"/>
  <c r="BQ37" i="13"/>
  <c r="BY37" i="13"/>
  <c r="CG37" i="13"/>
  <c r="AG37" i="13"/>
  <c r="AO37" i="13"/>
  <c r="AW37" i="13"/>
  <c r="BE37" i="13"/>
  <c r="BM37" i="13"/>
  <c r="BU37" i="13"/>
  <c r="CC37" i="13"/>
  <c r="CK37" i="13"/>
  <c r="CP10" i="13" l="1"/>
  <c r="CM50" i="13" s="1"/>
  <c r="I50" i="13" l="1"/>
  <c r="M50" i="13"/>
  <c r="Q50" i="13"/>
  <c r="U50" i="13"/>
  <c r="Y50" i="13"/>
  <c r="AC50" i="13"/>
  <c r="AG50" i="13"/>
  <c r="AK50" i="13"/>
  <c r="AO50" i="13"/>
  <c r="AS50" i="13"/>
  <c r="AW50" i="13"/>
  <c r="BA50" i="13"/>
  <c r="BE50" i="13"/>
  <c r="BI50" i="13"/>
  <c r="BM50" i="13"/>
  <c r="BQ50" i="13"/>
  <c r="BU50" i="13"/>
  <c r="BY50" i="13"/>
  <c r="CC50" i="13"/>
  <c r="CG50" i="13"/>
  <c r="CK50" i="13"/>
  <c r="L50" i="13"/>
  <c r="T50" i="13"/>
  <c r="AB50" i="13"/>
  <c r="AJ50" i="13"/>
  <c r="AR50" i="13"/>
  <c r="AZ50" i="13"/>
  <c r="BH50" i="13"/>
  <c r="BP50" i="13"/>
  <c r="BX50" i="13"/>
  <c r="CF50" i="13"/>
  <c r="N50" i="13"/>
  <c r="V50" i="13"/>
  <c r="AD50" i="13"/>
  <c r="AL50" i="13"/>
  <c r="AT50" i="13"/>
  <c r="BB50" i="13"/>
  <c r="BJ50" i="13"/>
  <c r="BR50" i="13"/>
  <c r="BZ50" i="13"/>
  <c r="CH50" i="13"/>
  <c r="G50" i="13"/>
  <c r="K50" i="13"/>
  <c r="O50" i="13"/>
  <c r="S50" i="13"/>
  <c r="W50" i="13"/>
  <c r="AA50" i="13"/>
  <c r="AE50" i="13"/>
  <c r="AI50" i="13"/>
  <c r="AM50" i="13"/>
  <c r="AQ50" i="13"/>
  <c r="AU50" i="13"/>
  <c r="AY50" i="13"/>
  <c r="BC50" i="13"/>
  <c r="BG50" i="13"/>
  <c r="BK50" i="13"/>
  <c r="BO50" i="13"/>
  <c r="BS50" i="13"/>
  <c r="BW50" i="13"/>
  <c r="CA50" i="13"/>
  <c r="CE50" i="13"/>
  <c r="CI50" i="13"/>
  <c r="H50" i="13"/>
  <c r="P50" i="13"/>
  <c r="X50" i="13"/>
  <c r="AF50" i="13"/>
  <c r="AN50" i="13"/>
  <c r="AV50" i="13"/>
  <c r="BD50" i="13"/>
  <c r="BL50" i="13"/>
  <c r="BT50" i="13"/>
  <c r="CB50" i="13"/>
  <c r="CJ50" i="13"/>
  <c r="J50" i="13"/>
  <c r="R50" i="13"/>
  <c r="AH50" i="13"/>
  <c r="AP50" i="13"/>
  <c r="AX50" i="13"/>
  <c r="BF50" i="13"/>
  <c r="BN50" i="13"/>
  <c r="BV50" i="13"/>
  <c r="CD50" i="13"/>
  <c r="CL50" i="13"/>
  <c r="Z50" i="13"/>
  <c r="CP13" i="13"/>
  <c r="CM53" i="13" s="1"/>
  <c r="CP17" i="13"/>
  <c r="CM57" i="13" s="1"/>
  <c r="CP12" i="13"/>
  <c r="CM52" i="13" s="1"/>
  <c r="CP6" i="13"/>
  <c r="CM46" i="13" s="1"/>
  <c r="CP8" i="13"/>
  <c r="CM48" i="13" s="1"/>
  <c r="CP9" i="13"/>
  <c r="CM49" i="13" s="1"/>
  <c r="CP15" i="13"/>
  <c r="CM55" i="13" s="1"/>
  <c r="CP7" i="13"/>
  <c r="CM47" i="13" s="1"/>
  <c r="CP18" i="13"/>
  <c r="CM58" i="13" s="1"/>
  <c r="CP16" i="13"/>
  <c r="CM56" i="13" s="1"/>
  <c r="CP14" i="13"/>
  <c r="CM54" i="13" s="1"/>
  <c r="CP11" i="13"/>
  <c r="CM51" i="13" s="1"/>
  <c r="CP5" i="13"/>
  <c r="CM45" i="13" s="1"/>
  <c r="CM59" i="13" l="1"/>
  <c r="D45" i="13"/>
  <c r="F45" i="13"/>
  <c r="H45" i="13"/>
  <c r="J45" i="13"/>
  <c r="L45" i="13"/>
  <c r="N45" i="13"/>
  <c r="P45" i="13"/>
  <c r="R45" i="13"/>
  <c r="T45" i="13"/>
  <c r="V45" i="13"/>
  <c r="X45" i="13"/>
  <c r="Z45" i="13"/>
  <c r="AB45" i="13"/>
  <c r="AD45" i="13"/>
  <c r="AF45" i="13"/>
  <c r="AH45" i="13"/>
  <c r="AJ45" i="13"/>
  <c r="AL45" i="13"/>
  <c r="AN45" i="13"/>
  <c r="AP45" i="13"/>
  <c r="AR45" i="13"/>
  <c r="AT45" i="13"/>
  <c r="AV45" i="13"/>
  <c r="AX45" i="13"/>
  <c r="AZ45" i="13"/>
  <c r="BB45" i="13"/>
  <c r="BD45" i="13"/>
  <c r="BF45" i="13"/>
  <c r="BH45" i="13"/>
  <c r="BJ45" i="13"/>
  <c r="BL45" i="13"/>
  <c r="BN45" i="13"/>
  <c r="BP45" i="13"/>
  <c r="BR45" i="13"/>
  <c r="BT45" i="13"/>
  <c r="BV45" i="13"/>
  <c r="BX45" i="13"/>
  <c r="BZ45" i="13"/>
  <c r="CB45" i="13"/>
  <c r="CD45" i="13"/>
  <c r="CF45" i="13"/>
  <c r="CH45" i="13"/>
  <c r="CJ45" i="13"/>
  <c r="CL45" i="13"/>
  <c r="C45" i="13"/>
  <c r="G45" i="13"/>
  <c r="K45" i="13"/>
  <c r="O45" i="13"/>
  <c r="S45" i="13"/>
  <c r="W45" i="13"/>
  <c r="AA45" i="13"/>
  <c r="AE45" i="13"/>
  <c r="AI45" i="13"/>
  <c r="AM45" i="13"/>
  <c r="AQ45" i="13"/>
  <c r="AU45" i="13"/>
  <c r="AY45" i="13"/>
  <c r="BC45" i="13"/>
  <c r="BG45" i="13"/>
  <c r="BK45" i="13"/>
  <c r="BO45" i="13"/>
  <c r="BS45" i="13"/>
  <c r="BW45" i="13"/>
  <c r="CA45" i="13"/>
  <c r="CE45" i="13"/>
  <c r="CI45" i="13"/>
  <c r="E45" i="13"/>
  <c r="M45" i="13"/>
  <c r="U45" i="13"/>
  <c r="AC45" i="13"/>
  <c r="AK45" i="13"/>
  <c r="AS45" i="13"/>
  <c r="BA45" i="13"/>
  <c r="BI45" i="13"/>
  <c r="BQ45" i="13"/>
  <c r="BY45" i="13"/>
  <c r="CG45" i="13"/>
  <c r="I45" i="13"/>
  <c r="Q45" i="13"/>
  <c r="Y45" i="13"/>
  <c r="AG45" i="13"/>
  <c r="AO45" i="13"/>
  <c r="AW45" i="13"/>
  <c r="BE45" i="13"/>
  <c r="BM45" i="13"/>
  <c r="BU45" i="13"/>
  <c r="CC45" i="13"/>
  <c r="CK45" i="13"/>
  <c r="C54" i="13"/>
  <c r="G54" i="13"/>
  <c r="K54" i="13"/>
  <c r="O54" i="13"/>
  <c r="S54" i="13"/>
  <c r="W54" i="13"/>
  <c r="AA54" i="13"/>
  <c r="AE54" i="13"/>
  <c r="AI54" i="13"/>
  <c r="AM54" i="13"/>
  <c r="AQ54" i="13"/>
  <c r="AU54" i="13"/>
  <c r="AY54" i="13"/>
  <c r="BC54" i="13"/>
  <c r="BG54" i="13"/>
  <c r="BK54" i="13"/>
  <c r="BO54" i="13"/>
  <c r="BS54" i="13"/>
  <c r="BW54" i="13"/>
  <c r="CA54" i="13"/>
  <c r="CE54" i="13"/>
  <c r="CI54" i="13"/>
  <c r="D54" i="13"/>
  <c r="L54" i="13"/>
  <c r="T54" i="13"/>
  <c r="AB54" i="13"/>
  <c r="AJ54" i="13"/>
  <c r="AR54" i="13"/>
  <c r="AZ54" i="13"/>
  <c r="BH54" i="13"/>
  <c r="BP54" i="13"/>
  <c r="BX54" i="13"/>
  <c r="CF54" i="13"/>
  <c r="F54" i="13"/>
  <c r="N54" i="13"/>
  <c r="V54" i="13"/>
  <c r="AD54" i="13"/>
  <c r="AL54" i="13"/>
  <c r="AT54" i="13"/>
  <c r="BB54" i="13"/>
  <c r="BJ54" i="13"/>
  <c r="BR54" i="13"/>
  <c r="BZ54" i="13"/>
  <c r="CH54" i="13"/>
  <c r="E54" i="13"/>
  <c r="M54" i="13"/>
  <c r="U54" i="13"/>
  <c r="AC54" i="13"/>
  <c r="AK54" i="13"/>
  <c r="AS54" i="13"/>
  <c r="BA54" i="13"/>
  <c r="BI54" i="13"/>
  <c r="BQ54" i="13"/>
  <c r="BY54" i="13"/>
  <c r="CG54" i="13"/>
  <c r="H54" i="13"/>
  <c r="X54" i="13"/>
  <c r="AN54" i="13"/>
  <c r="BD54" i="13"/>
  <c r="BT54" i="13"/>
  <c r="CJ54" i="13"/>
  <c r="R54" i="13"/>
  <c r="AH54" i="13"/>
  <c r="AX54" i="13"/>
  <c r="BN54" i="13"/>
  <c r="CD54" i="13"/>
  <c r="I54" i="13"/>
  <c r="Q54" i="13"/>
  <c r="Y54" i="13"/>
  <c r="AG54" i="13"/>
  <c r="AO54" i="13"/>
  <c r="AW54" i="13"/>
  <c r="BE54" i="13"/>
  <c r="BM54" i="13"/>
  <c r="BU54" i="13"/>
  <c r="CC54" i="13"/>
  <c r="CK54" i="13"/>
  <c r="P54" i="13"/>
  <c r="AF54" i="13"/>
  <c r="AV54" i="13"/>
  <c r="BL54" i="13"/>
  <c r="CB54" i="13"/>
  <c r="J54" i="13"/>
  <c r="Z54" i="13"/>
  <c r="AP54" i="13"/>
  <c r="BF54" i="13"/>
  <c r="BV54" i="13"/>
  <c r="CL54" i="13"/>
  <c r="AG58" i="13"/>
  <c r="AK58" i="13"/>
  <c r="AO58" i="13"/>
  <c r="AS58" i="13"/>
  <c r="AW58" i="13"/>
  <c r="BA58" i="13"/>
  <c r="BE58" i="13"/>
  <c r="BI58" i="13"/>
  <c r="BM58" i="13"/>
  <c r="BQ58" i="13"/>
  <c r="BU58" i="13"/>
  <c r="BY58" i="13"/>
  <c r="CC58" i="13"/>
  <c r="CG58" i="13"/>
  <c r="AF58" i="13"/>
  <c r="AN58" i="13"/>
  <c r="AV58" i="13"/>
  <c r="BD58" i="13"/>
  <c r="BL58" i="13"/>
  <c r="BT58" i="13"/>
  <c r="CB58" i="13"/>
  <c r="CI58" i="13"/>
  <c r="AH58" i="13"/>
  <c r="AP58" i="13"/>
  <c r="AX58" i="13"/>
  <c r="BF58" i="13"/>
  <c r="BN58" i="13"/>
  <c r="BV58" i="13"/>
  <c r="CD58" i="13"/>
  <c r="CJ58" i="13"/>
  <c r="AI58" i="13"/>
  <c r="AQ58" i="13"/>
  <c r="AY58" i="13"/>
  <c r="BG58" i="13"/>
  <c r="BO58" i="13"/>
  <c r="BW58" i="13"/>
  <c r="CE58" i="13"/>
  <c r="AJ58" i="13"/>
  <c r="AZ58" i="13"/>
  <c r="BP58" i="13"/>
  <c r="CF58" i="13"/>
  <c r="AL58" i="13"/>
  <c r="BB58" i="13"/>
  <c r="BR58" i="13"/>
  <c r="CH58" i="13"/>
  <c r="AE58" i="13"/>
  <c r="AM58" i="13"/>
  <c r="AU58" i="13"/>
  <c r="BC58" i="13"/>
  <c r="BK58" i="13"/>
  <c r="BS58" i="13"/>
  <c r="CA58" i="13"/>
  <c r="AR58" i="13"/>
  <c r="BH58" i="13"/>
  <c r="BX58" i="13"/>
  <c r="CK58" i="13"/>
  <c r="AT58" i="13"/>
  <c r="BJ58" i="13"/>
  <c r="BZ58" i="13"/>
  <c r="CL58" i="13"/>
  <c r="C55" i="13"/>
  <c r="G55" i="13"/>
  <c r="K55" i="13"/>
  <c r="O55" i="13"/>
  <c r="S55" i="13"/>
  <c r="W55" i="13"/>
  <c r="AA55" i="13"/>
  <c r="AE55" i="13"/>
  <c r="AI55" i="13"/>
  <c r="AM55" i="13"/>
  <c r="AQ55" i="13"/>
  <c r="AU55" i="13"/>
  <c r="AY55" i="13"/>
  <c r="BC55" i="13"/>
  <c r="BG55" i="13"/>
  <c r="BK55" i="13"/>
  <c r="BO55" i="13"/>
  <c r="BS55" i="13"/>
  <c r="BW55" i="13"/>
  <c r="CA55" i="13"/>
  <c r="CE55" i="13"/>
  <c r="CI55" i="13"/>
  <c r="H55" i="13"/>
  <c r="P55" i="13"/>
  <c r="X55" i="13"/>
  <c r="AF55" i="13"/>
  <c r="AN55" i="13"/>
  <c r="AV55" i="13"/>
  <c r="BD55" i="13"/>
  <c r="BL55" i="13"/>
  <c r="BT55" i="13"/>
  <c r="CB55" i="13"/>
  <c r="CJ55" i="13"/>
  <c r="F55" i="13"/>
  <c r="N55" i="13"/>
  <c r="V55" i="13"/>
  <c r="AD55" i="13"/>
  <c r="AL55" i="13"/>
  <c r="AT55" i="13"/>
  <c r="BB55" i="13"/>
  <c r="BJ55" i="13"/>
  <c r="BR55" i="13"/>
  <c r="BZ55" i="13"/>
  <c r="CH55" i="13"/>
  <c r="E55" i="13"/>
  <c r="I55" i="13"/>
  <c r="M55" i="13"/>
  <c r="Q55" i="13"/>
  <c r="U55" i="13"/>
  <c r="Y55" i="13"/>
  <c r="AC55" i="13"/>
  <c r="AG55" i="13"/>
  <c r="AK55" i="13"/>
  <c r="AO55" i="13"/>
  <c r="AS55" i="13"/>
  <c r="AW55" i="13"/>
  <c r="BA55" i="13"/>
  <c r="BE55" i="13"/>
  <c r="BI55" i="13"/>
  <c r="BM55" i="13"/>
  <c r="BQ55" i="13"/>
  <c r="BU55" i="13"/>
  <c r="BY55" i="13"/>
  <c r="CC55" i="13"/>
  <c r="CG55" i="13"/>
  <c r="CK55" i="13"/>
  <c r="D55" i="13"/>
  <c r="L55" i="13"/>
  <c r="T55" i="13"/>
  <c r="AB55" i="13"/>
  <c r="AJ55" i="13"/>
  <c r="AR55" i="13"/>
  <c r="AZ55" i="13"/>
  <c r="BH55" i="13"/>
  <c r="BP55" i="13"/>
  <c r="BX55" i="13"/>
  <c r="CF55" i="13"/>
  <c r="J55" i="13"/>
  <c r="R55" i="13"/>
  <c r="Z55" i="13"/>
  <c r="AH55" i="13"/>
  <c r="AP55" i="13"/>
  <c r="AX55" i="13"/>
  <c r="BF55" i="13"/>
  <c r="BN55" i="13"/>
  <c r="BV55" i="13"/>
  <c r="CD55" i="13"/>
  <c r="CL55" i="13"/>
  <c r="W48" i="13"/>
  <c r="Y48" i="13"/>
  <c r="AA48" i="13"/>
  <c r="AC48" i="13"/>
  <c r="AE48" i="13"/>
  <c r="AG48" i="13"/>
  <c r="AI48" i="13"/>
  <c r="AK48" i="13"/>
  <c r="AM48" i="13"/>
  <c r="AO48" i="13"/>
  <c r="AQ48" i="13"/>
  <c r="AS48" i="13"/>
  <c r="AU48" i="13"/>
  <c r="AW48" i="13"/>
  <c r="AY48" i="13"/>
  <c r="BA48" i="13"/>
  <c r="BC48" i="13"/>
  <c r="BE48" i="13"/>
  <c r="BG48" i="13"/>
  <c r="BI48" i="13"/>
  <c r="BK48" i="13"/>
  <c r="BM48" i="13"/>
  <c r="BO48" i="13"/>
  <c r="BQ48" i="13"/>
  <c r="BS48" i="13"/>
  <c r="BU48" i="13"/>
  <c r="BW48" i="13"/>
  <c r="BY48" i="13"/>
  <c r="CA48" i="13"/>
  <c r="CC48" i="13"/>
  <c r="CE48" i="13"/>
  <c r="CG48" i="13"/>
  <c r="CI48" i="13"/>
  <c r="CK48" i="13"/>
  <c r="X48" i="13"/>
  <c r="AB48" i="13"/>
  <c r="AF48" i="13"/>
  <c r="AJ48" i="13"/>
  <c r="AN48" i="13"/>
  <c r="AR48" i="13"/>
  <c r="AV48" i="13"/>
  <c r="AZ48" i="13"/>
  <c r="BD48" i="13"/>
  <c r="BH48" i="13"/>
  <c r="BL48" i="13"/>
  <c r="BP48" i="13"/>
  <c r="BT48" i="13"/>
  <c r="BX48" i="13"/>
  <c r="CB48" i="13"/>
  <c r="CF48" i="13"/>
  <c r="CJ48" i="13"/>
  <c r="Z48" i="13"/>
  <c r="AD48" i="13"/>
  <c r="AH48" i="13"/>
  <c r="AL48" i="13"/>
  <c r="AP48" i="13"/>
  <c r="AT48" i="13"/>
  <c r="AX48" i="13"/>
  <c r="BB48" i="13"/>
  <c r="BF48" i="13"/>
  <c r="BJ48" i="13"/>
  <c r="BN48" i="13"/>
  <c r="BR48" i="13"/>
  <c r="BV48" i="13"/>
  <c r="BZ48" i="13"/>
  <c r="CD48" i="13"/>
  <c r="CH48" i="13"/>
  <c r="CL48" i="13"/>
  <c r="D46" i="13"/>
  <c r="F46" i="13"/>
  <c r="H46" i="13"/>
  <c r="J46" i="13"/>
  <c r="L46" i="13"/>
  <c r="N46" i="13"/>
  <c r="P46" i="13"/>
  <c r="R46" i="13"/>
  <c r="T46" i="13"/>
  <c r="V46" i="13"/>
  <c r="X46" i="13"/>
  <c r="Z46" i="13"/>
  <c r="AB46" i="13"/>
  <c r="AD46" i="13"/>
  <c r="AF46" i="13"/>
  <c r="AH46" i="13"/>
  <c r="C46" i="13"/>
  <c r="G46" i="13"/>
  <c r="K46" i="13"/>
  <c r="O46" i="13"/>
  <c r="S46" i="13"/>
  <c r="W46" i="13"/>
  <c r="AA46" i="13"/>
  <c r="AE46" i="13"/>
  <c r="AI46" i="13"/>
  <c r="AK46" i="13"/>
  <c r="AM46" i="13"/>
  <c r="AO46" i="13"/>
  <c r="AQ46" i="13"/>
  <c r="AS46" i="13"/>
  <c r="AU46" i="13"/>
  <c r="AW46" i="13"/>
  <c r="AY46" i="13"/>
  <c r="BA46" i="13"/>
  <c r="BC46" i="13"/>
  <c r="BE46" i="13"/>
  <c r="BG46" i="13"/>
  <c r="BI46" i="13"/>
  <c r="BK46" i="13"/>
  <c r="BM46" i="13"/>
  <c r="BO46" i="13"/>
  <c r="BQ46" i="13"/>
  <c r="BS46" i="13"/>
  <c r="BU46" i="13"/>
  <c r="BW46" i="13"/>
  <c r="BY46" i="13"/>
  <c r="CA46" i="13"/>
  <c r="CC46" i="13"/>
  <c r="CE46" i="13"/>
  <c r="CG46" i="13"/>
  <c r="CI46" i="13"/>
  <c r="CK46" i="13"/>
  <c r="E46" i="13"/>
  <c r="M46" i="13"/>
  <c r="U46" i="13"/>
  <c r="AC46" i="13"/>
  <c r="AJ46" i="13"/>
  <c r="AN46" i="13"/>
  <c r="AR46" i="13"/>
  <c r="AV46" i="13"/>
  <c r="AZ46" i="13"/>
  <c r="BD46" i="13"/>
  <c r="BH46" i="13"/>
  <c r="BL46" i="13"/>
  <c r="BP46" i="13"/>
  <c r="BT46" i="13"/>
  <c r="BX46" i="13"/>
  <c r="CB46" i="13"/>
  <c r="CF46" i="13"/>
  <c r="CJ46" i="13"/>
  <c r="I46" i="13"/>
  <c r="Q46" i="13"/>
  <c r="Y46" i="13"/>
  <c r="AG46" i="13"/>
  <c r="AL46" i="13"/>
  <c r="AP46" i="13"/>
  <c r="AT46" i="13"/>
  <c r="AX46" i="13"/>
  <c r="BB46" i="13"/>
  <c r="BF46" i="13"/>
  <c r="BJ46" i="13"/>
  <c r="BN46" i="13"/>
  <c r="BR46" i="13"/>
  <c r="BV46" i="13"/>
  <c r="BZ46" i="13"/>
  <c r="CD46" i="13"/>
  <c r="CH46" i="13"/>
  <c r="CL46" i="13"/>
  <c r="C57" i="13"/>
  <c r="G57" i="13"/>
  <c r="K57" i="13"/>
  <c r="O57" i="13"/>
  <c r="S57" i="13"/>
  <c r="W57" i="13"/>
  <c r="AA57" i="13"/>
  <c r="AE57" i="13"/>
  <c r="AI57" i="13"/>
  <c r="AM57" i="13"/>
  <c r="AQ57" i="13"/>
  <c r="AU57" i="13"/>
  <c r="AY57" i="13"/>
  <c r="BC57" i="13"/>
  <c r="BG57" i="13"/>
  <c r="BK57" i="13"/>
  <c r="BO57" i="13"/>
  <c r="BS57" i="13"/>
  <c r="BW57" i="13"/>
  <c r="CA57" i="13"/>
  <c r="CE57" i="13"/>
  <c r="CI57" i="13"/>
  <c r="H57" i="13"/>
  <c r="P57" i="13"/>
  <c r="X57" i="13"/>
  <c r="AF57" i="13"/>
  <c r="AN57" i="13"/>
  <c r="AV57" i="13"/>
  <c r="BD57" i="13"/>
  <c r="BL57" i="13"/>
  <c r="BT57" i="13"/>
  <c r="CB57" i="13"/>
  <c r="CJ57" i="13"/>
  <c r="F57" i="13"/>
  <c r="N57" i="13"/>
  <c r="V57" i="13"/>
  <c r="AD57" i="13"/>
  <c r="AL57" i="13"/>
  <c r="AT57" i="13"/>
  <c r="BB57" i="13"/>
  <c r="BJ57" i="13"/>
  <c r="BR57" i="13"/>
  <c r="BZ57" i="13"/>
  <c r="CH57" i="13"/>
  <c r="E57" i="13"/>
  <c r="I57" i="13"/>
  <c r="M57" i="13"/>
  <c r="Q57" i="13"/>
  <c r="U57" i="13"/>
  <c r="Y57" i="13"/>
  <c r="AC57" i="13"/>
  <c r="AG57" i="13"/>
  <c r="AK57" i="13"/>
  <c r="AO57" i="13"/>
  <c r="AS57" i="13"/>
  <c r="AW57" i="13"/>
  <c r="BA57" i="13"/>
  <c r="BE57" i="13"/>
  <c r="BI57" i="13"/>
  <c r="BM57" i="13"/>
  <c r="BQ57" i="13"/>
  <c r="BU57" i="13"/>
  <c r="BY57" i="13"/>
  <c r="CC57" i="13"/>
  <c r="CG57" i="13"/>
  <c r="CK57" i="13"/>
  <c r="D57" i="13"/>
  <c r="L57" i="13"/>
  <c r="AB57" i="13"/>
  <c r="AR57" i="13"/>
  <c r="BH57" i="13"/>
  <c r="BX57" i="13"/>
  <c r="R57" i="13"/>
  <c r="AH57" i="13"/>
  <c r="AX57" i="13"/>
  <c r="BN57" i="13"/>
  <c r="CD57" i="13"/>
  <c r="T57" i="13"/>
  <c r="AJ57" i="13"/>
  <c r="AZ57" i="13"/>
  <c r="BP57" i="13"/>
  <c r="CF57" i="13"/>
  <c r="J57" i="13"/>
  <c r="Z57" i="13"/>
  <c r="AP57" i="13"/>
  <c r="BF57" i="13"/>
  <c r="BV57" i="13"/>
  <c r="CL57" i="13"/>
  <c r="F53" i="13"/>
  <c r="J53" i="13"/>
  <c r="N53" i="13"/>
  <c r="R53" i="13"/>
  <c r="V53" i="13"/>
  <c r="Z53" i="13"/>
  <c r="AD53" i="13"/>
  <c r="AH53" i="13"/>
  <c r="AL53" i="13"/>
  <c r="AP53" i="13"/>
  <c r="AT53" i="13"/>
  <c r="AX53" i="13"/>
  <c r="BB53" i="13"/>
  <c r="BF53" i="13"/>
  <c r="BJ53" i="13"/>
  <c r="BN53" i="13"/>
  <c r="BR53" i="13"/>
  <c r="BV53" i="13"/>
  <c r="BZ53" i="13"/>
  <c r="CD53" i="13"/>
  <c r="CH53" i="13"/>
  <c r="CL53" i="13"/>
  <c r="E53" i="13"/>
  <c r="I53" i="13"/>
  <c r="M53" i="13"/>
  <c r="Q53" i="13"/>
  <c r="U53" i="13"/>
  <c r="Y53" i="13"/>
  <c r="AC53" i="13"/>
  <c r="AG53" i="13"/>
  <c r="AK53" i="13"/>
  <c r="AO53" i="13"/>
  <c r="AS53" i="13"/>
  <c r="AW53" i="13"/>
  <c r="BA53" i="13"/>
  <c r="BE53" i="13"/>
  <c r="BI53" i="13"/>
  <c r="BM53" i="13"/>
  <c r="BQ53" i="13"/>
  <c r="BU53" i="13"/>
  <c r="BY53" i="13"/>
  <c r="CC53" i="13"/>
  <c r="CG53" i="13"/>
  <c r="CK53" i="13"/>
  <c r="CF53" i="13"/>
  <c r="BX53" i="13"/>
  <c r="BP53" i="13"/>
  <c r="BH53" i="13"/>
  <c r="AZ53" i="13"/>
  <c r="AR53" i="13"/>
  <c r="AJ53" i="13"/>
  <c r="AB53" i="13"/>
  <c r="T53" i="13"/>
  <c r="L53" i="13"/>
  <c r="D53" i="13"/>
  <c r="C53" i="13"/>
  <c r="G53" i="13"/>
  <c r="K53" i="13"/>
  <c r="O53" i="13"/>
  <c r="S53" i="13"/>
  <c r="W53" i="13"/>
  <c r="AA53" i="13"/>
  <c r="AE53" i="13"/>
  <c r="AI53" i="13"/>
  <c r="AM53" i="13"/>
  <c r="AQ53" i="13"/>
  <c r="AU53" i="13"/>
  <c r="AY53" i="13"/>
  <c r="BC53" i="13"/>
  <c r="BG53" i="13"/>
  <c r="BK53" i="13"/>
  <c r="BO53" i="13"/>
  <c r="BS53" i="13"/>
  <c r="BW53" i="13"/>
  <c r="CA53" i="13"/>
  <c r="CE53" i="13"/>
  <c r="CI53" i="13"/>
  <c r="CJ53" i="13"/>
  <c r="CB53" i="13"/>
  <c r="BT53" i="13"/>
  <c r="BL53" i="13"/>
  <c r="BD53" i="13"/>
  <c r="AV53" i="13"/>
  <c r="AN53" i="13"/>
  <c r="AF53" i="13"/>
  <c r="X53" i="13"/>
  <c r="P53" i="13"/>
  <c r="H53" i="13"/>
  <c r="U51" i="13"/>
  <c r="Y51" i="13"/>
  <c r="AC51" i="13"/>
  <c r="AG51" i="13"/>
  <c r="AK51" i="13"/>
  <c r="AO51" i="13"/>
  <c r="AS51" i="13"/>
  <c r="AW51" i="13"/>
  <c r="BA51" i="13"/>
  <c r="BE51" i="13"/>
  <c r="BI51" i="13"/>
  <c r="BM51" i="13"/>
  <c r="BQ51" i="13"/>
  <c r="BU51" i="13"/>
  <c r="BY51" i="13"/>
  <c r="CC51" i="13"/>
  <c r="CG51" i="13"/>
  <c r="CK51" i="13"/>
  <c r="T51" i="13"/>
  <c r="AB51" i="13"/>
  <c r="AJ51" i="13"/>
  <c r="AR51" i="13"/>
  <c r="AZ51" i="13"/>
  <c r="BH51" i="13"/>
  <c r="BP51" i="13"/>
  <c r="BX51" i="13"/>
  <c r="CF51" i="13"/>
  <c r="V51" i="13"/>
  <c r="AD51" i="13"/>
  <c r="AL51" i="13"/>
  <c r="AT51" i="13"/>
  <c r="BB51" i="13"/>
  <c r="BJ51" i="13"/>
  <c r="BR51" i="13"/>
  <c r="BZ51" i="13"/>
  <c r="CH51" i="13"/>
  <c r="W51" i="13"/>
  <c r="AE51" i="13"/>
  <c r="AM51" i="13"/>
  <c r="AU51" i="13"/>
  <c r="BC51" i="13"/>
  <c r="BK51" i="13"/>
  <c r="BS51" i="13"/>
  <c r="CA51" i="13"/>
  <c r="CI51" i="13"/>
  <c r="X51" i="13"/>
  <c r="AN51" i="13"/>
  <c r="BD51" i="13"/>
  <c r="BT51" i="13"/>
  <c r="CJ51" i="13"/>
  <c r="AH51" i="13"/>
  <c r="AX51" i="13"/>
  <c r="BN51" i="13"/>
  <c r="CD51" i="13"/>
  <c r="S51" i="13"/>
  <c r="AA51" i="13"/>
  <c r="AI51" i="13"/>
  <c r="AQ51" i="13"/>
  <c r="AY51" i="13"/>
  <c r="BG51" i="13"/>
  <c r="BO51" i="13"/>
  <c r="BW51" i="13"/>
  <c r="CE51" i="13"/>
  <c r="AF51" i="13"/>
  <c r="AV51" i="13"/>
  <c r="BL51" i="13"/>
  <c r="CB51" i="13"/>
  <c r="Z51" i="13"/>
  <c r="AP51" i="13"/>
  <c r="BF51" i="13"/>
  <c r="BV51" i="13"/>
  <c r="CL51" i="13"/>
  <c r="C56" i="13"/>
  <c r="G56" i="13"/>
  <c r="K56" i="13"/>
  <c r="O56" i="13"/>
  <c r="S56" i="13"/>
  <c r="W56" i="13"/>
  <c r="AA56" i="13"/>
  <c r="AE56" i="13"/>
  <c r="AI56" i="13"/>
  <c r="AM56" i="13"/>
  <c r="AQ56" i="13"/>
  <c r="AU56" i="13"/>
  <c r="AY56" i="13"/>
  <c r="BC56" i="13"/>
  <c r="BG56" i="13"/>
  <c r="BK56" i="13"/>
  <c r="BO56" i="13"/>
  <c r="BS56" i="13"/>
  <c r="BW56" i="13"/>
  <c r="CA56" i="13"/>
  <c r="CE56" i="13"/>
  <c r="CI56" i="13"/>
  <c r="H56" i="13"/>
  <c r="P56" i="13"/>
  <c r="X56" i="13"/>
  <c r="AF56" i="13"/>
  <c r="AN56" i="13"/>
  <c r="AV56" i="13"/>
  <c r="BD56" i="13"/>
  <c r="BL56" i="13"/>
  <c r="BT56" i="13"/>
  <c r="CB56" i="13"/>
  <c r="CJ56" i="13"/>
  <c r="F56" i="13"/>
  <c r="N56" i="13"/>
  <c r="V56" i="13"/>
  <c r="AD56" i="13"/>
  <c r="AL56" i="13"/>
  <c r="AT56" i="13"/>
  <c r="BB56" i="13"/>
  <c r="BJ56" i="13"/>
  <c r="BR56" i="13"/>
  <c r="BZ56" i="13"/>
  <c r="CH56" i="13"/>
  <c r="E56" i="13"/>
  <c r="M56" i="13"/>
  <c r="U56" i="13"/>
  <c r="AC56" i="13"/>
  <c r="AK56" i="13"/>
  <c r="AS56" i="13"/>
  <c r="BA56" i="13"/>
  <c r="BI56" i="13"/>
  <c r="BQ56" i="13"/>
  <c r="BY56" i="13"/>
  <c r="CG56" i="13"/>
  <c r="L56" i="13"/>
  <c r="AB56" i="13"/>
  <c r="AR56" i="13"/>
  <c r="BH56" i="13"/>
  <c r="BX56" i="13"/>
  <c r="R56" i="13"/>
  <c r="AH56" i="13"/>
  <c r="AX56" i="13"/>
  <c r="BN56" i="13"/>
  <c r="CD56" i="13"/>
  <c r="I56" i="13"/>
  <c r="Q56" i="13"/>
  <c r="Y56" i="13"/>
  <c r="AG56" i="13"/>
  <c r="AO56" i="13"/>
  <c r="AW56" i="13"/>
  <c r="BE56" i="13"/>
  <c r="BM56" i="13"/>
  <c r="BU56" i="13"/>
  <c r="CC56" i="13"/>
  <c r="CK56" i="13"/>
  <c r="D56" i="13"/>
  <c r="T56" i="13"/>
  <c r="AJ56" i="13"/>
  <c r="AZ56" i="13"/>
  <c r="BP56" i="13"/>
  <c r="CF56" i="13"/>
  <c r="J56" i="13"/>
  <c r="Z56" i="13"/>
  <c r="AP56" i="13"/>
  <c r="BF56" i="13"/>
  <c r="BV56" i="13"/>
  <c r="CL56" i="13"/>
  <c r="C47" i="13"/>
  <c r="E47" i="13"/>
  <c r="G47" i="13"/>
  <c r="I47" i="13"/>
  <c r="K47" i="13"/>
  <c r="M47" i="13"/>
  <c r="O47" i="13"/>
  <c r="Q47" i="13"/>
  <c r="S47" i="13"/>
  <c r="U47" i="13"/>
  <c r="W47" i="13"/>
  <c r="Y47" i="13"/>
  <c r="AA47" i="13"/>
  <c r="AC47" i="13"/>
  <c r="AE47" i="13"/>
  <c r="AG47" i="13"/>
  <c r="AI47" i="13"/>
  <c r="AK47" i="13"/>
  <c r="AM47" i="13"/>
  <c r="AO47" i="13"/>
  <c r="AQ47" i="13"/>
  <c r="AS47" i="13"/>
  <c r="AU47" i="13"/>
  <c r="AW47" i="13"/>
  <c r="AY47" i="13"/>
  <c r="BA47" i="13"/>
  <c r="BC47" i="13"/>
  <c r="BE47" i="13"/>
  <c r="BG47" i="13"/>
  <c r="BI47" i="13"/>
  <c r="BK47" i="13"/>
  <c r="BM47" i="13"/>
  <c r="BO47" i="13"/>
  <c r="BQ47" i="13"/>
  <c r="BS47" i="13"/>
  <c r="BU47" i="13"/>
  <c r="BW47" i="13"/>
  <c r="BY47" i="13"/>
  <c r="CA47" i="13"/>
  <c r="CC47" i="13"/>
  <c r="CE47" i="13"/>
  <c r="CG47" i="13"/>
  <c r="CI47" i="13"/>
  <c r="CK47" i="13"/>
  <c r="D47" i="13"/>
  <c r="H47" i="13"/>
  <c r="L47" i="13"/>
  <c r="P47" i="13"/>
  <c r="T47" i="13"/>
  <c r="X47" i="13"/>
  <c r="AB47" i="13"/>
  <c r="AF47" i="13"/>
  <c r="AJ47" i="13"/>
  <c r="AN47" i="13"/>
  <c r="AR47" i="13"/>
  <c r="AV47" i="13"/>
  <c r="AZ47" i="13"/>
  <c r="BD47" i="13"/>
  <c r="BH47" i="13"/>
  <c r="BL47" i="13"/>
  <c r="BP47" i="13"/>
  <c r="BT47" i="13"/>
  <c r="BX47" i="13"/>
  <c r="CB47" i="13"/>
  <c r="CF47" i="13"/>
  <c r="CJ47" i="13"/>
  <c r="F47" i="13"/>
  <c r="J47" i="13"/>
  <c r="N47" i="13"/>
  <c r="R47" i="13"/>
  <c r="V47" i="13"/>
  <c r="Z47" i="13"/>
  <c r="AD47" i="13"/>
  <c r="AH47" i="13"/>
  <c r="AL47" i="13"/>
  <c r="AP47" i="13"/>
  <c r="AT47" i="13"/>
  <c r="AX47" i="13"/>
  <c r="BB47" i="13"/>
  <c r="BF47" i="13"/>
  <c r="BJ47" i="13"/>
  <c r="BN47" i="13"/>
  <c r="BR47" i="13"/>
  <c r="BV47" i="13"/>
  <c r="BZ47" i="13"/>
  <c r="CD47" i="13"/>
  <c r="CH47" i="13"/>
  <c r="CL47" i="13"/>
  <c r="E49" i="13"/>
  <c r="I49" i="13"/>
  <c r="M49" i="13"/>
  <c r="Q49" i="13"/>
  <c r="U49" i="13"/>
  <c r="Y49" i="13"/>
  <c r="AC49" i="13"/>
  <c r="AG49" i="13"/>
  <c r="AK49" i="13"/>
  <c r="AO49" i="13"/>
  <c r="AS49" i="13"/>
  <c r="AW49" i="13"/>
  <c r="BA49" i="13"/>
  <c r="BE49" i="13"/>
  <c r="BI49" i="13"/>
  <c r="BM49" i="13"/>
  <c r="BQ49" i="13"/>
  <c r="BU49" i="13"/>
  <c r="BY49" i="13"/>
  <c r="CC49" i="13"/>
  <c r="CG49" i="13"/>
  <c r="CK49" i="13"/>
  <c r="D49" i="13"/>
  <c r="L49" i="13"/>
  <c r="T49" i="13"/>
  <c r="AB49" i="13"/>
  <c r="AJ49" i="13"/>
  <c r="AR49" i="13"/>
  <c r="AZ49" i="13"/>
  <c r="BH49" i="13"/>
  <c r="BP49" i="13"/>
  <c r="BX49" i="13"/>
  <c r="CF49" i="13"/>
  <c r="F49" i="13"/>
  <c r="N49" i="13"/>
  <c r="V49" i="13"/>
  <c r="AD49" i="13"/>
  <c r="AL49" i="13"/>
  <c r="AT49" i="13"/>
  <c r="BB49" i="13"/>
  <c r="BJ49" i="13"/>
  <c r="BR49" i="13"/>
  <c r="BZ49" i="13"/>
  <c r="CH49" i="13"/>
  <c r="G49" i="13"/>
  <c r="O49" i="13"/>
  <c r="W49" i="13"/>
  <c r="AE49" i="13"/>
  <c r="AM49" i="13"/>
  <c r="AU49" i="13"/>
  <c r="BC49" i="13"/>
  <c r="BK49" i="13"/>
  <c r="BS49" i="13"/>
  <c r="CA49" i="13"/>
  <c r="CI49" i="13"/>
  <c r="H49" i="13"/>
  <c r="X49" i="13"/>
  <c r="AN49" i="13"/>
  <c r="BD49" i="13"/>
  <c r="BT49" i="13"/>
  <c r="CJ49" i="13"/>
  <c r="R49" i="13"/>
  <c r="AH49" i="13"/>
  <c r="AX49" i="13"/>
  <c r="BN49" i="13"/>
  <c r="CD49" i="13"/>
  <c r="C49" i="13"/>
  <c r="K49" i="13"/>
  <c r="S49" i="13"/>
  <c r="AA49" i="13"/>
  <c r="AI49" i="13"/>
  <c r="AQ49" i="13"/>
  <c r="AY49" i="13"/>
  <c r="BG49" i="13"/>
  <c r="BO49" i="13"/>
  <c r="BW49" i="13"/>
  <c r="CE49" i="13"/>
  <c r="P49" i="13"/>
  <c r="AF49" i="13"/>
  <c r="AV49" i="13"/>
  <c r="BL49" i="13"/>
  <c r="CB49" i="13"/>
  <c r="J49" i="13"/>
  <c r="Z49" i="13"/>
  <c r="AP49" i="13"/>
  <c r="BF49" i="13"/>
  <c r="BV49" i="13"/>
  <c r="CL49" i="13"/>
  <c r="U52" i="13"/>
  <c r="Y52" i="13"/>
  <c r="AC52" i="13"/>
  <c r="AG52" i="13"/>
  <c r="AK52" i="13"/>
  <c r="AO52" i="13"/>
  <c r="AS52" i="13"/>
  <c r="AW52" i="13"/>
  <c r="BA52" i="13"/>
  <c r="BE52" i="13"/>
  <c r="BI52" i="13"/>
  <c r="BM52" i="13"/>
  <c r="BQ52" i="13"/>
  <c r="BU52" i="13"/>
  <c r="BY52" i="13"/>
  <c r="CC52" i="13"/>
  <c r="CG52" i="13"/>
  <c r="CK52" i="13"/>
  <c r="X52" i="13"/>
  <c r="AF52" i="13"/>
  <c r="AN52" i="13"/>
  <c r="AV52" i="13"/>
  <c r="BD52" i="13"/>
  <c r="BL52" i="13"/>
  <c r="BT52" i="13"/>
  <c r="CB52" i="13"/>
  <c r="CJ52" i="13"/>
  <c r="V52" i="13"/>
  <c r="AD52" i="13"/>
  <c r="AL52" i="13"/>
  <c r="AT52" i="13"/>
  <c r="BB52" i="13"/>
  <c r="BJ52" i="13"/>
  <c r="BR52" i="13"/>
  <c r="BZ52" i="13"/>
  <c r="CH52" i="13"/>
  <c r="S52" i="13"/>
  <c r="AA52" i="13"/>
  <c r="AI52" i="13"/>
  <c r="AM52" i="13"/>
  <c r="AU52" i="13"/>
  <c r="BC52" i="13"/>
  <c r="BK52" i="13"/>
  <c r="BO52" i="13"/>
  <c r="BW52" i="13"/>
  <c r="CA52" i="13"/>
  <c r="CI52" i="13"/>
  <c r="AB52" i="13"/>
  <c r="AR52" i="13"/>
  <c r="BH52" i="13"/>
  <c r="BX52" i="13"/>
  <c r="AH52" i="13"/>
  <c r="AX52" i="13"/>
  <c r="BN52" i="13"/>
  <c r="BV52" i="13"/>
  <c r="CL52" i="13"/>
  <c r="W52" i="13"/>
  <c r="AE52" i="13"/>
  <c r="AQ52" i="13"/>
  <c r="AY52" i="13"/>
  <c r="BG52" i="13"/>
  <c r="BS52" i="13"/>
  <c r="CE52" i="13"/>
  <c r="T52" i="13"/>
  <c r="AJ52" i="13"/>
  <c r="AZ52" i="13"/>
  <c r="BP52" i="13"/>
  <c r="CF52" i="13"/>
  <c r="Z52" i="13"/>
  <c r="AP52" i="13"/>
  <c r="BF52" i="13"/>
  <c r="CD52" i="13"/>
  <c r="BZ59" i="13" l="1"/>
  <c r="AT59" i="13"/>
  <c r="F59" i="13"/>
  <c r="CK59" i="13"/>
  <c r="BU59" i="13"/>
  <c r="BE59" i="13"/>
  <c r="AO59" i="13"/>
  <c r="Y59" i="13"/>
  <c r="I59" i="13"/>
  <c r="BY59" i="13"/>
  <c r="BI59" i="13"/>
  <c r="AS59" i="13"/>
  <c r="AC59" i="13"/>
  <c r="M59" i="13"/>
  <c r="CI59" i="13"/>
  <c r="CA59" i="13"/>
  <c r="BS59" i="13"/>
  <c r="BK59" i="13"/>
  <c r="BC59" i="13"/>
  <c r="AU59" i="13"/>
  <c r="AM59" i="13"/>
  <c r="AE59" i="13"/>
  <c r="W59" i="13"/>
  <c r="O59" i="13"/>
  <c r="G59" i="13"/>
  <c r="CL59" i="13"/>
  <c r="CH59" i="13"/>
  <c r="CD59" i="13"/>
  <c r="BV59" i="13"/>
  <c r="BR59" i="13"/>
  <c r="BN59" i="13"/>
  <c r="BJ59" i="13"/>
  <c r="BF59" i="13"/>
  <c r="BB59" i="13"/>
  <c r="AX59" i="13"/>
  <c r="AP59" i="13"/>
  <c r="AL59" i="13"/>
  <c r="AH59" i="13"/>
  <c r="AD59" i="13"/>
  <c r="Z59" i="13"/>
  <c r="V59" i="13"/>
  <c r="R59" i="13"/>
  <c r="N59" i="13"/>
  <c r="J59" i="13"/>
  <c r="CC59" i="13"/>
  <c r="BM59" i="13"/>
  <c r="AW59" i="13"/>
  <c r="AG59" i="13"/>
  <c r="Q59" i="13"/>
  <c r="CG59" i="13"/>
  <c r="BQ59" i="13"/>
  <c r="BA59" i="13"/>
  <c r="AK59" i="13"/>
  <c r="U59" i="13"/>
  <c r="E59" i="13"/>
  <c r="CE59" i="13"/>
  <c r="BW59" i="13"/>
  <c r="BO59" i="13"/>
  <c r="BG59" i="13"/>
  <c r="AY59" i="13"/>
  <c r="AQ59" i="13"/>
  <c r="AI59" i="13"/>
  <c r="AA59" i="13"/>
  <c r="S59" i="13"/>
  <c r="K59" i="13"/>
  <c r="C59" i="13"/>
  <c r="CJ59" i="13"/>
  <c r="CF59" i="13"/>
  <c r="CB59" i="13"/>
  <c r="BX59" i="13"/>
  <c r="BT59" i="13"/>
  <c r="BP59" i="13"/>
  <c r="BL59" i="13"/>
  <c r="BH59" i="13"/>
  <c r="BD59" i="13"/>
  <c r="AZ59" i="13"/>
  <c r="AV59" i="13"/>
  <c r="AR59" i="13"/>
  <c r="AN59" i="13"/>
  <c r="AJ59" i="13"/>
  <c r="AF59" i="13"/>
  <c r="AB59" i="13"/>
  <c r="X59" i="13"/>
  <c r="T59" i="13"/>
  <c r="P59" i="13"/>
  <c r="L59" i="13"/>
  <c r="H59" i="13"/>
  <c r="D59" i="13"/>
</calcChain>
</file>

<file path=xl/sharedStrings.xml><?xml version="1.0" encoding="utf-8"?>
<sst xmlns="http://schemas.openxmlformats.org/spreadsheetml/2006/main" count="503" uniqueCount="199">
  <si>
    <t>Eurostat</t>
  </si>
  <si>
    <t xml:space="preserve"> </t>
  </si>
  <si>
    <t>III</t>
  </si>
  <si>
    <t>I</t>
  </si>
  <si>
    <t>II</t>
  </si>
  <si>
    <t>IV</t>
  </si>
  <si>
    <t>Full description</t>
  </si>
  <si>
    <t>Unit</t>
  </si>
  <si>
    <t>Source</t>
  </si>
  <si>
    <t>Indicator</t>
  </si>
  <si>
    <t>Core inflation</t>
  </si>
  <si>
    <t>Average wage</t>
  </si>
  <si>
    <t>Unemployment rate</t>
  </si>
  <si>
    <t>Employment rate</t>
  </si>
  <si>
    <t>Vacancies</t>
  </si>
  <si>
    <t>Capacity utilization</t>
  </si>
  <si>
    <t>Demand in construction</t>
  </si>
  <si>
    <t>Demand in industry</t>
  </si>
  <si>
    <t>Demand in services</t>
  </si>
  <si>
    <t>Economic sentiment</t>
  </si>
  <si>
    <t>Construction survey: 'insufficient demand' as the main factor limiting building activity</t>
  </si>
  <si>
    <t>Industry survey: 'insufficient demand' as the main factor currently limiting production</t>
  </si>
  <si>
    <t>Services survey: 'insufficient demand' as the main factor currently limiting business</t>
  </si>
  <si>
    <t>Current level of capacity utilization in manufacturing industry</t>
  </si>
  <si>
    <t>HICP excluding energy, food, alcohol and tobacco</t>
  </si>
  <si>
    <t>Average monthly gross wages, average of economic activities</t>
  </si>
  <si>
    <t>Unemployment rate, population aged 15-74</t>
  </si>
  <si>
    <t>Employment rate, population aged 15-74</t>
  </si>
  <si>
    <t>Number of job vacancies, economic activities total</t>
  </si>
  <si>
    <t>Economic Sentiment Indicator, composite indicator made up of five sectoral confidence indicators</t>
  </si>
  <si>
    <t>%, seasonally adjusted</t>
  </si>
  <si>
    <t>% change y-o-y, quarter = 3 month average</t>
  </si>
  <si>
    <t>% change y-o-y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</si>
  <si>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</si>
  <si>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</si>
  <si>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</si>
  <si>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</si>
  <si>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</si>
  <si>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</si>
  <si>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</si>
  <si>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</si>
  <si>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</si>
  <si>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</si>
  <si>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</si>
  <si>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</si>
  <si>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</si>
  <si>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</si>
  <si>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</si>
  <si>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</si>
  <si>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</si>
  <si>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</si>
  <si>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</si>
  <si>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</si>
  <si>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</si>
  <si>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</si>
  <si>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</si>
  <si>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</si>
  <si>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</si>
  <si>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</si>
  <si>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</si>
  <si>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</si>
  <si>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</si>
  <si>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</si>
  <si>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</si>
  <si>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</si>
  <si>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</si>
  <si>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</si>
  <si>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</si>
  <si>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</si>
  <si>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</si>
  <si>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</si>
  <si>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</si>
  <si>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</si>
  <si>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</si>
  <si>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</si>
  <si>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</si>
  <si>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</si>
  <si>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</si>
  <si>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</si>
  <si>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</si>
  <si>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</si>
  <si>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</si>
  <si>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</si>
  <si>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</si>
  <si>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</si>
  <si>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</si>
  <si>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</si>
  <si>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</si>
  <si>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</si>
  <si>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</si>
  <si>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mean</t>
  </si>
  <si>
    <t>variance</t>
  </si>
  <si>
    <t>st. deviation</t>
  </si>
  <si>
    <t>Composite indicator</t>
  </si>
  <si>
    <t>Table 1</t>
  </si>
  <si>
    <t>Table 2</t>
  </si>
  <si>
    <t>Table 3</t>
  </si>
  <si>
    <t>Table 4</t>
  </si>
  <si>
    <t>Statistics Latvia</t>
  </si>
  <si>
    <t>http://appsso.eurostat.ec.europa.eu/nui/show.do?dataset=prc_hicp_manr&amp;lang=en</t>
  </si>
  <si>
    <t>Level, quarter = 3 month average</t>
  </si>
  <si>
    <t>2018Q2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</si>
  <si>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</si>
  <si>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</si>
  <si>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</si>
  <si>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</si>
  <si>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</si>
  <si>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</si>
  <si>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</si>
  <si>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</si>
  <si>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</si>
  <si>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</si>
  <si>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</si>
  <si>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</si>
  <si>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</si>
  <si>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</si>
  <si>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</si>
  <si>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</si>
  <si>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Direct source</t>
  </si>
  <si>
    <t>Pamatinflācija</t>
  </si>
  <si>
    <t>Vidējā alga</t>
  </si>
  <si>
    <t>Bezdarba līmenis</t>
  </si>
  <si>
    <t>Nodarbinātības līmenis</t>
  </si>
  <si>
    <t>Vakances</t>
  </si>
  <si>
    <t>Jaudu noslodze</t>
  </si>
  <si>
    <t>Ekonomikas sentiments</t>
  </si>
  <si>
    <t>Rādītājs</t>
  </si>
  <si>
    <t>n</t>
  </si>
  <si>
    <t>Tirdzniecības bilance</t>
  </si>
  <si>
    <t>Tekošā konta bilance</t>
  </si>
  <si>
    <t>Mājokļu cenas</t>
  </si>
  <si>
    <t>Trade balance</t>
  </si>
  <si>
    <t>Current account balance</t>
  </si>
  <si>
    <t>House price index</t>
  </si>
  <si>
    <t>Current account</t>
  </si>
  <si>
    <t>Total, at the end of each quarter</t>
  </si>
  <si>
    <t>2018Q3</t>
  </si>
  <si>
    <t>2018Q4</t>
  </si>
  <si>
    <t>% of employed to the total population of the same age group</t>
  </si>
  <si>
    <t>Pieprasījums būvniecības nozarē</t>
  </si>
  <si>
    <t>Pieprasījums apstrādes rūpniecības nozarē</t>
  </si>
  <si>
    <t>Pieprasījums pakalpojumu nozarēs</t>
  </si>
  <si>
    <t>% of enterprises, quarter = 3 month average</t>
  </si>
  <si>
    <t>% of enterprises, 4 quarters = 4 times a year</t>
  </si>
  <si>
    <t>Exports and imports by grouping of countries</t>
  </si>
  <si>
    <t>% of GDP, seasonally unadjusted</t>
  </si>
  <si>
    <t>% of active population, seasonally adjusted</t>
  </si>
  <si>
    <t>Bank of Latvia</t>
  </si>
  <si>
    <t>https://statdb.bank.lv/lb/Data.aspx?id=200</t>
  </si>
  <si>
    <t>House price</t>
  </si>
  <si>
    <t>Value of loans granted to the non-financial residents</t>
  </si>
  <si>
    <t>https://statdb.bank.lv/lb/Data.aspx?id=224</t>
  </si>
  <si>
    <t>Credits (non-financial residents)</t>
  </si>
  <si>
    <t>coef.</t>
  </si>
  <si>
    <t>Credit (non-financial residents)</t>
  </si>
  <si>
    <t>Kreditēšana (nefinanšu rezidenti)</t>
  </si>
  <si>
    <t>Instructions</t>
  </si>
  <si>
    <t>Instrukcija</t>
  </si>
  <si>
    <t xml:space="preserve">1. Datu sērijām tiek aprēķināta vidējā vērtība, dispersija un </t>
  </si>
  <si>
    <t>standartnovirze.</t>
  </si>
  <si>
    <t xml:space="preserve">2. Dati tiek normalizēti, atņemot vidējo vērtību un dalot ar </t>
  </si>
  <si>
    <t>3. Izmantojot nosacīto formatējumu, datu lauki tiek iekrāsoti,</t>
  </si>
  <si>
    <t>no mazākās līdz augstākai vērtībai ap ilgtermiņa vidējo.</t>
  </si>
  <si>
    <t xml:space="preserve">1. Calculate the mean, variance, and standard deviation of </t>
  </si>
  <si>
    <t>each data series.</t>
  </si>
  <si>
    <t>2. Normalise the data by substracting the mean and dividing</t>
  </si>
  <si>
    <t>standartnovirzi (4.tabula).</t>
  </si>
  <si>
    <t>by standard deviation (Table 4).</t>
  </si>
  <si>
    <t>3. Use Conditional Formating → New rule → 3-Color Scale from</t>
  </si>
  <si>
    <t>lowest to highest value to color the cells.</t>
  </si>
  <si>
    <t>2019Q1</t>
  </si>
  <si>
    <t>2019Q2</t>
  </si>
  <si>
    <t>2019Q3</t>
  </si>
  <si>
    <t>2019Q4</t>
  </si>
  <si>
    <t>2020Q1</t>
  </si>
  <si>
    <t>2020Q3</t>
  </si>
  <si>
    <t>2020Q2</t>
  </si>
  <si>
    <t>2020Q4</t>
  </si>
  <si>
    <t>Strādājošo mēneša vidējā darba samaksa un mediāna - Bruto/ Neto, Sektors, Rādītāji, Eiro, pārmaiņas un Laika periods. (stat.gov.lv)</t>
  </si>
  <si>
    <t>Eurostat - Data Explorer (europa.eu)</t>
  </si>
  <si>
    <t>Nodarbinātie un nodarbinātības līmenis pa vecuma grupām un pēc dzimuma | Oficiālās statistikas portāls</t>
  </si>
  <si>
    <t>Brīvās darbvietas pa darbības veidiem ceturkšņa beigās | Oficiālās statistikas portāls</t>
  </si>
  <si>
    <t>Saimniecisko darbību ierobežojošie faktori būvniecībā pēc darbības veida (procentos no apsekoto uzņēmumu skaita) - Ierobežojošie faktori, Darbības veids (NACE 2.red.) un Laika periods. (stat.gov.lv)</t>
  </si>
  <si>
    <t>Ražošanu ierobežojošie faktori apstrādes rūpniecībā pa uzņēmumu lieluma grupām un pēc ražošanas pamatgrupējuma (procentos no apsekoto uzņēmumu skaita) - Ierobežojošie faktori, Uzņēmumu lieluma grupa un ražošanas pamatgrupējums un Laika periods. (stat.gov.lv)</t>
  </si>
  <si>
    <t>Saimniecisko darbību ierobežojošie faktori pakalpojumu sektorā (procentos no apsekoto uzņēmumu skaita) | Oficiālās statistikas portāls</t>
  </si>
  <si>
    <t>Ekonomikas sentimenta rādītājs (ilgtermiņa vidējais = 100) - Laika periods. (stat.gov.lv)</t>
  </si>
  <si>
    <t>Iekšzemes kopprodukta izlietojums (tūkst. eiro) - Koriģēšana, Vērtības, Rādītāji un Laika periods. (stat.gov.lv)</t>
  </si>
  <si>
    <t>https://stat.gov.lv/lv/statistikas-temas/tirdznieciba-pakalpojumi/areja-tirdznieciba/tabulas/atd100c-eksports-un-imports</t>
  </si>
  <si>
    <t>Mājokļa cenu indekss un pārmaiņas - Grupa, Rādītāji un Laika periods. (stat.gov.lv)</t>
  </si>
  <si>
    <t>2021Q1</t>
  </si>
  <si>
    <t>2021Q2</t>
  </si>
  <si>
    <t>2021Q3</t>
  </si>
  <si>
    <t>2021Q4</t>
  </si>
  <si>
    <t>Saliktais siltumkartes indekss</t>
  </si>
  <si>
    <t>Saliktais siltuma indikators</t>
  </si>
  <si>
    <t>Indikators</t>
  </si>
  <si>
    <t>2022Q1</t>
  </si>
  <si>
    <t>Latvijas ekonomikas cikla siltuma karte, 2000 -2022 (q1)</t>
  </si>
  <si>
    <t>Lativan economy cycle heatmap, 2000-2022 (q1)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</si>
</sst>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#,##0.0"/>
    <numFmt numFmtId="166" formatCode=";;;"/>
    <numFmt numFmtId="167" formatCode="0.000"/>
    <numFmt numFmtId="168" formatCode="0.00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0.5"/>
      <color theme="1"/>
      <name val="Calibri"/>
      <family val="2"/>
      <scheme val="minor"/>
    </font>
    <font>
      <sz val="10.5"/>
      <name val="Calibri"/>
      <family val="2"/>
      <scheme val="minor"/>
    </font>
    <font>
      <sz val="10.5"/>
      <color theme="0" tint="-0.499984740745262"/>
      <name val="Calibri"/>
      <family val="2"/>
      <charset val="186"/>
      <scheme val="minor"/>
    </font>
    <font>
      <b/>
      <sz val="10.5"/>
      <color rgb="FF0070C0"/>
      <name val="Calibri"/>
      <family val="2"/>
      <charset val="186"/>
      <scheme val="minor"/>
    </font>
    <font>
      <i/>
      <sz val="10.5"/>
      <color theme="1"/>
      <name val="Calibri"/>
      <family val="2"/>
      <scheme val="minor"/>
    </font>
    <font>
      <sz val="10.5"/>
      <color theme="0" tint="-0.499984740745262"/>
      <name val="Calibri"/>
      <family val="2"/>
      <scheme val="minor"/>
    </font>
    <font>
      <sz val="10.5"/>
      <color rgb="FFFF0000"/>
      <name val="Calibri"/>
      <family val="2"/>
      <scheme val="minor"/>
    </font>
    <font>
      <sz val="10.5"/>
      <color rgb="FF0070C0"/>
      <name val="Calibri"/>
      <family val="2"/>
      <scheme val="minor"/>
    </font>
    <font>
      <sz val="10.5"/>
      <color rgb="FF0070C0"/>
      <name val="Calibri"/>
      <family val="2"/>
      <charset val="186"/>
      <scheme val="minor"/>
    </font>
    <font>
      <i/>
      <sz val="10.5"/>
      <color rgb="FFFF0000"/>
      <name val="Calibri"/>
      <family val="2"/>
      <charset val="186"/>
      <scheme val="minor"/>
    </font>
    <font>
      <b/>
      <sz val="10.5"/>
      <color theme="1"/>
      <name val="Calibri"/>
      <family val="2"/>
      <charset val="186"/>
      <scheme val="minor"/>
    </font>
    <font>
      <u/>
      <sz val="11"/>
      <color theme="10"/>
      <name val="Calibri"/>
      <family val="2"/>
      <scheme val="minor"/>
    </font>
    <font>
      <sz val="10.5"/>
      <name val="Calibri"/>
      <family val="2"/>
      <charset val="186"/>
      <scheme val="minor"/>
    </font>
    <font>
      <b/>
      <sz val="10.5"/>
      <color theme="1"/>
      <name val="Calibri"/>
      <family val="2"/>
      <scheme val="minor"/>
    </font>
    <font>
      <b/>
      <sz val="10.5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charset val="186"/>
      <scheme val="minor"/>
    </font>
    <font>
      <i/>
      <sz val="10.5"/>
      <color theme="1"/>
      <name val="Calibri"/>
      <family val="2"/>
      <charset val="186"/>
      <scheme val="minor"/>
    </font>
    <font>
      <i/>
      <sz val="10.5"/>
      <name val="Calibri"/>
      <family val="2"/>
      <charset val="186"/>
      <scheme val="minor"/>
    </font>
    <font>
      <i/>
      <sz val="10"/>
      <color theme="1"/>
      <name val="Calibri"/>
      <family val="2"/>
      <charset val="186"/>
      <scheme val="minor"/>
    </font>
    <font>
      <i/>
      <sz val="10.5"/>
      <color theme="0" tint="-0.499984740745262"/>
      <name val="Calibri"/>
      <family val="2"/>
      <charset val="186"/>
      <scheme val="minor"/>
    </font>
    <font>
      <sz val="11"/>
      <name val="Arial"/>
      <family val="2"/>
      <charset val="186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3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8" fillId="0" borderId="0"/>
  </cellStyleXfs>
  <cellXfs count="105">
    <xf numFmtId="0" fontId="0" fillId="0" borderId="0" xfId="0"/>
    <xf numFmtId="0" fontId="2" fillId="0" borderId="0" xfId="0" applyFont="1"/>
    <xf numFmtId="0" fontId="6" fillId="2" borderId="0" xfId="0" applyFont="1" applyFill="1" applyAlignment="1">
      <alignment horizontal="center"/>
    </xf>
    <xf numFmtId="0" fontId="12" fillId="4" borderId="1" xfId="0" applyFont="1" applyFill="1" applyBorder="1"/>
    <xf numFmtId="0" fontId="2" fillId="2" borderId="0" xfId="0" applyFont="1" applyFill="1"/>
    <xf numFmtId="0" fontId="3" fillId="2" borderId="0" xfId="0" applyFont="1" applyFill="1"/>
    <xf numFmtId="0" fontId="13" fillId="2" borderId="0" xfId="2" applyFill="1"/>
    <xf numFmtId="0" fontId="0" fillId="4" borderId="1" xfId="0" applyFill="1" applyBorder="1"/>
    <xf numFmtId="0" fontId="2" fillId="5" borderId="0" xfId="0" applyFont="1" applyFill="1"/>
    <xf numFmtId="0" fontId="13" fillId="5" borderId="0" xfId="2" applyFill="1"/>
    <xf numFmtId="0" fontId="0" fillId="2" borderId="0" xfId="0" applyFill="1"/>
    <xf numFmtId="0" fontId="3" fillId="2" borderId="0" xfId="0" applyFont="1" applyFill="1" applyBorder="1"/>
    <xf numFmtId="0" fontId="3" fillId="5" borderId="0" xfId="0" applyFont="1" applyFill="1"/>
    <xf numFmtId="0" fontId="0" fillId="5" borderId="0" xfId="0" applyFill="1"/>
    <xf numFmtId="0" fontId="4" fillId="5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5" fillId="5" borderId="0" xfId="0" applyFont="1" applyFill="1"/>
    <xf numFmtId="164" fontId="2" fillId="5" borderId="0" xfId="0" applyNumberFormat="1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15" fillId="5" borderId="0" xfId="0" applyFont="1" applyFill="1"/>
    <xf numFmtId="164" fontId="7" fillId="5" borderId="0" xfId="0" applyNumberFormat="1" applyFont="1" applyFill="1" applyAlignment="1">
      <alignment horizontal="center"/>
    </xf>
    <xf numFmtId="1" fontId="7" fillId="5" borderId="0" xfId="0" applyNumberFormat="1" applyFont="1" applyFill="1" applyAlignment="1">
      <alignment horizontal="center"/>
    </xf>
    <xf numFmtId="0" fontId="2" fillId="5" borderId="0" xfId="0" applyFont="1" applyFill="1" applyBorder="1"/>
    <xf numFmtId="164" fontId="2" fillId="5" borderId="0" xfId="0" applyNumberFormat="1" applyFont="1" applyFill="1" applyBorder="1" applyAlignment="1">
      <alignment horizontal="center"/>
    </xf>
    <xf numFmtId="0" fontId="11" fillId="5" borderId="0" xfId="0" applyFont="1" applyFill="1"/>
    <xf numFmtId="0" fontId="9" fillId="5" borderId="0" xfId="0" applyFont="1" applyFill="1"/>
    <xf numFmtId="0" fontId="10" fillId="5" borderId="0" xfId="0" applyFont="1" applyFill="1"/>
    <xf numFmtId="0" fontId="12" fillId="5" borderId="0" xfId="0" applyFont="1" applyFill="1" applyBorder="1"/>
    <xf numFmtId="0" fontId="2" fillId="5" borderId="0" xfId="0" applyFont="1" applyFill="1" applyBorder="1" applyAlignment="1">
      <alignment horizontal="center"/>
    </xf>
    <xf numFmtId="2" fontId="2" fillId="5" borderId="0" xfId="0" applyNumberFormat="1" applyFont="1" applyFill="1" applyBorder="1" applyAlignment="1">
      <alignment horizontal="center"/>
    </xf>
    <xf numFmtId="0" fontId="11" fillId="5" borderId="0" xfId="0" applyFont="1" applyFill="1" applyBorder="1" applyAlignment="1">
      <alignment horizontal="right"/>
    </xf>
    <xf numFmtId="0" fontId="6" fillId="5" borderId="0" xfId="0" applyFont="1" applyFill="1" applyBorder="1" applyAlignment="1">
      <alignment horizontal="right"/>
    </xf>
    <xf numFmtId="0" fontId="8" fillId="5" borderId="0" xfId="0" applyFont="1" applyFill="1" applyBorder="1"/>
    <xf numFmtId="0" fontId="7" fillId="5" borderId="0" xfId="0" applyFont="1" applyFill="1" applyBorder="1"/>
    <xf numFmtId="0" fontId="16" fillId="3" borderId="0" xfId="0" applyFont="1" applyFill="1"/>
    <xf numFmtId="0" fontId="17" fillId="5" borderId="0" xfId="0" applyFont="1" applyFill="1"/>
    <xf numFmtId="0" fontId="17" fillId="5" borderId="0" xfId="0" applyFont="1" applyFill="1" applyBorder="1"/>
    <xf numFmtId="0" fontId="17" fillId="5" borderId="0" xfId="0" applyFont="1" applyFill="1" applyAlignment="1">
      <alignment horizontal="center"/>
    </xf>
    <xf numFmtId="166" fontId="17" fillId="5" borderId="0" xfId="0" applyNumberFormat="1" applyFont="1" applyFill="1" applyBorder="1" applyAlignment="1">
      <alignment horizontal="center"/>
    </xf>
    <xf numFmtId="0" fontId="18" fillId="5" borderId="0" xfId="0" applyFont="1" applyFill="1"/>
    <xf numFmtId="164" fontId="19" fillId="6" borderId="0" xfId="3" applyNumberFormat="1" applyAlignment="1">
      <alignment horizontal="center"/>
    </xf>
    <xf numFmtId="1" fontId="19" fillId="6" borderId="0" xfId="3" applyNumberFormat="1" applyAlignment="1">
      <alignment horizontal="center"/>
    </xf>
    <xf numFmtId="1" fontId="19" fillId="6" borderId="0" xfId="3" applyNumberFormat="1" applyAlignment="1">
      <alignment horizontal="right"/>
    </xf>
    <xf numFmtId="164" fontId="2" fillId="5" borderId="0" xfId="0" applyNumberFormat="1" applyFont="1" applyFill="1"/>
    <xf numFmtId="168" fontId="2" fillId="5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Alignment="1">
      <alignment horizontal="center" vertical="center"/>
    </xf>
    <xf numFmtId="164" fontId="2" fillId="5" borderId="0" xfId="0" applyNumberFormat="1" applyFont="1" applyFill="1" applyAlignment="1">
      <alignment horizontal="center" vertical="center"/>
    </xf>
    <xf numFmtId="0" fontId="2" fillId="0" borderId="0" xfId="0" applyFont="1" applyFill="1"/>
    <xf numFmtId="164" fontId="2" fillId="0" borderId="0" xfId="0" applyNumberFormat="1" applyFont="1" applyFill="1" applyAlignment="1">
      <alignment horizontal="center"/>
    </xf>
    <xf numFmtId="0" fontId="2" fillId="0" borderId="0" xfId="0" applyFont="1" applyFill="1" applyBorder="1"/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21" fillId="0" borderId="0" xfId="4" applyFont="1" applyFill="1" applyAlignment="1">
      <alignment horizontal="center"/>
    </xf>
    <xf numFmtId="3" fontId="21" fillId="0" borderId="0" xfId="4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 vertical="center"/>
    </xf>
    <xf numFmtId="0" fontId="3" fillId="5" borderId="0" xfId="0" applyFont="1" applyFill="1" applyAlignment="1">
      <alignment horizontal="center"/>
    </xf>
    <xf numFmtId="1" fontId="2" fillId="5" borderId="0" xfId="0" applyNumberFormat="1" applyFont="1" applyFill="1" applyAlignment="1">
      <alignment horizontal="center"/>
    </xf>
    <xf numFmtId="1" fontId="2" fillId="5" borderId="0" xfId="0" applyNumberFormat="1" applyFont="1" applyFill="1" applyAlignment="1">
      <alignment horizontal="center" vertical="center"/>
    </xf>
    <xf numFmtId="164" fontId="3" fillId="5" borderId="0" xfId="0" applyNumberFormat="1" applyFont="1" applyFill="1" applyAlignment="1">
      <alignment horizontal="center"/>
    </xf>
    <xf numFmtId="0" fontId="13" fillId="0" borderId="0" xfId="2"/>
    <xf numFmtId="0" fontId="13" fillId="0" borderId="0" xfId="2" applyFill="1" applyProtection="1"/>
    <xf numFmtId="1" fontId="2" fillId="5" borderId="0" xfId="0" applyNumberFormat="1" applyFont="1" applyFill="1" applyAlignment="1"/>
    <xf numFmtId="165" fontId="2" fillId="0" borderId="0" xfId="0" applyNumberFormat="1" applyFont="1" applyFill="1"/>
    <xf numFmtId="164" fontId="2" fillId="0" borderId="0" xfId="0" applyNumberFormat="1" applyFont="1" applyFill="1"/>
    <xf numFmtId="166" fontId="2" fillId="5" borderId="0" xfId="0" applyNumberFormat="1" applyFont="1" applyFill="1" applyAlignment="1">
      <alignment horizontal="center"/>
    </xf>
    <xf numFmtId="166" fontId="2" fillId="5" borderId="0" xfId="0" applyNumberFormat="1" applyFont="1" applyFill="1" applyAlignment="1">
      <alignment horizontal="center" vertical="center"/>
    </xf>
    <xf numFmtId="166" fontId="2" fillId="5" borderId="0" xfId="0" applyNumberFormat="1" applyFont="1" applyFill="1"/>
    <xf numFmtId="166" fontId="2" fillId="5" borderId="0" xfId="0" applyNumberFormat="1" applyFont="1" applyFill="1" applyBorder="1"/>
    <xf numFmtId="0" fontId="16" fillId="0" borderId="0" xfId="0" applyFont="1" applyFill="1"/>
    <xf numFmtId="0" fontId="8" fillId="5" borderId="0" xfId="0" applyFont="1" applyFill="1"/>
    <xf numFmtId="167" fontId="2" fillId="5" borderId="0" xfId="0" applyNumberFormat="1" applyFont="1" applyFill="1" applyBorder="1" applyAlignment="1">
      <alignment horizontal="center"/>
    </xf>
    <xf numFmtId="3" fontId="2" fillId="0" borderId="0" xfId="0" applyNumberFormat="1" applyFont="1" applyFill="1"/>
    <xf numFmtId="164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1" fontId="0" fillId="0" borderId="0" xfId="0" applyNumberForma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 horizontal="left" vertical="center"/>
    </xf>
    <xf numFmtId="165" fontId="2" fillId="0" borderId="0" xfId="0" applyNumberFormat="1" applyFont="1" applyFill="1" applyAlignment="1">
      <alignment horizontal="left" vertical="center"/>
    </xf>
    <xf numFmtId="166" fontId="2" fillId="5" borderId="3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2" fontId="2" fillId="0" borderId="0" xfId="0" applyNumberFormat="1" applyFont="1" applyFill="1"/>
    <xf numFmtId="164" fontId="2" fillId="5" borderId="0" xfId="0" applyNumberFormat="1" applyFont="1" applyFill="1" applyBorder="1"/>
    <xf numFmtId="164" fontId="2" fillId="5" borderId="3" xfId="0" applyNumberFormat="1" applyFont="1" applyFill="1" applyBorder="1" applyAlignment="1">
      <alignment horizontal="center"/>
    </xf>
    <xf numFmtId="0" fontId="3" fillId="0" borderId="0" xfId="0" applyFont="1" applyFill="1"/>
    <xf numFmtId="0" fontId="23" fillId="5" borderId="0" xfId="0" applyFont="1" applyFill="1"/>
    <xf numFmtId="0" fontId="24" fillId="5" borderId="0" xfId="0" applyFont="1" applyFill="1"/>
    <xf numFmtId="0" fontId="25" fillId="5" borderId="0" xfId="0" applyFont="1" applyFill="1"/>
    <xf numFmtId="0" fontId="25" fillId="5" borderId="0" xfId="0" applyFont="1" applyFill="1" applyBorder="1"/>
    <xf numFmtId="0" fontId="25" fillId="5" borderId="2" xfId="0" applyFont="1" applyFill="1" applyBorder="1"/>
    <xf numFmtId="0" fontId="26" fillId="5" borderId="0" xfId="0" applyFont="1" applyFill="1"/>
    <xf numFmtId="0" fontId="25" fillId="5" borderId="3" xfId="0" applyFont="1" applyFill="1" applyBorder="1"/>
    <xf numFmtId="0" fontId="27" fillId="5" borderId="0" xfId="0" applyFont="1" applyFill="1"/>
    <xf numFmtId="164" fontId="14" fillId="0" borderId="0" xfId="0" applyNumberFormat="1" applyFont="1" applyFill="1" applyAlignment="1">
      <alignment horizontal="left"/>
    </xf>
    <xf numFmtId="164" fontId="0" fillId="0" borderId="0" xfId="0" applyNumberFormat="1" applyAlignment="1">
      <alignment horizontal="center"/>
    </xf>
    <xf numFmtId="1" fontId="2" fillId="5" borderId="0" xfId="0" applyNumberFormat="1" applyFont="1" applyFill="1" applyAlignment="1">
      <alignment horizontal="left"/>
    </xf>
    <xf numFmtId="0" fontId="17" fillId="5" borderId="0" xfId="0" applyFont="1" applyFill="1" applyBorder="1" applyAlignment="1">
      <alignment horizontal="left"/>
    </xf>
    <xf numFmtId="1" fontId="17" fillId="5" borderId="0" xfId="0" applyNumberFormat="1" applyFont="1" applyFill="1" applyAlignment="1">
      <alignment horizontal="left"/>
    </xf>
  </cellXfs>
  <cellStyles count="6">
    <cellStyle name="Hipersaite" xfId="2" builtinId="8"/>
    <cellStyle name="Labs" xfId="3" builtinId="26"/>
    <cellStyle name="Normaallaad 2" xfId="1" xr:uid="{00000000-0005-0000-0000-000003000000}"/>
    <cellStyle name="Parasts" xfId="0" builtinId="0"/>
    <cellStyle name="Parasts 2" xfId="5" xr:uid="{A07EC452-DB7B-411C-A643-E14A8DD22E38}"/>
    <cellStyle name="Slikts" xfId="4" builtinId="27"/>
  </cellStyles>
  <dxfs count="0"/>
  <tableStyles count="0" defaultTableStyle="TableStyleMedium2" defaultPivotStyle="PivotStyleMedium9"/>
  <colors>
    <mruColors>
      <color rgb="FFFEECE2"/>
      <color rgb="FFFF6600"/>
      <color rgb="FF00FF00"/>
      <color rgb="FFFF944B"/>
      <color rgb="FFFFB27D"/>
      <color rgb="FFD96709"/>
      <color rgb="FFFFFFFF"/>
      <color rgb="FFD80A0F"/>
      <color rgb="FFFFFFCC"/>
      <color rgb="FF419D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ppsso.eurostat.ec.europa.eu/nui/submitViewTableAction.do" TargetMode="External"/><Relationship Id="rId13" Type="http://schemas.openxmlformats.org/officeDocument/2006/relationships/hyperlink" Target="http://data.csb.gov.lv/pxweb/en/ekfin/ekfin__PCI__isterm/PC070c.px/?rxid=6566fef6-07dc-4eff-a946-933dbfd593ce" TargetMode="External"/><Relationship Id="rId18" Type="http://schemas.openxmlformats.org/officeDocument/2006/relationships/hyperlink" Target="http://appsso.eurostat.ec.europa.eu/nui/show.do?dataset=prc_hicp_manr&amp;lang=en" TargetMode="External"/><Relationship Id="rId26" Type="http://schemas.openxmlformats.org/officeDocument/2006/relationships/hyperlink" Target="https://stat.gov.lv/lv/statistikas-temas/valsts-ekonomika/konjunktura/tabulas/krp030m-saimniecisko-darbibu-ierobezojosie" TargetMode="External"/><Relationship Id="rId3" Type="http://schemas.openxmlformats.org/officeDocument/2006/relationships/hyperlink" Target="http://data1.csb.gov.lv/pxweb/lv/ekfin/ekfin__konjunkt__isterm/KR010m.px/?rxid=377d7f37-d756-4aed-8a3a-8dbe8a39c6ab" TargetMode="External"/><Relationship Id="rId21" Type="http://schemas.openxmlformats.org/officeDocument/2006/relationships/hyperlink" Target="https://stat.gov.lv/lv/statistikas-temas/darbs/nodarbinatiba/tabulas/nbl020c-nodarbinatie-un-nodarbinatibas-limenis-pa" TargetMode="External"/><Relationship Id="rId7" Type="http://schemas.openxmlformats.org/officeDocument/2006/relationships/hyperlink" Target="https://data1.csb.gov.lv/pxweb/en/ekfin/ekfin__konjunkt__isterm/KR120c.px/?rxid=4926f411-d9bf-4388-8501-8888ed08ea2b" TargetMode="External"/><Relationship Id="rId12" Type="http://schemas.openxmlformats.org/officeDocument/2006/relationships/hyperlink" Target="https://statdb.bank.lv/lb/Data.aspx?id=200" TargetMode="External"/><Relationship Id="rId17" Type="http://schemas.openxmlformats.org/officeDocument/2006/relationships/hyperlink" Target="https://statdb.bank.lv/lb/Data.aspx?id=200" TargetMode="External"/><Relationship Id="rId25" Type="http://schemas.openxmlformats.org/officeDocument/2006/relationships/hyperlink" Target="https://data.stat.gov.lv/pxweb/lv/OSP_PUB/START__VEK__KR__KRR/KRR050m?s=krr050m&amp;" TargetMode="External"/><Relationship Id="rId2" Type="http://schemas.openxmlformats.org/officeDocument/2006/relationships/hyperlink" Target="https://data1.csb.gov.lv/pxweb/lv/sociala/sociala__aiznemtdv__isterm/JVS020c.px/table/tableViewLayout1/?rxid=736e27d8-4d7b-471d-97b5-6ac2a8510eeb" TargetMode="External"/><Relationship Id="rId16" Type="http://schemas.openxmlformats.org/officeDocument/2006/relationships/hyperlink" Target="https://statdb.bank.lv/lb/Data.aspx?id=224" TargetMode="External"/><Relationship Id="rId20" Type="http://schemas.openxmlformats.org/officeDocument/2006/relationships/hyperlink" Target="https://appsso.eurostat.ec.europa.eu/nui/show.do?dataset=une_rt_q&amp;lang=en" TargetMode="External"/><Relationship Id="rId29" Type="http://schemas.openxmlformats.org/officeDocument/2006/relationships/hyperlink" Target="https://data.stat.gov.lv/pxweb/lv/OSP_PUB/START__VEK__PC__PCI/PCI050c" TargetMode="External"/><Relationship Id="rId1" Type="http://schemas.openxmlformats.org/officeDocument/2006/relationships/hyperlink" Target="https://www.csb.gov.lv/lv/statistika/statistikas-temas/socialie-procesi/darba-samaksa/tabulas/ds020c/stradajoso-menesa-videja-darba-samaksa-pa" TargetMode="External"/><Relationship Id="rId6" Type="http://schemas.openxmlformats.org/officeDocument/2006/relationships/hyperlink" Target="https://data1.csb.gov.lv/pxweb/en/ekfin/ekfin__konjunkt__isterm/KR050c.px/?rxid=4926f411-d9bf-4388-8501-8888ed08ea2b" TargetMode="External"/><Relationship Id="rId11" Type="http://schemas.openxmlformats.org/officeDocument/2006/relationships/hyperlink" Target="https://data1.csb.gov.lv/pxweb/en/atirdz/atirdz__atirdz__isterm/AT020c.px/" TargetMode="External"/><Relationship Id="rId24" Type="http://schemas.openxmlformats.org/officeDocument/2006/relationships/hyperlink" Target="https://data.stat.gov.lv/pxweb/lv/OSP_PUB/START__VEK__KR__KRB/KRB030m" TargetMode="External"/><Relationship Id="rId5" Type="http://schemas.openxmlformats.org/officeDocument/2006/relationships/hyperlink" Target="https://data1.csb.gov.lv/pxweb/en/ekfin/ekfin__konjunkt__isterm/KR090m.px/?rxid=4926f411-d9bf-4388-8501-8888ed08ea2b" TargetMode="External"/><Relationship Id="rId15" Type="http://schemas.openxmlformats.org/officeDocument/2006/relationships/hyperlink" Target="https://stat.gov.lv/lv/statistikas-temas/tirdznieciba-pakalpojumi/areja-tirdznieciba/tabulas/atd100c-eksports-un-imports" TargetMode="External"/><Relationship Id="rId23" Type="http://schemas.openxmlformats.org/officeDocument/2006/relationships/hyperlink" Target="https://appsso.eurostat.ec.europa.eu/nui/show.do?dataset=ei_bsin_q_r2&amp;lang=en" TargetMode="External"/><Relationship Id="rId28" Type="http://schemas.openxmlformats.org/officeDocument/2006/relationships/hyperlink" Target="https://data.stat.gov.lv/pxweb/lv/OSP_PUB/START__VEK__IS__ISP/ISP050c" TargetMode="External"/><Relationship Id="rId10" Type="http://schemas.openxmlformats.org/officeDocument/2006/relationships/hyperlink" Target="https://data1.csb.gov.lv/pxweb/lv/sociala/sociala__nodarb__nodarb__isterm/NB050c.px/?rxid=ff27ca5d-8a31-4fd4-abcb-83f666f3c6f4" TargetMode="External"/><Relationship Id="rId19" Type="http://schemas.openxmlformats.org/officeDocument/2006/relationships/hyperlink" Target="https://data.stat.gov.lv/pxweb/lv/OSP_PUB/START__EMP__DS__DSV/DSV010c?s=dsv010c&amp;" TargetMode="External"/><Relationship Id="rId4" Type="http://schemas.openxmlformats.org/officeDocument/2006/relationships/hyperlink" Target="https://ec.europa.eu/eurostat/tgm/table.do?tab=table&amp;init=1&amp;language=en&amp;pcode=teibs070&amp;plugin=1" TargetMode="External"/><Relationship Id="rId9" Type="http://schemas.openxmlformats.org/officeDocument/2006/relationships/hyperlink" Target="http://appsso.eurostat.ec.europa.eu/nui/show.do?dataset=prc_hicp_manr&amp;lang=en" TargetMode="External"/><Relationship Id="rId14" Type="http://schemas.openxmlformats.org/officeDocument/2006/relationships/hyperlink" Target="https://statdb.bank.lv/lb/Data.aspx?id=224" TargetMode="External"/><Relationship Id="rId22" Type="http://schemas.openxmlformats.org/officeDocument/2006/relationships/hyperlink" Target="https://stat.gov.lv/lv/statistikas-temas/darbs/darbvietas-darbalaiks/tabulas/dvb010c-brivas-darbvietas-pa-darbibas-veidiem" TargetMode="External"/><Relationship Id="rId27" Type="http://schemas.openxmlformats.org/officeDocument/2006/relationships/hyperlink" Target="https://data.stat.gov.lv/pxweb/lv/OSP_PUB/START__VEK__KR__KRE/KRE010m" TargetMode="External"/><Relationship Id="rId30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</sheetPr>
  <dimension ref="A1:U30"/>
  <sheetViews>
    <sheetView zoomScaleNormal="100" workbookViewId="0"/>
  </sheetViews>
  <sheetFormatPr defaultColWidth="0" defaultRowHeight="15" zeroHeight="1" x14ac:dyDescent="0.25"/>
  <cols>
    <col min="1" max="1" width="33.140625" customWidth="1"/>
    <col min="2" max="2" width="20.140625" customWidth="1"/>
    <col min="3" max="3" width="79.42578125" customWidth="1"/>
    <col min="4" max="4" width="63.85546875" customWidth="1"/>
    <col min="5" max="5" width="33.28515625" hidden="1" customWidth="1"/>
    <col min="6" max="21" width="9.140625" customWidth="1"/>
    <col min="22" max="16384" width="9.140625" style="13" hidden="1"/>
  </cols>
  <sheetData>
    <row r="1" spans="1:21" x14ac:dyDescent="0.25">
      <c r="A1" s="8"/>
      <c r="B1" s="8"/>
      <c r="C1" s="8"/>
      <c r="D1" s="8"/>
      <c r="E1" s="8"/>
      <c r="F1" s="8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ht="15.75" thickBot="1" x14ac:dyDescent="0.3">
      <c r="A2" s="3" t="s">
        <v>126</v>
      </c>
      <c r="B2" s="3" t="s">
        <v>9</v>
      </c>
      <c r="C2" s="3" t="s">
        <v>6</v>
      </c>
      <c r="D2" s="3" t="s">
        <v>7</v>
      </c>
      <c r="E2" s="3" t="s">
        <v>8</v>
      </c>
      <c r="F2" s="3" t="s">
        <v>118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x14ac:dyDescent="0.25">
      <c r="A3" s="4" t="s">
        <v>120</v>
      </c>
      <c r="B3" s="4" t="s">
        <v>11</v>
      </c>
      <c r="C3" s="4" t="s">
        <v>25</v>
      </c>
      <c r="D3" s="4" t="s">
        <v>32</v>
      </c>
      <c r="E3" s="6" t="s">
        <v>98</v>
      </c>
      <c r="F3" s="65" t="s">
        <v>178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x14ac:dyDescent="0.25">
      <c r="A4" s="91" t="s">
        <v>121</v>
      </c>
      <c r="B4" s="47" t="s">
        <v>12</v>
      </c>
      <c r="C4" s="47" t="s">
        <v>26</v>
      </c>
      <c r="D4" s="47" t="s">
        <v>146</v>
      </c>
      <c r="E4" s="9" t="s">
        <v>0</v>
      </c>
      <c r="F4" s="65" t="s">
        <v>179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1" x14ac:dyDescent="0.25">
      <c r="A5" s="4" t="s">
        <v>122</v>
      </c>
      <c r="B5" s="4" t="s">
        <v>13</v>
      </c>
      <c r="C5" s="4" t="s">
        <v>27</v>
      </c>
      <c r="D5" s="4" t="s">
        <v>138</v>
      </c>
      <c r="E5" s="6" t="s">
        <v>98</v>
      </c>
      <c r="F5" s="66" t="s">
        <v>180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x14ac:dyDescent="0.25">
      <c r="A6" s="8" t="s">
        <v>123</v>
      </c>
      <c r="B6" s="12" t="s">
        <v>14</v>
      </c>
      <c r="C6" s="12" t="s">
        <v>28</v>
      </c>
      <c r="D6" s="12" t="s">
        <v>135</v>
      </c>
      <c r="E6" s="9" t="s">
        <v>98</v>
      </c>
      <c r="F6" s="65" t="s">
        <v>181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x14ac:dyDescent="0.25">
      <c r="A7" s="4" t="s">
        <v>124</v>
      </c>
      <c r="B7" s="4" t="s">
        <v>15</v>
      </c>
      <c r="C7" s="4" t="s">
        <v>23</v>
      </c>
      <c r="D7" s="4" t="s">
        <v>30</v>
      </c>
      <c r="E7" s="6" t="s">
        <v>0</v>
      </c>
      <c r="F7" s="65" t="s">
        <v>179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x14ac:dyDescent="0.25">
      <c r="A8" s="8" t="s">
        <v>139</v>
      </c>
      <c r="B8" s="8" t="s">
        <v>16</v>
      </c>
      <c r="C8" s="8" t="s">
        <v>20</v>
      </c>
      <c r="D8" s="8" t="s">
        <v>142</v>
      </c>
      <c r="E8" s="9" t="s">
        <v>98</v>
      </c>
      <c r="F8" s="65" t="s">
        <v>182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</row>
    <row r="9" spans="1:21" x14ac:dyDescent="0.25">
      <c r="A9" s="4" t="s">
        <v>140</v>
      </c>
      <c r="B9" s="4" t="s">
        <v>17</v>
      </c>
      <c r="C9" s="4" t="s">
        <v>21</v>
      </c>
      <c r="D9" s="4" t="s">
        <v>143</v>
      </c>
      <c r="E9" s="6" t="s">
        <v>98</v>
      </c>
      <c r="F9" s="65" t="s">
        <v>183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</row>
    <row r="10" spans="1:21" x14ac:dyDescent="0.25">
      <c r="A10" s="8" t="s">
        <v>141</v>
      </c>
      <c r="B10" s="8" t="s">
        <v>18</v>
      </c>
      <c r="C10" s="8" t="s">
        <v>22</v>
      </c>
      <c r="D10" s="8" t="s">
        <v>143</v>
      </c>
      <c r="E10" s="9" t="s">
        <v>98</v>
      </c>
      <c r="F10" s="66" t="s">
        <v>184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</row>
    <row r="11" spans="1:21" x14ac:dyDescent="0.25">
      <c r="A11" s="5" t="s">
        <v>125</v>
      </c>
      <c r="B11" s="5" t="s">
        <v>19</v>
      </c>
      <c r="C11" s="5" t="s">
        <v>29</v>
      </c>
      <c r="D11" s="5" t="s">
        <v>100</v>
      </c>
      <c r="E11" s="6" t="s">
        <v>98</v>
      </c>
      <c r="F11" s="65" t="s">
        <v>185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</row>
    <row r="12" spans="1:21" x14ac:dyDescent="0.25">
      <c r="A12" s="8" t="s">
        <v>155</v>
      </c>
      <c r="B12" s="8" t="s">
        <v>154</v>
      </c>
      <c r="C12" s="8" t="s">
        <v>150</v>
      </c>
      <c r="D12" s="8" t="s">
        <v>135</v>
      </c>
      <c r="E12" s="9" t="s">
        <v>147</v>
      </c>
      <c r="F12" s="9" t="s">
        <v>151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</row>
    <row r="13" spans="1:21" x14ac:dyDescent="0.25">
      <c r="A13" s="11" t="s">
        <v>128</v>
      </c>
      <c r="B13" s="11" t="s">
        <v>131</v>
      </c>
      <c r="C13" s="11" t="s">
        <v>144</v>
      </c>
      <c r="D13" s="11" t="s">
        <v>145</v>
      </c>
      <c r="E13" s="6" t="s">
        <v>98</v>
      </c>
      <c r="F13" s="65" t="s">
        <v>186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</row>
    <row r="14" spans="1:21" x14ac:dyDescent="0.25">
      <c r="A14" s="12"/>
      <c r="B14" s="4"/>
      <c r="C14" s="11"/>
      <c r="D14" s="11"/>
      <c r="E14" s="9"/>
      <c r="F14" s="6" t="s">
        <v>187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</row>
    <row r="15" spans="1:21" x14ac:dyDescent="0.25">
      <c r="A15" s="12" t="s">
        <v>129</v>
      </c>
      <c r="B15" s="12" t="s">
        <v>132</v>
      </c>
      <c r="C15" s="12" t="s">
        <v>134</v>
      </c>
      <c r="D15" s="12" t="s">
        <v>145</v>
      </c>
      <c r="E15" s="6" t="s">
        <v>147</v>
      </c>
      <c r="F15" s="9" t="s">
        <v>148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</row>
    <row r="16" spans="1:21" x14ac:dyDescent="0.25">
      <c r="A16" s="4" t="s">
        <v>119</v>
      </c>
      <c r="B16" s="4" t="s">
        <v>10</v>
      </c>
      <c r="C16" s="4" t="s">
        <v>24</v>
      </c>
      <c r="D16" s="4" t="s">
        <v>31</v>
      </c>
      <c r="E16" s="9" t="s">
        <v>0</v>
      </c>
      <c r="F16" s="6" t="s">
        <v>99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</row>
    <row r="17" spans="1:21" x14ac:dyDescent="0.25">
      <c r="A17" s="8" t="s">
        <v>130</v>
      </c>
      <c r="B17" s="8" t="s">
        <v>133</v>
      </c>
      <c r="C17" s="8" t="s">
        <v>133</v>
      </c>
      <c r="D17" s="8" t="s">
        <v>32</v>
      </c>
      <c r="E17" s="6" t="s">
        <v>98</v>
      </c>
      <c r="F17" s="65" t="s">
        <v>188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</row>
    <row r="18" spans="1:21" hidden="1" x14ac:dyDescent="0.25">
      <c r="A18" s="1"/>
      <c r="F18" s="1"/>
    </row>
    <row r="19" spans="1:21" hidden="1" x14ac:dyDescent="0.25">
      <c r="A19" s="1"/>
      <c r="F19" s="1"/>
    </row>
    <row r="20" spans="1:21" hidden="1" x14ac:dyDescent="0.25">
      <c r="A20" s="1"/>
      <c r="F20" s="1"/>
    </row>
    <row r="21" spans="1:21" hidden="1" x14ac:dyDescent="0.25">
      <c r="A21" s="1"/>
      <c r="F21" s="1"/>
    </row>
    <row r="22" spans="1:21" hidden="1" x14ac:dyDescent="0.25">
      <c r="A22" s="1"/>
      <c r="F22" s="1"/>
    </row>
    <row r="30" spans="1:21" hidden="1" x14ac:dyDescent="0.25">
      <c r="C30" s="1"/>
    </row>
  </sheetData>
  <hyperlinks>
    <hyperlink ref="E3" r:id="rId1" xr:uid="{00000000-0004-0000-0000-000000000000}"/>
    <hyperlink ref="E6" r:id="rId2" xr:uid="{00000000-0004-0000-0000-000001000000}"/>
    <hyperlink ref="E11" r:id="rId3" xr:uid="{00000000-0004-0000-0000-000002000000}"/>
    <hyperlink ref="E7" r:id="rId4" xr:uid="{00000000-0004-0000-0000-000003000000}"/>
    <hyperlink ref="E8" r:id="rId5" xr:uid="{00000000-0004-0000-0000-000004000000}"/>
    <hyperlink ref="E9" r:id="rId6" xr:uid="{00000000-0004-0000-0000-000005000000}"/>
    <hyperlink ref="E10" r:id="rId7" xr:uid="{00000000-0004-0000-0000-000006000000}"/>
    <hyperlink ref="E4" r:id="rId8" xr:uid="{00000000-0004-0000-0000-000007000000}"/>
    <hyperlink ref="E16" r:id="rId9" xr:uid="{00000000-0004-0000-0000-000008000000}"/>
    <hyperlink ref="E5" r:id="rId10" xr:uid="{00000000-0004-0000-0000-000009000000}"/>
    <hyperlink ref="E13" r:id="rId11" xr:uid="{00000000-0004-0000-0000-00000A000000}"/>
    <hyperlink ref="E15" r:id="rId12" xr:uid="{00000000-0004-0000-0000-00000B000000}"/>
    <hyperlink ref="E17" r:id="rId13" xr:uid="{00000000-0004-0000-0000-00000C000000}"/>
    <hyperlink ref="E12" r:id="rId14" xr:uid="{00000000-0004-0000-0000-00000D000000}"/>
    <hyperlink ref="F14" r:id="rId15" xr:uid="{00000000-0004-0000-0000-00000F000000}"/>
    <hyperlink ref="F12" r:id="rId16" xr:uid="{00000000-0004-0000-0000-000011000000}"/>
    <hyperlink ref="F15" r:id="rId17" xr:uid="{00000000-0004-0000-0000-000017000000}"/>
    <hyperlink ref="F16" r:id="rId18" xr:uid="{00000000-0004-0000-0000-000018000000}"/>
    <hyperlink ref="F3" r:id="rId19" display="https://data.stat.gov.lv/pxweb/lv/OSP_PUB/START__EMP__DS__DSV/DSV010c?s=dsv010c&amp;" xr:uid="{D33A2DA7-C3A9-4177-A75C-6B97CDCFCFD5}"/>
    <hyperlink ref="F4" r:id="rId20" display="https://appsso.eurostat.ec.europa.eu/nui/show.do?dataset=une_rt_q&amp;lang=en" xr:uid="{767BDE93-7367-4C3D-A0AE-5C978C37DBAB}"/>
    <hyperlink ref="F5" r:id="rId21" display="https://stat.gov.lv/lv/statistikas-temas/darbs/nodarbinatiba/tabulas/nbl020c-nodarbinatie-un-nodarbinatibas-limenis-pa" xr:uid="{041FD97A-1295-40E0-8502-11BC5798C822}"/>
    <hyperlink ref="F6" r:id="rId22" display="https://stat.gov.lv/lv/statistikas-temas/darbs/darbvietas-darbalaiks/tabulas/dvb010c-brivas-darbvietas-pa-darbibas-veidiem" xr:uid="{64880151-F47A-4F5F-8545-0607B9079890}"/>
    <hyperlink ref="F7" r:id="rId23" display="https://appsso.eurostat.ec.europa.eu/nui/show.do?dataset=ei_bsin_q_r2&amp;lang=en" xr:uid="{E5B48B62-B4F6-43A1-B747-809F2466DD20}"/>
    <hyperlink ref="F8" r:id="rId24" display="https://data.stat.gov.lv/pxweb/lv/OSP_PUB/START__VEK__KR__KRB/KRB030m" xr:uid="{96CB18A0-86CB-48C7-89AF-8A3194880C33}"/>
    <hyperlink ref="F9" r:id="rId25" display="https://data.stat.gov.lv/pxweb/lv/OSP_PUB/START__VEK__KR__KRR/KRR050m?s=krr050m&amp;" xr:uid="{7E8A68A1-3E62-443A-97FA-3D4E3CF039F8}"/>
    <hyperlink ref="F10" r:id="rId26" display="https://stat.gov.lv/lv/statistikas-temas/valsts-ekonomika/konjunktura/tabulas/krp030m-saimniecisko-darbibu-ierobezojosie" xr:uid="{A94439E0-DC2E-49F0-83E6-A27E87431A64}"/>
    <hyperlink ref="F11" r:id="rId27" display="https://data.stat.gov.lv/pxweb/lv/OSP_PUB/START__VEK__KR__KRE/KRE010m" xr:uid="{8F67DD31-6CBC-4656-BFDA-C2EB3A5008D0}"/>
    <hyperlink ref="F13" r:id="rId28" display="https://data.stat.gov.lv/pxweb/lv/OSP_PUB/START__VEK__IS__ISP/ISP050c" xr:uid="{89323140-1E0B-44FE-B3A5-1C917D6190FB}"/>
    <hyperlink ref="F17" r:id="rId29" display="https://data.stat.gov.lv/pxweb/lv/OSP_PUB/START__VEK__PC__PCI/PCI050c" xr:uid="{98666163-9CC3-4B9F-A90A-8ED9CBE59321}"/>
  </hyperlinks>
  <pageMargins left="0.7" right="0.7" top="0.75" bottom="0.75" header="0.3" footer="0.3"/>
  <pageSetup paperSize="9" scale="30" orientation="landscape" r:id="rId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4.9989318521683403E-2"/>
    <pageSetUpPr fitToPage="1"/>
  </sheetPr>
  <dimension ref="A1:CU119"/>
  <sheetViews>
    <sheetView showGridLines="0" view="pageBreakPreview" zoomScale="50" zoomScaleNormal="80" zoomScaleSheetLayoutView="50" workbookViewId="0">
      <pane xSplit="2" topLeftCell="BF1" activePane="topRight" state="frozen"/>
      <selection pane="topRight"/>
    </sheetView>
  </sheetViews>
  <sheetFormatPr defaultColWidth="0" defaultRowHeight="14.25" zeroHeight="1" x14ac:dyDescent="0.25"/>
  <cols>
    <col min="1" max="1" width="17.140625" style="8" customWidth="1"/>
    <col min="2" max="2" width="22.28515625" style="8" customWidth="1"/>
    <col min="3" max="30" width="11.7109375" style="8" customWidth="1"/>
    <col min="31" max="57" width="14.7109375" style="8" bestFit="1" customWidth="1"/>
    <col min="58" max="58" width="10.7109375" style="8" customWidth="1"/>
    <col min="59" max="73" width="14.7109375" style="8" bestFit="1" customWidth="1"/>
    <col min="74" max="74" width="9.28515625" style="8" customWidth="1"/>
    <col min="75" max="76" width="10.7109375" style="8" customWidth="1"/>
    <col min="77" max="77" width="14.7109375" style="8" bestFit="1" customWidth="1"/>
    <col min="78" max="78" width="11.140625" style="8" customWidth="1"/>
    <col min="79" max="79" width="11.28515625" style="8" customWidth="1"/>
    <col min="80" max="80" width="12.140625" style="8" customWidth="1"/>
    <col min="81" max="82" width="11.140625" style="8" customWidth="1"/>
    <col min="83" max="83" width="11.140625" style="8" bestFit="1" customWidth="1"/>
    <col min="84" max="91" width="13.5703125" style="8" customWidth="1"/>
    <col min="92" max="92" width="9.140625" style="8" customWidth="1"/>
    <col min="93" max="93" width="13.5703125" style="8" customWidth="1"/>
    <col min="94" max="95" width="9.140625" style="8" customWidth="1"/>
    <col min="96" max="16384" width="9.140625" style="8" hidden="1"/>
  </cols>
  <sheetData>
    <row r="1" spans="1:96" x14ac:dyDescent="0.25"/>
    <row r="2" spans="1:96" x14ac:dyDescent="0.25">
      <c r="CC2" s="14"/>
      <c r="CD2" s="14"/>
      <c r="CE2" s="15"/>
    </row>
    <row r="3" spans="1:96" x14ac:dyDescent="0.25">
      <c r="B3" s="16" t="s">
        <v>94</v>
      </c>
      <c r="CE3" s="16"/>
      <c r="CN3" s="16" t="s">
        <v>95</v>
      </c>
    </row>
    <row r="4" spans="1:96" x14ac:dyDescent="0.25">
      <c r="A4" s="8" t="s">
        <v>195</v>
      </c>
      <c r="B4" s="47" t="s">
        <v>9</v>
      </c>
      <c r="C4" s="2" t="s">
        <v>102</v>
      </c>
      <c r="D4" s="2" t="s">
        <v>103</v>
      </c>
      <c r="E4" s="2" t="s">
        <v>104</v>
      </c>
      <c r="F4" s="2" t="s">
        <v>105</v>
      </c>
      <c r="G4" s="2" t="s">
        <v>106</v>
      </c>
      <c r="H4" s="2" t="s">
        <v>107</v>
      </c>
      <c r="I4" s="2" t="s">
        <v>108</v>
      </c>
      <c r="J4" s="2" t="s">
        <v>109</v>
      </c>
      <c r="K4" s="2" t="s">
        <v>110</v>
      </c>
      <c r="L4" s="2" t="s">
        <v>111</v>
      </c>
      <c r="M4" s="2" t="s">
        <v>112</v>
      </c>
      <c r="N4" s="2" t="s">
        <v>113</v>
      </c>
      <c r="O4" s="2" t="s">
        <v>114</v>
      </c>
      <c r="P4" s="2" t="s">
        <v>115</v>
      </c>
      <c r="Q4" s="2" t="s">
        <v>116</v>
      </c>
      <c r="R4" s="2" t="s">
        <v>117</v>
      </c>
      <c r="S4" s="2" t="s">
        <v>33</v>
      </c>
      <c r="T4" s="2" t="s">
        <v>34</v>
      </c>
      <c r="U4" s="2" t="s">
        <v>35</v>
      </c>
      <c r="V4" s="2" t="s">
        <v>36</v>
      </c>
      <c r="W4" s="2" t="s">
        <v>37</v>
      </c>
      <c r="X4" s="2" t="s">
        <v>38</v>
      </c>
      <c r="Y4" s="2" t="s">
        <v>39</v>
      </c>
      <c r="Z4" s="2" t="s">
        <v>40</v>
      </c>
      <c r="AA4" s="2" t="s">
        <v>41</v>
      </c>
      <c r="AB4" s="2" t="s">
        <v>42</v>
      </c>
      <c r="AC4" s="2" t="s">
        <v>43</v>
      </c>
      <c r="AD4" s="2" t="s">
        <v>44</v>
      </c>
      <c r="AE4" s="2" t="s">
        <v>45</v>
      </c>
      <c r="AF4" s="2" t="s">
        <v>46</v>
      </c>
      <c r="AG4" s="2" t="s">
        <v>47</v>
      </c>
      <c r="AH4" s="2" t="s">
        <v>48</v>
      </c>
      <c r="AI4" s="2" t="s">
        <v>49</v>
      </c>
      <c r="AJ4" s="2" t="s">
        <v>50</v>
      </c>
      <c r="AK4" s="2" t="s">
        <v>51</v>
      </c>
      <c r="AL4" s="2" t="s">
        <v>52</v>
      </c>
      <c r="AM4" s="2" t="s">
        <v>53</v>
      </c>
      <c r="AN4" s="2" t="s">
        <v>54</v>
      </c>
      <c r="AO4" s="2" t="s">
        <v>55</v>
      </c>
      <c r="AP4" s="2" t="s">
        <v>56</v>
      </c>
      <c r="AQ4" s="2" t="s">
        <v>57</v>
      </c>
      <c r="AR4" s="2" t="s">
        <v>58</v>
      </c>
      <c r="AS4" s="2" t="s">
        <v>59</v>
      </c>
      <c r="AT4" s="2" t="s">
        <v>60</v>
      </c>
      <c r="AU4" s="2" t="s">
        <v>61</v>
      </c>
      <c r="AV4" s="2" t="s">
        <v>62</v>
      </c>
      <c r="AW4" s="2" t="s">
        <v>63</v>
      </c>
      <c r="AX4" s="2" t="s">
        <v>64</v>
      </c>
      <c r="AY4" s="2" t="s">
        <v>65</v>
      </c>
      <c r="AZ4" s="2" t="s">
        <v>66</v>
      </c>
      <c r="BA4" s="2" t="s">
        <v>67</v>
      </c>
      <c r="BB4" s="2" t="s">
        <v>68</v>
      </c>
      <c r="BC4" s="2" t="s">
        <v>69</v>
      </c>
      <c r="BD4" s="2" t="s">
        <v>70</v>
      </c>
      <c r="BE4" s="2" t="s">
        <v>71</v>
      </c>
      <c r="BF4" s="2" t="s">
        <v>72</v>
      </c>
      <c r="BG4" s="2" t="s">
        <v>73</v>
      </c>
      <c r="BH4" s="2" t="s">
        <v>74</v>
      </c>
      <c r="BI4" s="2" t="s">
        <v>75</v>
      </c>
      <c r="BJ4" s="2" t="s">
        <v>76</v>
      </c>
      <c r="BK4" s="2" t="s">
        <v>77</v>
      </c>
      <c r="BL4" s="2" t="s">
        <v>78</v>
      </c>
      <c r="BM4" s="2" t="s">
        <v>79</v>
      </c>
      <c r="BN4" s="2" t="s">
        <v>80</v>
      </c>
      <c r="BO4" s="2" t="s">
        <v>81</v>
      </c>
      <c r="BP4" s="2" t="s">
        <v>82</v>
      </c>
      <c r="BQ4" s="2" t="s">
        <v>83</v>
      </c>
      <c r="BR4" s="2" t="s">
        <v>84</v>
      </c>
      <c r="BS4" s="2" t="s">
        <v>85</v>
      </c>
      <c r="BT4" s="2" t="s">
        <v>86</v>
      </c>
      <c r="BU4" s="2" t="s">
        <v>87</v>
      </c>
      <c r="BV4" s="2" t="s">
        <v>88</v>
      </c>
      <c r="BW4" s="2" t="s">
        <v>89</v>
      </c>
      <c r="BX4" s="2" t="s">
        <v>101</v>
      </c>
      <c r="BY4" s="2" t="s">
        <v>136</v>
      </c>
      <c r="BZ4" s="2" t="s">
        <v>137</v>
      </c>
      <c r="CA4" s="2" t="s">
        <v>170</v>
      </c>
      <c r="CB4" s="2" t="s">
        <v>171</v>
      </c>
      <c r="CC4" s="2" t="s">
        <v>172</v>
      </c>
      <c r="CD4" s="2" t="s">
        <v>173</v>
      </c>
      <c r="CE4" s="2" t="s">
        <v>174</v>
      </c>
      <c r="CF4" s="2" t="s">
        <v>176</v>
      </c>
      <c r="CG4" s="2" t="s">
        <v>175</v>
      </c>
      <c r="CH4" s="2" t="s">
        <v>177</v>
      </c>
      <c r="CI4" s="2" t="s">
        <v>189</v>
      </c>
      <c r="CJ4" s="2" t="s">
        <v>190</v>
      </c>
      <c r="CK4" s="2" t="s">
        <v>191</v>
      </c>
      <c r="CL4" s="2" t="s">
        <v>192</v>
      </c>
      <c r="CM4" s="2" t="s">
        <v>196</v>
      </c>
      <c r="CN4" s="2" t="s">
        <v>90</v>
      </c>
      <c r="CO4" s="2" t="s">
        <v>91</v>
      </c>
      <c r="CP4" s="2" t="s">
        <v>92</v>
      </c>
      <c r="CQ4" s="2" t="s">
        <v>127</v>
      </c>
      <c r="CR4" s="34" t="s">
        <v>153</v>
      </c>
    </row>
    <row r="5" spans="1:96" ht="15" x14ac:dyDescent="0.25">
      <c r="A5" s="92" t="s">
        <v>120</v>
      </c>
      <c r="B5" s="78" t="s">
        <v>11</v>
      </c>
      <c r="C5" s="48">
        <v>6.9</v>
      </c>
      <c r="D5" s="48">
        <v>5.9</v>
      </c>
      <c r="E5" s="48">
        <v>5.6</v>
      </c>
      <c r="F5" s="48">
        <v>5.9</v>
      </c>
      <c r="G5" s="48">
        <v>4.9000000000000004</v>
      </c>
      <c r="H5" s="48">
        <v>4.5999999999999996</v>
      </c>
      <c r="I5" s="48">
        <v>8.1</v>
      </c>
      <c r="J5" s="48">
        <v>7.7</v>
      </c>
      <c r="K5" s="48">
        <v>8.4</v>
      </c>
      <c r="L5" s="48">
        <v>9.6</v>
      </c>
      <c r="M5" s="48">
        <v>7</v>
      </c>
      <c r="N5" s="48">
        <v>9.6999999999999993</v>
      </c>
      <c r="O5" s="48">
        <v>9.9</v>
      </c>
      <c r="P5" s="48">
        <v>12</v>
      </c>
      <c r="Q5" s="48">
        <v>12.2</v>
      </c>
      <c r="R5" s="48">
        <v>11.3</v>
      </c>
      <c r="S5" s="48">
        <v>10</v>
      </c>
      <c r="T5" s="48">
        <v>8.4</v>
      </c>
      <c r="U5" s="48">
        <v>8.1</v>
      </c>
      <c r="V5" s="48">
        <v>11.8</v>
      </c>
      <c r="W5" s="48">
        <v>15.8</v>
      </c>
      <c r="X5" s="48">
        <v>15.5</v>
      </c>
      <c r="Y5" s="48">
        <v>17.5</v>
      </c>
      <c r="Z5" s="48">
        <v>16.899999999999999</v>
      </c>
      <c r="AA5" s="48">
        <v>19.2</v>
      </c>
      <c r="AB5" s="48">
        <v>21.5</v>
      </c>
      <c r="AC5" s="48">
        <v>22.5</v>
      </c>
      <c r="AD5" s="48">
        <v>27.9</v>
      </c>
      <c r="AE5" s="52">
        <v>31.5</v>
      </c>
      <c r="AF5" s="52">
        <v>32.4</v>
      </c>
      <c r="AG5" s="52">
        <v>32.9</v>
      </c>
      <c r="AH5" s="52">
        <v>29.8</v>
      </c>
      <c r="AI5" s="52">
        <v>28.1</v>
      </c>
      <c r="AJ5" s="52">
        <v>23.8</v>
      </c>
      <c r="AK5" s="52">
        <v>20.5</v>
      </c>
      <c r="AL5" s="52">
        <v>12.1</v>
      </c>
      <c r="AM5" s="52">
        <v>3.7</v>
      </c>
      <c r="AN5" s="52">
        <v>-0.7</v>
      </c>
      <c r="AO5" s="52">
        <v>-6.4</v>
      </c>
      <c r="AP5" s="52">
        <v>-12.1</v>
      </c>
      <c r="AQ5" s="52">
        <v>-8.1999999999999993</v>
      </c>
      <c r="AR5" s="52">
        <v>-6.3</v>
      </c>
      <c r="AS5" s="52">
        <v>-1.8</v>
      </c>
      <c r="AT5" s="52">
        <v>3.4</v>
      </c>
      <c r="AU5" s="52">
        <v>4.3</v>
      </c>
      <c r="AV5" s="52">
        <v>4.4000000000000004</v>
      </c>
      <c r="AW5" s="52">
        <v>4.3</v>
      </c>
      <c r="AX5" s="52">
        <v>4.5</v>
      </c>
      <c r="AY5" s="52">
        <v>3.6</v>
      </c>
      <c r="AZ5" s="52">
        <v>3.8</v>
      </c>
      <c r="BA5" s="52">
        <v>3.5</v>
      </c>
      <c r="BB5" s="52">
        <v>4</v>
      </c>
      <c r="BC5" s="52">
        <v>3.8</v>
      </c>
      <c r="BD5" s="52">
        <v>4.5999999999999996</v>
      </c>
      <c r="BE5" s="52">
        <v>5.0999999999999996</v>
      </c>
      <c r="BF5" s="52">
        <v>4.8</v>
      </c>
      <c r="BG5" s="52">
        <v>7.4</v>
      </c>
      <c r="BH5" s="52">
        <v>6.5</v>
      </c>
      <c r="BI5" s="52">
        <v>7</v>
      </c>
      <c r="BJ5" s="52">
        <v>6.6</v>
      </c>
      <c r="BK5" s="52">
        <v>6.2</v>
      </c>
      <c r="BL5" s="52">
        <v>6.4</v>
      </c>
      <c r="BM5" s="52">
        <v>7.3</v>
      </c>
      <c r="BN5" s="52">
        <v>7.4</v>
      </c>
      <c r="BO5" s="52">
        <v>5.3</v>
      </c>
      <c r="BP5" s="52">
        <v>5.2</v>
      </c>
      <c r="BQ5" s="52">
        <v>3.8</v>
      </c>
      <c r="BR5" s="52">
        <v>5.9</v>
      </c>
      <c r="BS5" s="52">
        <v>7</v>
      </c>
      <c r="BT5" s="52">
        <v>8.6</v>
      </c>
      <c r="BU5" s="52">
        <v>8.3000000000000007</v>
      </c>
      <c r="BV5" s="52">
        <v>7.5</v>
      </c>
      <c r="BW5" s="52">
        <v>8.6999999999999993</v>
      </c>
      <c r="BX5" s="52">
        <v>8.5</v>
      </c>
      <c r="BY5" s="52">
        <v>8.1</v>
      </c>
      <c r="BZ5" s="52">
        <v>8.4</v>
      </c>
      <c r="CA5" s="52">
        <v>7.4</v>
      </c>
      <c r="CB5" s="52">
        <v>7.1</v>
      </c>
      <c r="CC5" s="52">
        <v>7.6</v>
      </c>
      <c r="CD5" s="52">
        <v>6.9</v>
      </c>
      <c r="CE5" s="52">
        <v>6.8</v>
      </c>
      <c r="CF5" s="52">
        <v>4.4000000000000004</v>
      </c>
      <c r="CG5" s="52">
        <v>7</v>
      </c>
      <c r="CH5" s="52">
        <v>6.7</v>
      </c>
      <c r="CI5" s="52">
        <v>10.1</v>
      </c>
      <c r="CJ5" s="52">
        <v>12</v>
      </c>
      <c r="CK5" s="47">
        <v>12.4</v>
      </c>
      <c r="CL5" s="47">
        <v>12.5</v>
      </c>
      <c r="CM5" s="47">
        <v>6.9</v>
      </c>
      <c r="CN5" s="40">
        <f t="shared" ref="CN5:CN18" si="0">AVERAGE(C5:CM5)</f>
        <v>9.0573033707865136</v>
      </c>
      <c r="CO5" s="40">
        <f t="shared" ref="CO5:CO18" si="1">SUM(C24:CM24)/(CQ5-1)</f>
        <v>66.786792645556716</v>
      </c>
      <c r="CP5" s="40">
        <f t="shared" ref="CP5:CP12" si="2">SQRT(CO5)</f>
        <v>8.1723186823298022</v>
      </c>
      <c r="CQ5" s="40">
        <f t="shared" ref="CQ5:CQ18" si="3">COUNT(C5:CM5)</f>
        <v>89</v>
      </c>
      <c r="CR5" s="42">
        <v>1</v>
      </c>
    </row>
    <row r="6" spans="1:96" ht="15" x14ac:dyDescent="0.25">
      <c r="A6" s="92" t="s">
        <v>121</v>
      </c>
      <c r="B6" s="79" t="s">
        <v>12</v>
      </c>
      <c r="C6" s="61">
        <v>14.1</v>
      </c>
      <c r="D6" s="61">
        <v>14.4</v>
      </c>
      <c r="E6" s="61">
        <v>14.3</v>
      </c>
      <c r="F6" s="61">
        <v>14.2</v>
      </c>
      <c r="G6" s="61">
        <v>13.8</v>
      </c>
      <c r="H6" s="61">
        <v>14</v>
      </c>
      <c r="I6" s="62">
        <v>13.8</v>
      </c>
      <c r="J6" s="63">
        <v>13.5</v>
      </c>
      <c r="K6" s="61">
        <v>12.7</v>
      </c>
      <c r="L6" s="61">
        <v>13.7</v>
      </c>
      <c r="M6" s="61">
        <v>11.3</v>
      </c>
      <c r="N6" s="61">
        <v>12.1</v>
      </c>
      <c r="O6" s="61">
        <v>11.6</v>
      </c>
      <c r="P6" s="61">
        <v>11.9</v>
      </c>
      <c r="Q6" s="62">
        <v>11.9</v>
      </c>
      <c r="R6" s="63">
        <v>11.1</v>
      </c>
      <c r="S6" s="61">
        <v>12.1</v>
      </c>
      <c r="T6" s="61">
        <v>11.6</v>
      </c>
      <c r="U6" s="61">
        <v>11.3</v>
      </c>
      <c r="V6" s="61">
        <v>11.8</v>
      </c>
      <c r="W6" s="61">
        <v>11.5</v>
      </c>
      <c r="X6" s="61">
        <v>10.5</v>
      </c>
      <c r="Y6" s="62">
        <v>9.4</v>
      </c>
      <c r="Z6" s="63">
        <v>8.6</v>
      </c>
      <c r="AA6" s="61">
        <v>8.4</v>
      </c>
      <c r="AB6" s="61">
        <v>7.3</v>
      </c>
      <c r="AC6" s="61">
        <v>6.4</v>
      </c>
      <c r="AD6" s="61">
        <v>6.4</v>
      </c>
      <c r="AE6" s="61">
        <v>6.4</v>
      </c>
      <c r="AF6" s="61">
        <v>6.2</v>
      </c>
      <c r="AG6" s="62">
        <v>6.1</v>
      </c>
      <c r="AH6" s="63">
        <v>5.3</v>
      </c>
      <c r="AI6" s="61">
        <v>6.3</v>
      </c>
      <c r="AJ6" s="61">
        <v>6.8</v>
      </c>
      <c r="AK6" s="61">
        <v>7.9</v>
      </c>
      <c r="AL6" s="61">
        <v>10.3</v>
      </c>
      <c r="AM6" s="61">
        <v>14.3</v>
      </c>
      <c r="AN6" s="61">
        <v>17.3</v>
      </c>
      <c r="AO6" s="62">
        <v>19.3</v>
      </c>
      <c r="AP6" s="63">
        <v>20.399999999999999</v>
      </c>
      <c r="AQ6" s="61">
        <v>20.7</v>
      </c>
      <c r="AR6" s="61">
        <v>20.100000000000001</v>
      </c>
      <c r="AS6" s="61">
        <v>19.3</v>
      </c>
      <c r="AT6" s="61">
        <v>18.5</v>
      </c>
      <c r="AU6" s="61">
        <v>17.399999999999999</v>
      </c>
      <c r="AV6" s="61">
        <v>16.600000000000001</v>
      </c>
      <c r="AW6" s="62">
        <v>15.9</v>
      </c>
      <c r="AX6" s="63">
        <v>15.5</v>
      </c>
      <c r="AY6" s="61">
        <v>15.9</v>
      </c>
      <c r="AZ6" s="61">
        <v>15.9</v>
      </c>
      <c r="BA6" s="61">
        <v>14.2</v>
      </c>
      <c r="BB6" s="61">
        <v>14.3</v>
      </c>
      <c r="BC6" s="61">
        <v>12.4</v>
      </c>
      <c r="BD6" s="61">
        <v>11.6</v>
      </c>
      <c r="BE6" s="62">
        <v>12.2</v>
      </c>
      <c r="BF6" s="63">
        <v>11.6</v>
      </c>
      <c r="BG6" s="61">
        <v>11.3</v>
      </c>
      <c r="BH6" s="61">
        <v>10.7</v>
      </c>
      <c r="BI6" s="61">
        <v>10.8</v>
      </c>
      <c r="BJ6" s="61">
        <v>10.5</v>
      </c>
      <c r="BK6" s="61">
        <v>9.9</v>
      </c>
      <c r="BL6" s="61">
        <v>9.6999999999999993</v>
      </c>
      <c r="BM6" s="62">
        <v>9.8000000000000007</v>
      </c>
      <c r="BN6" s="63">
        <v>9.9</v>
      </c>
      <c r="BO6" s="61">
        <v>10.1</v>
      </c>
      <c r="BP6" s="61">
        <v>9.8000000000000007</v>
      </c>
      <c r="BQ6" s="61">
        <v>9.6</v>
      </c>
      <c r="BR6" s="61">
        <v>9.4</v>
      </c>
      <c r="BS6" s="61">
        <v>9.1</v>
      </c>
      <c r="BT6" s="61">
        <v>8.8000000000000007</v>
      </c>
      <c r="BU6" s="62">
        <v>8.8000000000000007</v>
      </c>
      <c r="BV6" s="64">
        <v>8.3000000000000007</v>
      </c>
      <c r="BW6" s="64">
        <v>8</v>
      </c>
      <c r="BX6" s="61">
        <v>7.5</v>
      </c>
      <c r="BY6" s="61">
        <v>7.2</v>
      </c>
      <c r="BZ6" s="61">
        <v>7.1</v>
      </c>
      <c r="CA6" s="61">
        <v>6.7</v>
      </c>
      <c r="CB6" s="61">
        <v>6.2</v>
      </c>
      <c r="CC6" s="61">
        <v>6.3</v>
      </c>
      <c r="CD6" s="64">
        <v>6.1</v>
      </c>
      <c r="CE6" s="64">
        <v>7.6</v>
      </c>
      <c r="CF6" s="64">
        <v>8.1999999999999993</v>
      </c>
      <c r="CG6" s="64">
        <v>8.5</v>
      </c>
      <c r="CH6" s="52">
        <v>8</v>
      </c>
      <c r="CI6" s="52">
        <v>8</v>
      </c>
      <c r="CJ6" s="52">
        <v>7.7</v>
      </c>
      <c r="CK6" s="47">
        <v>7.2</v>
      </c>
      <c r="CL6" s="47">
        <v>7.3</v>
      </c>
      <c r="CM6" s="47">
        <v>7.1</v>
      </c>
      <c r="CN6" s="40">
        <f t="shared" si="0"/>
        <v>11.051685393258429</v>
      </c>
      <c r="CO6" s="40">
        <f t="shared" si="1"/>
        <v>14.549798263534216</v>
      </c>
      <c r="CP6" s="40">
        <f t="shared" si="2"/>
        <v>3.8144197807181914</v>
      </c>
      <c r="CQ6" s="40">
        <f t="shared" si="3"/>
        <v>89</v>
      </c>
      <c r="CR6" s="42">
        <v>-1</v>
      </c>
    </row>
    <row r="7" spans="1:96" ht="15" x14ac:dyDescent="0.25">
      <c r="A7" s="92" t="s">
        <v>122</v>
      </c>
      <c r="B7" s="78" t="s">
        <v>13</v>
      </c>
      <c r="C7" s="51">
        <v>51.4</v>
      </c>
      <c r="D7" s="51">
        <v>51.4</v>
      </c>
      <c r="E7" s="51">
        <v>51.4</v>
      </c>
      <c r="F7" s="51">
        <v>51.4</v>
      </c>
      <c r="G7" s="51">
        <v>52.1</v>
      </c>
      <c r="H7" s="51">
        <v>52.1</v>
      </c>
      <c r="I7" s="51">
        <v>52.3</v>
      </c>
      <c r="J7" s="51">
        <v>52.3</v>
      </c>
      <c r="K7" s="48">
        <v>52</v>
      </c>
      <c r="L7" s="48">
        <v>53.6</v>
      </c>
      <c r="M7" s="48">
        <v>55.1</v>
      </c>
      <c r="N7" s="48">
        <v>54.7</v>
      </c>
      <c r="O7" s="48">
        <v>53.9</v>
      </c>
      <c r="P7" s="48">
        <v>54.1</v>
      </c>
      <c r="Q7" s="48">
        <v>55.7</v>
      </c>
      <c r="R7" s="48">
        <v>54.3</v>
      </c>
      <c r="S7" s="48">
        <v>54.4</v>
      </c>
      <c r="T7" s="48">
        <v>54.7</v>
      </c>
      <c r="U7" s="48">
        <v>55.4</v>
      </c>
      <c r="V7" s="48">
        <v>55.1</v>
      </c>
      <c r="W7" s="48">
        <v>54.3</v>
      </c>
      <c r="X7" s="48">
        <v>55.8</v>
      </c>
      <c r="Y7" s="48">
        <v>56.4</v>
      </c>
      <c r="Z7" s="48">
        <v>57</v>
      </c>
      <c r="AA7" s="48">
        <v>57.7</v>
      </c>
      <c r="AB7" s="48">
        <v>59.2</v>
      </c>
      <c r="AC7" s="48">
        <v>61.6</v>
      </c>
      <c r="AD7" s="48">
        <v>60.1</v>
      </c>
      <c r="AE7" s="52">
        <v>59.4</v>
      </c>
      <c r="AF7" s="52">
        <v>61.2</v>
      </c>
      <c r="AG7" s="52">
        <v>63</v>
      </c>
      <c r="AH7" s="52">
        <v>63</v>
      </c>
      <c r="AI7" s="52">
        <v>62.3</v>
      </c>
      <c r="AJ7" s="52">
        <v>63.1</v>
      </c>
      <c r="AK7" s="52">
        <v>62.4</v>
      </c>
      <c r="AL7" s="52">
        <v>60.1</v>
      </c>
      <c r="AM7" s="52">
        <v>57.8</v>
      </c>
      <c r="AN7" s="52">
        <v>55.2</v>
      </c>
      <c r="AO7" s="52">
        <v>52.5</v>
      </c>
      <c r="AP7" s="52">
        <v>51.5</v>
      </c>
      <c r="AQ7" s="52">
        <v>50.8</v>
      </c>
      <c r="AR7" s="52">
        <v>51.5</v>
      </c>
      <c r="AS7" s="52">
        <v>53.1</v>
      </c>
      <c r="AT7" s="52">
        <v>52.7</v>
      </c>
      <c r="AU7" s="52">
        <v>52.4</v>
      </c>
      <c r="AV7" s="52">
        <v>53.8</v>
      </c>
      <c r="AW7" s="52">
        <v>54.9</v>
      </c>
      <c r="AX7" s="52">
        <v>55</v>
      </c>
      <c r="AY7" s="52">
        <v>54.4</v>
      </c>
      <c r="AZ7" s="52">
        <v>55.6</v>
      </c>
      <c r="BA7" s="52">
        <v>57.4</v>
      </c>
      <c r="BB7" s="52">
        <v>57.2</v>
      </c>
      <c r="BC7" s="52">
        <v>57.3</v>
      </c>
      <c r="BD7" s="52">
        <v>57.9</v>
      </c>
      <c r="BE7" s="52">
        <v>59</v>
      </c>
      <c r="BF7" s="52">
        <v>58.6</v>
      </c>
      <c r="BG7" s="52">
        <v>58.6</v>
      </c>
      <c r="BH7" s="52">
        <v>59.3</v>
      </c>
      <c r="BI7" s="52">
        <v>59.3</v>
      </c>
      <c r="BJ7" s="52">
        <v>59.3</v>
      </c>
      <c r="BK7" s="52">
        <v>59.7</v>
      </c>
      <c r="BL7" s="52">
        <v>60.9</v>
      </c>
      <c r="BM7" s="52">
        <v>61.4</v>
      </c>
      <c r="BN7" s="52">
        <v>61.4</v>
      </c>
      <c r="BO7" s="52">
        <v>61</v>
      </c>
      <c r="BP7" s="52">
        <v>61.8</v>
      </c>
      <c r="BQ7" s="52">
        <v>61.8</v>
      </c>
      <c r="BR7" s="52">
        <v>61.7</v>
      </c>
      <c r="BS7" s="52">
        <v>61.6</v>
      </c>
      <c r="BT7" s="52">
        <v>62.6</v>
      </c>
      <c r="BU7" s="52">
        <v>63.6</v>
      </c>
      <c r="BV7" s="53">
        <v>63.7</v>
      </c>
      <c r="BW7" s="54">
        <v>63.5</v>
      </c>
      <c r="BX7" s="52">
        <v>64.400000000000006</v>
      </c>
      <c r="BY7" s="54">
        <v>65.3</v>
      </c>
      <c r="BZ7" s="52">
        <v>64.7</v>
      </c>
      <c r="CA7" s="52">
        <v>64.400000000000006</v>
      </c>
      <c r="CB7" s="52">
        <v>64.7</v>
      </c>
      <c r="CC7" s="52">
        <v>65.599999999999994</v>
      </c>
      <c r="CD7" s="52">
        <v>65.400000000000006</v>
      </c>
      <c r="CE7" s="52">
        <v>64.7</v>
      </c>
      <c r="CF7" s="52">
        <v>64.099999999999994</v>
      </c>
      <c r="CG7" s="52">
        <v>64.3</v>
      </c>
      <c r="CH7" s="52">
        <v>63.8</v>
      </c>
      <c r="CI7" s="52">
        <v>61.6</v>
      </c>
      <c r="CJ7" s="52">
        <v>62.3</v>
      </c>
      <c r="CK7" s="47">
        <v>63.5</v>
      </c>
      <c r="CL7" s="69">
        <v>62.7</v>
      </c>
      <c r="CM7" s="69">
        <v>63.2</v>
      </c>
      <c r="CN7" s="40">
        <f t="shared" si="0"/>
        <v>58.297752808988776</v>
      </c>
      <c r="CO7" s="40">
        <f t="shared" si="1"/>
        <v>20.184767620020434</v>
      </c>
      <c r="CP7" s="40">
        <f t="shared" si="2"/>
        <v>4.4927461112353582</v>
      </c>
      <c r="CQ7" s="40">
        <f t="shared" si="3"/>
        <v>89</v>
      </c>
      <c r="CR7" s="42">
        <v>1</v>
      </c>
    </row>
    <row r="8" spans="1:96" ht="15" x14ac:dyDescent="0.25">
      <c r="A8" s="92" t="s">
        <v>123</v>
      </c>
      <c r="B8" s="78" t="s">
        <v>14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>
        <v>11061</v>
      </c>
      <c r="X8" s="51">
        <v>12039</v>
      </c>
      <c r="Y8" s="51">
        <v>12765</v>
      </c>
      <c r="Z8" s="51">
        <v>13177</v>
      </c>
      <c r="AA8" s="51">
        <v>17140</v>
      </c>
      <c r="AB8" s="51">
        <v>18252</v>
      </c>
      <c r="AC8" s="51">
        <v>20781</v>
      </c>
      <c r="AD8" s="51">
        <v>20454</v>
      </c>
      <c r="AE8" s="55">
        <v>21837</v>
      </c>
      <c r="AF8" s="55">
        <v>21458</v>
      </c>
      <c r="AG8" s="55">
        <v>20803</v>
      </c>
      <c r="AH8" s="55">
        <v>16826</v>
      </c>
      <c r="AI8" s="54">
        <v>20956</v>
      </c>
      <c r="AJ8" s="54">
        <v>18329</v>
      </c>
      <c r="AK8" s="54">
        <v>13690</v>
      </c>
      <c r="AL8" s="54">
        <v>11441</v>
      </c>
      <c r="AM8" s="54">
        <v>9207</v>
      </c>
      <c r="AN8" s="54">
        <v>7786</v>
      </c>
      <c r="AO8" s="54">
        <v>6630</v>
      </c>
      <c r="AP8" s="54">
        <v>5776</v>
      </c>
      <c r="AQ8" s="54">
        <v>5949</v>
      </c>
      <c r="AR8" s="54">
        <v>6378</v>
      </c>
      <c r="AS8" s="54">
        <v>7279</v>
      </c>
      <c r="AT8" s="54">
        <v>7224</v>
      </c>
      <c r="AU8" s="54">
        <v>10629</v>
      </c>
      <c r="AV8" s="54">
        <v>10573</v>
      </c>
      <c r="AW8" s="54">
        <v>9990</v>
      </c>
      <c r="AX8" s="54">
        <v>9314</v>
      </c>
      <c r="AY8" s="54">
        <v>11850</v>
      </c>
      <c r="AZ8" s="54">
        <v>11477</v>
      </c>
      <c r="BA8" s="54">
        <v>10976</v>
      </c>
      <c r="BB8" s="54">
        <v>11217</v>
      </c>
      <c r="BC8" s="54">
        <v>14958</v>
      </c>
      <c r="BD8" s="54">
        <v>13963</v>
      </c>
      <c r="BE8" s="54">
        <v>13203</v>
      </c>
      <c r="BF8" s="54">
        <v>11988</v>
      </c>
      <c r="BG8" s="54">
        <v>14387</v>
      </c>
      <c r="BH8" s="54">
        <v>13222</v>
      </c>
      <c r="BI8" s="54">
        <v>11399</v>
      </c>
      <c r="BJ8" s="54">
        <v>10277</v>
      </c>
      <c r="BK8" s="54">
        <v>13600</v>
      </c>
      <c r="BL8" s="54">
        <v>14224</v>
      </c>
      <c r="BM8" s="54">
        <v>12745</v>
      </c>
      <c r="BN8" s="54">
        <v>12211</v>
      </c>
      <c r="BO8" s="54">
        <v>13821</v>
      </c>
      <c r="BP8" s="54">
        <v>15250</v>
      </c>
      <c r="BQ8" s="54">
        <v>14226</v>
      </c>
      <c r="BR8" s="54">
        <v>14445</v>
      </c>
      <c r="BS8" s="54">
        <v>16185</v>
      </c>
      <c r="BT8" s="54">
        <v>16708</v>
      </c>
      <c r="BU8" s="54">
        <v>17638</v>
      </c>
      <c r="BV8" s="52">
        <v>17574</v>
      </c>
      <c r="BW8" s="52">
        <v>22179</v>
      </c>
      <c r="BX8" s="54">
        <v>24637</v>
      </c>
      <c r="BY8" s="52">
        <v>22711</v>
      </c>
      <c r="BZ8" s="54">
        <v>21340</v>
      </c>
      <c r="CA8" s="54">
        <v>28724</v>
      </c>
      <c r="CB8" s="54">
        <v>30465</v>
      </c>
      <c r="CC8" s="54">
        <v>29176</v>
      </c>
      <c r="CD8" s="56">
        <v>28072</v>
      </c>
      <c r="CE8" s="57">
        <v>18855</v>
      </c>
      <c r="CF8" s="57">
        <v>21052</v>
      </c>
      <c r="CG8" s="57">
        <v>20888</v>
      </c>
      <c r="CH8" s="57">
        <v>17246</v>
      </c>
      <c r="CI8" s="57">
        <v>21640</v>
      </c>
      <c r="CJ8" s="57">
        <v>25677</v>
      </c>
      <c r="CK8" s="47">
        <v>23579</v>
      </c>
      <c r="CL8" s="47">
        <v>26868</v>
      </c>
      <c r="CM8" s="47">
        <v>28203</v>
      </c>
      <c r="CN8" s="40">
        <f t="shared" si="0"/>
        <v>16037.68115942029</v>
      </c>
      <c r="CO8" s="40">
        <f t="shared" si="1"/>
        <v>39094524.867433913</v>
      </c>
      <c r="CP8" s="41">
        <f t="shared" si="2"/>
        <v>6252.5614645066798</v>
      </c>
      <c r="CQ8" s="40">
        <f t="shared" si="3"/>
        <v>69</v>
      </c>
      <c r="CR8" s="42">
        <v>1</v>
      </c>
    </row>
    <row r="9" spans="1:96" ht="15" x14ac:dyDescent="0.25">
      <c r="A9" s="92" t="s">
        <v>124</v>
      </c>
      <c r="B9" s="80" t="s">
        <v>15</v>
      </c>
      <c r="C9" s="48">
        <v>59.8</v>
      </c>
      <c r="D9" s="48">
        <v>57.9</v>
      </c>
      <c r="E9" s="48">
        <v>58.1</v>
      </c>
      <c r="F9" s="48">
        <v>58.1</v>
      </c>
      <c r="G9" s="48">
        <v>51.6</v>
      </c>
      <c r="H9" s="48">
        <v>66.099999999999994</v>
      </c>
      <c r="I9" s="48">
        <v>67.5</v>
      </c>
      <c r="J9" s="48">
        <v>65.5</v>
      </c>
      <c r="K9" s="48">
        <v>68.7</v>
      </c>
      <c r="L9" s="48">
        <v>69.099999999999994</v>
      </c>
      <c r="M9" s="48">
        <v>69.5</v>
      </c>
      <c r="N9" s="48">
        <v>71.5</v>
      </c>
      <c r="O9" s="48">
        <v>68.900000000000006</v>
      </c>
      <c r="P9" s="48">
        <v>68</v>
      </c>
      <c r="Q9" s="48">
        <v>66.2</v>
      </c>
      <c r="R9" s="48">
        <v>72</v>
      </c>
      <c r="S9" s="48">
        <v>71.599999999999994</v>
      </c>
      <c r="T9" s="48">
        <v>73</v>
      </c>
      <c r="U9" s="48">
        <v>72.099999999999994</v>
      </c>
      <c r="V9" s="48">
        <v>70.2</v>
      </c>
      <c r="W9" s="48">
        <v>69.900000000000006</v>
      </c>
      <c r="X9" s="48">
        <v>72.7</v>
      </c>
      <c r="Y9" s="48">
        <v>75.400000000000006</v>
      </c>
      <c r="Z9" s="48">
        <v>70.900000000000006</v>
      </c>
      <c r="AA9" s="48">
        <v>73.599999999999994</v>
      </c>
      <c r="AB9" s="48">
        <v>72.900000000000006</v>
      </c>
      <c r="AC9" s="48">
        <v>70.900000000000006</v>
      </c>
      <c r="AD9" s="48">
        <v>73.2</v>
      </c>
      <c r="AE9" s="52">
        <v>71.3</v>
      </c>
      <c r="AF9" s="52">
        <v>73.599999999999994</v>
      </c>
      <c r="AG9" s="52">
        <v>70.2</v>
      </c>
      <c r="AH9" s="52">
        <v>72.3</v>
      </c>
      <c r="AI9" s="52">
        <v>70</v>
      </c>
      <c r="AJ9" s="52">
        <v>66.599999999999994</v>
      </c>
      <c r="AK9" s="52">
        <v>65.599999999999994</v>
      </c>
      <c r="AL9" s="52">
        <v>62.9</v>
      </c>
      <c r="AM9" s="52">
        <v>56.7</v>
      </c>
      <c r="AN9" s="52">
        <v>52.6</v>
      </c>
      <c r="AO9" s="52">
        <v>53.2</v>
      </c>
      <c r="AP9" s="52">
        <v>53.7</v>
      </c>
      <c r="AQ9" s="52">
        <v>58.7</v>
      </c>
      <c r="AR9" s="52">
        <v>60.9</v>
      </c>
      <c r="AS9" s="52">
        <v>65.099999999999994</v>
      </c>
      <c r="AT9" s="52">
        <v>66.2</v>
      </c>
      <c r="AU9" s="52">
        <v>66</v>
      </c>
      <c r="AV9" s="52">
        <v>65.3</v>
      </c>
      <c r="AW9" s="52">
        <v>68.8</v>
      </c>
      <c r="AX9" s="52">
        <v>68.900000000000006</v>
      </c>
      <c r="AY9" s="52">
        <v>69.099999999999994</v>
      </c>
      <c r="AZ9" s="52">
        <v>70.5</v>
      </c>
      <c r="BA9" s="52">
        <v>72.099999999999994</v>
      </c>
      <c r="BB9" s="52">
        <v>71.7</v>
      </c>
      <c r="BC9" s="52">
        <v>71.8</v>
      </c>
      <c r="BD9" s="52">
        <v>71.3</v>
      </c>
      <c r="BE9" s="52">
        <v>72.900000000000006</v>
      </c>
      <c r="BF9" s="52">
        <v>72.3</v>
      </c>
      <c r="BG9" s="52">
        <v>72</v>
      </c>
      <c r="BH9" s="52">
        <v>71.400000000000006</v>
      </c>
      <c r="BI9" s="52">
        <v>72.400000000000006</v>
      </c>
      <c r="BJ9" s="52">
        <v>73.599999999999994</v>
      </c>
      <c r="BK9" s="52">
        <v>70.900000000000006</v>
      </c>
      <c r="BL9" s="52">
        <v>71.5</v>
      </c>
      <c r="BM9" s="52">
        <v>72</v>
      </c>
      <c r="BN9" s="52">
        <v>71.5</v>
      </c>
      <c r="BO9" s="52">
        <v>72</v>
      </c>
      <c r="BP9" s="52">
        <v>72.599999999999994</v>
      </c>
      <c r="BQ9" s="52">
        <v>72.099999999999994</v>
      </c>
      <c r="BR9" s="52">
        <v>73.599999999999994</v>
      </c>
      <c r="BS9" s="52">
        <v>74.2</v>
      </c>
      <c r="BT9" s="52">
        <v>74.400000000000006</v>
      </c>
      <c r="BU9" s="52">
        <v>74.400000000000006</v>
      </c>
      <c r="BV9" s="53">
        <v>74.5</v>
      </c>
      <c r="BW9" s="54">
        <v>75.8</v>
      </c>
      <c r="BX9" s="52">
        <v>76.099999999999994</v>
      </c>
      <c r="BY9" s="52">
        <v>77.400000000000006</v>
      </c>
      <c r="BZ9" s="52">
        <v>75.7</v>
      </c>
      <c r="CA9" s="52">
        <v>77.099999999999994</v>
      </c>
      <c r="CB9" s="52">
        <v>77</v>
      </c>
      <c r="CC9" s="52">
        <v>75.8</v>
      </c>
      <c r="CD9" s="52">
        <v>75.099999999999994</v>
      </c>
      <c r="CE9" s="52">
        <v>75</v>
      </c>
      <c r="CF9" s="52">
        <v>68.8</v>
      </c>
      <c r="CG9" s="52">
        <v>71.3</v>
      </c>
      <c r="CH9" s="52">
        <v>73</v>
      </c>
      <c r="CI9" s="52">
        <v>74.099999999999994</v>
      </c>
      <c r="CJ9" s="52">
        <v>74.7</v>
      </c>
      <c r="CK9" s="47">
        <v>75.5</v>
      </c>
      <c r="CL9" s="69">
        <v>76.599999999999994</v>
      </c>
      <c r="CM9" s="69">
        <v>75.5</v>
      </c>
      <c r="CN9" s="40">
        <f t="shared" si="0"/>
        <v>69.694382022471927</v>
      </c>
      <c r="CO9" s="40">
        <f t="shared" si="1"/>
        <v>35.244627170582199</v>
      </c>
      <c r="CP9" s="40">
        <f t="shared" si="2"/>
        <v>5.9367185524144732</v>
      </c>
      <c r="CQ9" s="40">
        <f t="shared" si="3"/>
        <v>89</v>
      </c>
      <c r="CR9" s="42">
        <v>-1</v>
      </c>
    </row>
    <row r="10" spans="1:96" ht="15" x14ac:dyDescent="0.25">
      <c r="A10" s="92" t="s">
        <v>139</v>
      </c>
      <c r="B10" s="81" t="s">
        <v>16</v>
      </c>
      <c r="C10" s="51"/>
      <c r="D10" s="51"/>
      <c r="E10" s="51"/>
      <c r="F10" s="51"/>
      <c r="G10" s="60">
        <v>74</v>
      </c>
      <c r="H10" s="60">
        <v>70</v>
      </c>
      <c r="I10" s="60">
        <v>54</v>
      </c>
      <c r="J10" s="60">
        <v>56</v>
      </c>
      <c r="K10" s="60">
        <v>53.666666666666664</v>
      </c>
      <c r="L10" s="60">
        <v>45</v>
      </c>
      <c r="M10" s="60">
        <v>30.333333333333332</v>
      </c>
      <c r="N10" s="60">
        <v>34.333333333333336</v>
      </c>
      <c r="O10" s="60">
        <v>43</v>
      </c>
      <c r="P10" s="60">
        <v>50</v>
      </c>
      <c r="Q10" s="60">
        <v>35</v>
      </c>
      <c r="R10" s="60">
        <v>32</v>
      </c>
      <c r="S10" s="48">
        <v>44.666666666666664</v>
      </c>
      <c r="T10" s="48">
        <v>40</v>
      </c>
      <c r="U10" s="48">
        <v>28.333333333333332</v>
      </c>
      <c r="V10" s="48">
        <v>26.333333333333332</v>
      </c>
      <c r="W10" s="48">
        <v>34.333333333333336</v>
      </c>
      <c r="X10" s="48">
        <v>28.333333333333332</v>
      </c>
      <c r="Y10" s="48">
        <v>17.333333333333332</v>
      </c>
      <c r="Z10" s="48">
        <v>13.333333333333334</v>
      </c>
      <c r="AA10" s="48">
        <v>18.666666666666668</v>
      </c>
      <c r="AB10" s="48">
        <v>16.333333333333332</v>
      </c>
      <c r="AC10" s="48">
        <v>10</v>
      </c>
      <c r="AD10" s="48">
        <v>10</v>
      </c>
      <c r="AE10" s="52">
        <v>15</v>
      </c>
      <c r="AF10" s="52">
        <v>13.666666666666666</v>
      </c>
      <c r="AG10" s="52">
        <v>12.333333333333334</v>
      </c>
      <c r="AH10" s="52">
        <v>19.333333333333332</v>
      </c>
      <c r="AI10" s="52">
        <v>41</v>
      </c>
      <c r="AJ10" s="52">
        <v>55.666666666666664</v>
      </c>
      <c r="AK10" s="52">
        <v>55.333333333333336</v>
      </c>
      <c r="AL10" s="52">
        <v>67.666666666666671</v>
      </c>
      <c r="AM10" s="52">
        <v>78.666666666666671</v>
      </c>
      <c r="AN10" s="52">
        <v>80.666666666666671</v>
      </c>
      <c r="AO10" s="52">
        <v>78.666666666666671</v>
      </c>
      <c r="AP10" s="52">
        <v>80.666666666666671</v>
      </c>
      <c r="AQ10" s="52">
        <v>78.333333333333329</v>
      </c>
      <c r="AR10" s="52">
        <v>77</v>
      </c>
      <c r="AS10" s="52">
        <v>65.666666666666671</v>
      </c>
      <c r="AT10" s="52">
        <v>66.666666666666671</v>
      </c>
      <c r="AU10" s="52">
        <v>66</v>
      </c>
      <c r="AV10" s="52">
        <v>59.666666666666664</v>
      </c>
      <c r="AW10" s="52">
        <v>46</v>
      </c>
      <c r="AX10" s="52">
        <v>46.666666666666664</v>
      </c>
      <c r="AY10" s="52">
        <v>51</v>
      </c>
      <c r="AZ10" s="52">
        <v>43</v>
      </c>
      <c r="BA10" s="52">
        <v>37.333333333333336</v>
      </c>
      <c r="BB10" s="52">
        <v>41.333333333333336</v>
      </c>
      <c r="BC10" s="52">
        <v>49</v>
      </c>
      <c r="BD10" s="52">
        <v>42</v>
      </c>
      <c r="BE10" s="52">
        <v>39.666666666666664</v>
      </c>
      <c r="BF10" s="52">
        <v>42</v>
      </c>
      <c r="BG10" s="52">
        <v>45.333333333333336</v>
      </c>
      <c r="BH10" s="52">
        <v>41.666666666666664</v>
      </c>
      <c r="BI10" s="52">
        <v>34.666666666666664</v>
      </c>
      <c r="BJ10" s="52">
        <v>39.666666666666664</v>
      </c>
      <c r="BK10" s="52">
        <v>46.666666666666664</v>
      </c>
      <c r="BL10" s="52">
        <v>48.333333333333336</v>
      </c>
      <c r="BM10" s="52">
        <v>41.333333333333336</v>
      </c>
      <c r="BN10" s="52">
        <v>53</v>
      </c>
      <c r="BO10" s="52">
        <v>57.933333333333337</v>
      </c>
      <c r="BP10" s="52">
        <v>58.7</v>
      </c>
      <c r="BQ10" s="52">
        <v>53.699999999999996</v>
      </c>
      <c r="BR10" s="52">
        <v>52.133333333333333</v>
      </c>
      <c r="BS10" s="52">
        <v>49.800000000000004</v>
      </c>
      <c r="BT10" s="52">
        <v>40.866666666666667</v>
      </c>
      <c r="BU10" s="52">
        <v>31.733333333333334</v>
      </c>
      <c r="BV10" s="52">
        <v>30.233333333333334</v>
      </c>
      <c r="BW10" s="52">
        <v>29.966666666666669</v>
      </c>
      <c r="BX10" s="52">
        <v>25.733333333333334</v>
      </c>
      <c r="BY10" s="52">
        <v>20.366666666666667</v>
      </c>
      <c r="BZ10" s="52">
        <v>21.566666666666666</v>
      </c>
      <c r="CA10" s="52">
        <v>19.100000000000001</v>
      </c>
      <c r="CB10" s="52">
        <v>21</v>
      </c>
      <c r="CC10" s="52">
        <v>21.833333333333332</v>
      </c>
      <c r="CD10" s="52">
        <v>28.7</v>
      </c>
      <c r="CE10" s="52">
        <v>31.933333333333334</v>
      </c>
      <c r="CF10" s="52">
        <v>34.766666666666666</v>
      </c>
      <c r="CG10" s="52">
        <v>34.933333333333337</v>
      </c>
      <c r="CH10" s="52">
        <v>32.733333333333327</v>
      </c>
      <c r="CI10" s="52">
        <v>36.366666666666667</v>
      </c>
      <c r="CJ10" s="52">
        <v>34.766666666666666</v>
      </c>
      <c r="CK10" s="47">
        <v>28.2</v>
      </c>
      <c r="CL10" s="69">
        <v>28.566666666666663</v>
      </c>
      <c r="CM10" s="69">
        <v>30.266666666666669</v>
      </c>
      <c r="CN10" s="40">
        <f t="shared" si="0"/>
        <v>41.430196078431379</v>
      </c>
      <c r="CO10" s="40">
        <f t="shared" si="1"/>
        <v>327.74020168067233</v>
      </c>
      <c r="CP10" s="40">
        <f t="shared" si="2"/>
        <v>18.103596374220022</v>
      </c>
      <c r="CQ10" s="40">
        <f t="shared" si="3"/>
        <v>85</v>
      </c>
      <c r="CR10" s="42">
        <v>-1</v>
      </c>
    </row>
    <row r="11" spans="1:96" ht="15" x14ac:dyDescent="0.25">
      <c r="A11" s="92" t="s">
        <v>140</v>
      </c>
      <c r="B11" s="82" t="s">
        <v>17</v>
      </c>
      <c r="C11" s="51"/>
      <c r="D11" s="51"/>
      <c r="E11" s="51"/>
      <c r="F11" s="51"/>
      <c r="G11" s="51"/>
      <c r="H11" s="51"/>
      <c r="I11" s="51"/>
      <c r="J11" s="51"/>
      <c r="K11" s="48">
        <v>53.666666666666664</v>
      </c>
      <c r="L11" s="48">
        <v>45</v>
      </c>
      <c r="M11" s="48">
        <v>30.333333333333332</v>
      </c>
      <c r="N11" s="48">
        <v>34.333333333333336</v>
      </c>
      <c r="O11" s="48">
        <v>43</v>
      </c>
      <c r="P11" s="48">
        <v>50</v>
      </c>
      <c r="Q11" s="48">
        <v>35</v>
      </c>
      <c r="R11" s="48">
        <v>32</v>
      </c>
      <c r="S11" s="86">
        <v>39</v>
      </c>
      <c r="T11" s="86">
        <v>34</v>
      </c>
      <c r="U11" s="86">
        <v>32</v>
      </c>
      <c r="V11" s="86">
        <v>32</v>
      </c>
      <c r="W11" s="86">
        <v>29</v>
      </c>
      <c r="X11" s="86">
        <v>36</v>
      </c>
      <c r="Y11" s="86">
        <v>26</v>
      </c>
      <c r="Z11" s="86">
        <v>22</v>
      </c>
      <c r="AA11" s="86">
        <v>30</v>
      </c>
      <c r="AB11" s="86">
        <v>26</v>
      </c>
      <c r="AC11" s="86">
        <v>25</v>
      </c>
      <c r="AD11" s="86">
        <v>22</v>
      </c>
      <c r="AE11" s="86">
        <v>23</v>
      </c>
      <c r="AF11" s="86">
        <v>25</v>
      </c>
      <c r="AG11" s="86">
        <v>24</v>
      </c>
      <c r="AH11" s="86">
        <v>29</v>
      </c>
      <c r="AI11" s="86">
        <v>39</v>
      </c>
      <c r="AJ11" s="86">
        <v>45</v>
      </c>
      <c r="AK11" s="86">
        <v>49</v>
      </c>
      <c r="AL11" s="86">
        <v>61</v>
      </c>
      <c r="AM11" s="86">
        <v>72</v>
      </c>
      <c r="AN11" s="86">
        <v>75</v>
      </c>
      <c r="AO11" s="86">
        <v>70</v>
      </c>
      <c r="AP11" s="86">
        <v>69</v>
      </c>
      <c r="AQ11" s="86">
        <v>69</v>
      </c>
      <c r="AR11" s="86">
        <v>55</v>
      </c>
      <c r="AS11" s="86">
        <v>48</v>
      </c>
      <c r="AT11" s="86">
        <v>54</v>
      </c>
      <c r="AU11" s="86">
        <v>58</v>
      </c>
      <c r="AV11" s="86">
        <v>52</v>
      </c>
      <c r="AW11" s="86">
        <v>48</v>
      </c>
      <c r="AX11" s="86">
        <v>46</v>
      </c>
      <c r="AY11" s="86">
        <v>50</v>
      </c>
      <c r="AZ11" s="86">
        <v>49</v>
      </c>
      <c r="BA11" s="86">
        <v>43</v>
      </c>
      <c r="BB11" s="86">
        <v>44</v>
      </c>
      <c r="BC11" s="86">
        <v>46</v>
      </c>
      <c r="BD11" s="86">
        <v>50</v>
      </c>
      <c r="BE11" s="86">
        <v>42</v>
      </c>
      <c r="BF11" s="86">
        <v>41</v>
      </c>
      <c r="BG11" s="86">
        <v>40</v>
      </c>
      <c r="BH11" s="86">
        <v>42</v>
      </c>
      <c r="BI11" s="86">
        <v>39</v>
      </c>
      <c r="BJ11" s="86">
        <v>42</v>
      </c>
      <c r="BK11" s="86">
        <v>43</v>
      </c>
      <c r="BL11" s="86">
        <v>44</v>
      </c>
      <c r="BM11" s="86">
        <v>44</v>
      </c>
      <c r="BN11" s="86">
        <v>43</v>
      </c>
      <c r="BO11" s="86">
        <v>46</v>
      </c>
      <c r="BP11" s="86">
        <v>45</v>
      </c>
      <c r="BQ11" s="86">
        <v>42</v>
      </c>
      <c r="BR11" s="86">
        <v>42</v>
      </c>
      <c r="BS11" s="86">
        <v>40</v>
      </c>
      <c r="BT11" s="86">
        <v>38</v>
      </c>
      <c r="BU11" s="86">
        <v>36</v>
      </c>
      <c r="BV11" s="86">
        <v>32</v>
      </c>
      <c r="BW11" s="86">
        <v>33</v>
      </c>
      <c r="BX11" s="86">
        <v>31</v>
      </c>
      <c r="BY11" s="86">
        <v>28</v>
      </c>
      <c r="BZ11" s="86">
        <v>29</v>
      </c>
      <c r="CA11" s="86">
        <v>29</v>
      </c>
      <c r="CB11" s="86">
        <v>29.7</v>
      </c>
      <c r="CC11" s="86">
        <v>34.200000000000003</v>
      </c>
      <c r="CD11" s="86">
        <v>37.1</v>
      </c>
      <c r="CE11" s="86">
        <v>35.4</v>
      </c>
      <c r="CF11" s="86">
        <v>40.200000000000003</v>
      </c>
      <c r="CG11" s="86">
        <v>37.299999999999997</v>
      </c>
      <c r="CH11" s="86">
        <v>34.5</v>
      </c>
      <c r="CI11" s="86">
        <v>36.700000000000003</v>
      </c>
      <c r="CJ11" s="86">
        <v>32</v>
      </c>
      <c r="CK11" s="69">
        <v>26.6</v>
      </c>
      <c r="CL11" s="69">
        <v>28.4</v>
      </c>
      <c r="CM11" s="69">
        <v>28.2</v>
      </c>
      <c r="CN11" s="40">
        <f t="shared" si="0"/>
        <v>40.254732510288058</v>
      </c>
      <c r="CO11" s="40">
        <f t="shared" si="1"/>
        <v>134.95066408406583</v>
      </c>
      <c r="CP11" s="40">
        <f t="shared" si="2"/>
        <v>11.616826764829794</v>
      </c>
      <c r="CQ11" s="40">
        <f t="shared" si="3"/>
        <v>81</v>
      </c>
      <c r="CR11" s="42">
        <v>-1</v>
      </c>
    </row>
    <row r="12" spans="1:96" ht="15" x14ac:dyDescent="0.25">
      <c r="A12" s="92" t="s">
        <v>141</v>
      </c>
      <c r="B12" s="81" t="s">
        <v>18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59">
        <v>32.799999999999997</v>
      </c>
      <c r="T12" s="59">
        <v>34.6</v>
      </c>
      <c r="U12" s="59">
        <v>36.799999999999997</v>
      </c>
      <c r="V12" s="59">
        <v>29.7</v>
      </c>
      <c r="W12" s="59">
        <v>29</v>
      </c>
      <c r="X12" s="59">
        <v>30</v>
      </c>
      <c r="Y12" s="59">
        <v>28.7</v>
      </c>
      <c r="Z12" s="59">
        <v>28.9</v>
      </c>
      <c r="AA12" s="59">
        <v>23.1</v>
      </c>
      <c r="AB12" s="59">
        <v>27.9</v>
      </c>
      <c r="AC12" s="59">
        <v>22.5</v>
      </c>
      <c r="AD12" s="59">
        <v>20.6</v>
      </c>
      <c r="AE12" s="58">
        <v>23.3</v>
      </c>
      <c r="AF12" s="58">
        <v>17.7</v>
      </c>
      <c r="AG12" s="58">
        <v>17.7</v>
      </c>
      <c r="AH12" s="58">
        <v>16.7</v>
      </c>
      <c r="AI12" s="58">
        <v>20.7</v>
      </c>
      <c r="AJ12" s="58">
        <v>26.8</v>
      </c>
      <c r="AK12" s="58">
        <v>39.700000000000003</v>
      </c>
      <c r="AL12" s="58">
        <v>45.6</v>
      </c>
      <c r="AM12" s="58">
        <v>52.8</v>
      </c>
      <c r="AN12" s="58">
        <v>54.8</v>
      </c>
      <c r="AO12" s="58">
        <v>60</v>
      </c>
      <c r="AP12" s="58">
        <v>56.5</v>
      </c>
      <c r="AQ12" s="58">
        <v>58.6</v>
      </c>
      <c r="AR12" s="58">
        <v>51.6</v>
      </c>
      <c r="AS12" s="58">
        <v>49.1</v>
      </c>
      <c r="AT12" s="58">
        <v>48.7</v>
      </c>
      <c r="AU12" s="58">
        <v>56</v>
      </c>
      <c r="AV12" s="58">
        <v>54</v>
      </c>
      <c r="AW12" s="58">
        <v>46</v>
      </c>
      <c r="AX12" s="58">
        <v>49</v>
      </c>
      <c r="AY12" s="58">
        <v>44</v>
      </c>
      <c r="AZ12" s="58">
        <v>45</v>
      </c>
      <c r="BA12" s="58">
        <v>37</v>
      </c>
      <c r="BB12" s="58">
        <v>43</v>
      </c>
      <c r="BC12" s="58">
        <v>38</v>
      </c>
      <c r="BD12" s="58">
        <v>36</v>
      </c>
      <c r="BE12" s="58">
        <v>33</v>
      </c>
      <c r="BF12" s="58">
        <v>36</v>
      </c>
      <c r="BG12" s="58">
        <v>35</v>
      </c>
      <c r="BH12" s="58">
        <v>33</v>
      </c>
      <c r="BI12" s="58">
        <v>36</v>
      </c>
      <c r="BJ12" s="58">
        <v>35</v>
      </c>
      <c r="BK12" s="58">
        <v>36</v>
      </c>
      <c r="BL12" s="58">
        <v>36</v>
      </c>
      <c r="BM12" s="58">
        <v>35</v>
      </c>
      <c r="BN12" s="58">
        <v>38</v>
      </c>
      <c r="BO12" s="58">
        <v>34</v>
      </c>
      <c r="BP12" s="58">
        <v>34</v>
      </c>
      <c r="BQ12" s="58">
        <v>31</v>
      </c>
      <c r="BR12" s="58">
        <v>33</v>
      </c>
      <c r="BS12" s="58">
        <v>35.5</v>
      </c>
      <c r="BT12" s="58">
        <v>30.9</v>
      </c>
      <c r="BU12" s="58">
        <v>30.5</v>
      </c>
      <c r="BV12" s="58">
        <v>28.1</v>
      </c>
      <c r="BW12" s="52">
        <v>29.4</v>
      </c>
      <c r="BX12" s="58">
        <v>27.2</v>
      </c>
      <c r="BY12" s="48">
        <v>26.4</v>
      </c>
      <c r="BZ12" s="58">
        <v>25.4</v>
      </c>
      <c r="CA12" s="48">
        <v>23.5</v>
      </c>
      <c r="CB12" s="48">
        <v>25.3</v>
      </c>
      <c r="CC12" s="48">
        <v>25.6</v>
      </c>
      <c r="CD12" s="48">
        <v>25.6</v>
      </c>
      <c r="CE12" s="48">
        <v>27.9</v>
      </c>
      <c r="CF12" s="48">
        <v>29.3</v>
      </c>
      <c r="CG12" s="48">
        <v>34.5</v>
      </c>
      <c r="CH12" s="48">
        <v>28.8</v>
      </c>
      <c r="CI12" s="48">
        <v>34.800000000000004</v>
      </c>
      <c r="CJ12" s="48">
        <v>28.333333333333332</v>
      </c>
      <c r="CK12" s="47">
        <v>27.599999999999998</v>
      </c>
      <c r="CL12" s="47">
        <v>27.8</v>
      </c>
      <c r="CM12" s="47">
        <v>26.7</v>
      </c>
      <c r="CN12" s="40">
        <f t="shared" si="0"/>
        <v>34.479908675799102</v>
      </c>
      <c r="CO12" s="40">
        <f t="shared" si="1"/>
        <v>107.09261542364283</v>
      </c>
      <c r="CP12" s="40">
        <f t="shared" si="2"/>
        <v>10.348556199955761</v>
      </c>
      <c r="CQ12" s="40">
        <f t="shared" si="3"/>
        <v>73</v>
      </c>
      <c r="CR12" s="42">
        <v>1</v>
      </c>
    </row>
    <row r="13" spans="1:96" ht="15" x14ac:dyDescent="0.25">
      <c r="A13" s="92" t="s">
        <v>125</v>
      </c>
      <c r="B13" s="83" t="s">
        <v>19</v>
      </c>
      <c r="C13" s="48">
        <v>78.233333333333334</v>
      </c>
      <c r="D13" s="48">
        <v>92.333333333333329</v>
      </c>
      <c r="E13" s="48">
        <v>90.733333333333334</v>
      </c>
      <c r="F13" s="48">
        <v>101.7</v>
      </c>
      <c r="G13" s="48">
        <v>95.09999999999998</v>
      </c>
      <c r="H13" s="48">
        <v>97</v>
      </c>
      <c r="I13" s="48">
        <v>104</v>
      </c>
      <c r="J13" s="48">
        <v>101.03333333333335</v>
      </c>
      <c r="K13" s="48">
        <v>104.93333333333332</v>
      </c>
      <c r="L13" s="48">
        <v>102.39999999999999</v>
      </c>
      <c r="M13" s="48">
        <v>104.3</v>
      </c>
      <c r="N13" s="48">
        <v>106.5</v>
      </c>
      <c r="O13" s="48">
        <v>108.2</v>
      </c>
      <c r="P13" s="48">
        <v>108.80000000000001</v>
      </c>
      <c r="Q13" s="48">
        <v>108.06666666666666</v>
      </c>
      <c r="R13" s="48">
        <v>109.10000000000001</v>
      </c>
      <c r="S13" s="48">
        <v>108.46666666666665</v>
      </c>
      <c r="T13" s="48">
        <v>109.2</v>
      </c>
      <c r="U13" s="48">
        <v>108.36666666666667</v>
      </c>
      <c r="V13" s="48">
        <v>107.89999999999999</v>
      </c>
      <c r="W13" s="48">
        <v>108.73333333333333</v>
      </c>
      <c r="X13" s="48">
        <v>109.60000000000001</v>
      </c>
      <c r="Y13" s="48">
        <v>110.5</v>
      </c>
      <c r="Z13" s="48">
        <v>112</v>
      </c>
      <c r="AA13" s="48">
        <v>111.53333333333335</v>
      </c>
      <c r="AB13" s="48">
        <v>111.86666666666667</v>
      </c>
      <c r="AC13" s="48">
        <v>115.03333333333335</v>
      </c>
      <c r="AD13" s="48">
        <v>115.23333333333333</v>
      </c>
      <c r="AE13" s="48">
        <v>117</v>
      </c>
      <c r="AF13" s="48">
        <v>112.76666666666667</v>
      </c>
      <c r="AG13" s="48">
        <v>110.53333333333335</v>
      </c>
      <c r="AH13" s="48">
        <v>105.76666666666667</v>
      </c>
      <c r="AI13" s="48">
        <v>102.09999999999998</v>
      </c>
      <c r="AJ13" s="48">
        <v>92.5</v>
      </c>
      <c r="AK13" s="48">
        <v>90</v>
      </c>
      <c r="AL13" s="48">
        <v>79.5</v>
      </c>
      <c r="AM13" s="48">
        <v>64.433333333333323</v>
      </c>
      <c r="AN13" s="48">
        <v>68.8</v>
      </c>
      <c r="AO13" s="48">
        <v>71.166666666666671</v>
      </c>
      <c r="AP13" s="48">
        <v>75.466666666666669</v>
      </c>
      <c r="AQ13" s="48">
        <v>82.533333333333317</v>
      </c>
      <c r="AR13" s="48">
        <v>91.933333333333337</v>
      </c>
      <c r="AS13" s="48">
        <v>95.766666666666666</v>
      </c>
      <c r="AT13" s="48">
        <v>97.2</v>
      </c>
      <c r="AU13" s="48">
        <v>95.566666666666663</v>
      </c>
      <c r="AV13" s="48">
        <v>97.766666666666652</v>
      </c>
      <c r="AW13" s="48">
        <v>100.33333333333333</v>
      </c>
      <c r="AX13" s="48">
        <v>99.733333333333334</v>
      </c>
      <c r="AY13" s="48">
        <v>99.633333333333326</v>
      </c>
      <c r="AZ13" s="48">
        <v>100.53333333333335</v>
      </c>
      <c r="BA13" s="48">
        <v>101.5</v>
      </c>
      <c r="BB13" s="48">
        <v>102.23333333333333</v>
      </c>
      <c r="BC13" s="48">
        <v>101.89999999999999</v>
      </c>
      <c r="BD13" s="48">
        <v>101.33333333333333</v>
      </c>
      <c r="BE13" s="48">
        <v>101.26666666666667</v>
      </c>
      <c r="BF13" s="48">
        <v>102.03333333333335</v>
      </c>
      <c r="BG13" s="48">
        <v>102.63333333333333</v>
      </c>
      <c r="BH13" s="48">
        <v>101.09999999999998</v>
      </c>
      <c r="BI13" s="48">
        <v>99.933333333333323</v>
      </c>
      <c r="BJ13" s="48">
        <v>100.10000000000001</v>
      </c>
      <c r="BK13" s="48">
        <v>97.7</v>
      </c>
      <c r="BL13" s="48">
        <v>98.833333333333329</v>
      </c>
      <c r="BM13" s="48">
        <v>99.5</v>
      </c>
      <c r="BN13" s="48">
        <v>99.5</v>
      </c>
      <c r="BO13" s="48">
        <v>99.933333333333323</v>
      </c>
      <c r="BP13" s="48">
        <v>101.26666666666665</v>
      </c>
      <c r="BQ13" s="48">
        <v>100.93333333333334</v>
      </c>
      <c r="BR13" s="48">
        <v>100.86666666666667</v>
      </c>
      <c r="BS13" s="48">
        <v>101.36666666666667</v>
      </c>
      <c r="BT13" s="48">
        <v>103.23333333333333</v>
      </c>
      <c r="BU13" s="48">
        <v>103.2</v>
      </c>
      <c r="BV13" s="48">
        <v>105.06666666666668</v>
      </c>
      <c r="BW13" s="48">
        <v>104.33333333333333</v>
      </c>
      <c r="BX13" s="48">
        <v>102.33333333333333</v>
      </c>
      <c r="BY13" s="60">
        <v>103.63333333333333</v>
      </c>
      <c r="BZ13" s="48">
        <v>104.7</v>
      </c>
      <c r="CA13" s="60">
        <v>103.13333333333333</v>
      </c>
      <c r="CB13" s="60">
        <v>101.23333333333335</v>
      </c>
      <c r="CC13" s="60">
        <v>101.10000000000001</v>
      </c>
      <c r="CD13" s="60">
        <v>101.56666666666666</v>
      </c>
      <c r="CE13" s="60">
        <v>100.66666666666667</v>
      </c>
      <c r="CF13" s="60">
        <v>77.566666666666663</v>
      </c>
      <c r="CG13" s="60">
        <v>93.033333333333346</v>
      </c>
      <c r="CH13" s="60">
        <v>93.8</v>
      </c>
      <c r="CI13" s="60">
        <v>90.533333333333346</v>
      </c>
      <c r="CJ13" s="60">
        <v>102.13333333333333</v>
      </c>
      <c r="CK13" s="69">
        <v>102.09999999999998</v>
      </c>
      <c r="CL13" s="69">
        <v>100.36666666666667</v>
      </c>
      <c r="CM13" s="69">
        <v>98.600000000000009</v>
      </c>
      <c r="CN13" s="40">
        <f t="shared" si="0"/>
        <v>99.979400749063657</v>
      </c>
      <c r="CO13" s="40">
        <f t="shared" si="1"/>
        <v>97.943320848938853</v>
      </c>
      <c r="CP13" s="40">
        <f t="shared" ref="CP13:CP18" si="4">SQRT(CO13)</f>
        <v>9.896631793137443</v>
      </c>
      <c r="CQ13" s="40">
        <f t="shared" si="3"/>
        <v>89</v>
      </c>
      <c r="CR13" s="42">
        <v>1</v>
      </c>
    </row>
    <row r="14" spans="1:96" ht="15" x14ac:dyDescent="0.25">
      <c r="A14" s="92" t="s">
        <v>155</v>
      </c>
      <c r="B14" s="78" t="s">
        <v>152</v>
      </c>
      <c r="C14" s="60">
        <v>1002</v>
      </c>
      <c r="D14" s="60">
        <v>1063</v>
      </c>
      <c r="E14" s="60">
        <v>1154.9000000000001</v>
      </c>
      <c r="F14" s="60">
        <v>1286.5999999999999</v>
      </c>
      <c r="G14" s="60">
        <v>1410.4</v>
      </c>
      <c r="H14" s="60">
        <v>1526.6</v>
      </c>
      <c r="I14" s="60">
        <v>1655.9</v>
      </c>
      <c r="J14" s="60">
        <v>1927.6</v>
      </c>
      <c r="K14" s="60">
        <v>2040.5</v>
      </c>
      <c r="L14" s="60">
        <v>2154.8000000000002</v>
      </c>
      <c r="M14" s="60">
        <v>2367.9</v>
      </c>
      <c r="N14" s="60">
        <v>2631.6</v>
      </c>
      <c r="O14" s="60">
        <v>2820.4</v>
      </c>
      <c r="P14" s="60">
        <v>3050.2</v>
      </c>
      <c r="Q14" s="60">
        <v>3327.2</v>
      </c>
      <c r="R14" s="60">
        <v>3617.8</v>
      </c>
      <c r="S14" s="60">
        <v>3951</v>
      </c>
      <c r="T14" s="60">
        <v>4356</v>
      </c>
      <c r="U14" s="60">
        <v>4826.5</v>
      </c>
      <c r="V14" s="60">
        <v>5317.3</v>
      </c>
      <c r="W14" s="60">
        <v>5905.9</v>
      </c>
      <c r="X14" s="60">
        <v>6711.7</v>
      </c>
      <c r="Y14" s="60">
        <v>7616.8</v>
      </c>
      <c r="Z14" s="60">
        <v>8736</v>
      </c>
      <c r="AA14" s="60">
        <v>9684.9</v>
      </c>
      <c r="AB14" s="60">
        <v>10708.4</v>
      </c>
      <c r="AC14" s="60">
        <v>12147.1</v>
      </c>
      <c r="AD14" s="60">
        <v>13834.4</v>
      </c>
      <c r="AE14" s="60">
        <v>15320.3</v>
      </c>
      <c r="AF14" s="60">
        <v>16725.3</v>
      </c>
      <c r="AG14" s="60">
        <v>17653</v>
      </c>
      <c r="AH14" s="60">
        <v>18569.3</v>
      </c>
      <c r="AI14" s="60">
        <v>19208.8</v>
      </c>
      <c r="AJ14" s="60">
        <v>20074.599999999999</v>
      </c>
      <c r="AK14" s="60">
        <v>20765.400000000001</v>
      </c>
      <c r="AL14" s="60">
        <v>20742.2</v>
      </c>
      <c r="AM14" s="60">
        <v>20444.2</v>
      </c>
      <c r="AN14" s="60">
        <v>20028.5</v>
      </c>
      <c r="AO14" s="60">
        <v>19750.599999999999</v>
      </c>
      <c r="AP14" s="60">
        <v>19230</v>
      </c>
      <c r="AQ14" s="60">
        <v>18806.5</v>
      </c>
      <c r="AR14" s="60">
        <v>17259.7</v>
      </c>
      <c r="AS14" s="60">
        <v>16999.400000000001</v>
      </c>
      <c r="AT14" s="60">
        <v>16382</v>
      </c>
      <c r="AU14" s="60">
        <v>15975.7</v>
      </c>
      <c r="AV14" s="60">
        <v>15679.6</v>
      </c>
      <c r="AW14" s="60">
        <v>15609.9</v>
      </c>
      <c r="AX14" s="60">
        <v>15128.2</v>
      </c>
      <c r="AY14" s="60">
        <v>14240.800000000001</v>
      </c>
      <c r="AZ14" s="60">
        <v>13750.999999999998</v>
      </c>
      <c r="BA14" s="60">
        <v>13700.900000000001</v>
      </c>
      <c r="BB14" s="60">
        <v>13352.2</v>
      </c>
      <c r="BC14" s="60">
        <v>13126.099999999999</v>
      </c>
      <c r="BD14" s="60">
        <v>12786.8</v>
      </c>
      <c r="BE14" s="60">
        <v>12595.9</v>
      </c>
      <c r="BF14" s="60">
        <v>12413.800000000001</v>
      </c>
      <c r="BG14" s="54">
        <v>11851.2</v>
      </c>
      <c r="BH14" s="54">
        <v>11666.4</v>
      </c>
      <c r="BI14" s="54">
        <v>11647</v>
      </c>
      <c r="BJ14" s="52">
        <v>11325.1</v>
      </c>
      <c r="BK14" s="48">
        <v>11250.1</v>
      </c>
      <c r="BL14" s="48">
        <v>11165.4</v>
      </c>
      <c r="BM14" s="48">
        <v>11144.1</v>
      </c>
      <c r="BN14" s="48">
        <v>10943.9</v>
      </c>
      <c r="BO14" s="48">
        <v>10778.2</v>
      </c>
      <c r="BP14" s="48">
        <v>10968</v>
      </c>
      <c r="BQ14" s="48">
        <v>11007.3</v>
      </c>
      <c r="BR14" s="48">
        <v>10997.3</v>
      </c>
      <c r="BS14" s="48">
        <v>11022.8</v>
      </c>
      <c r="BT14" s="48">
        <v>10958.400000000001</v>
      </c>
      <c r="BU14" s="48">
        <v>10717.5</v>
      </c>
      <c r="BV14" s="48">
        <v>10651.9</v>
      </c>
      <c r="BW14" s="48">
        <v>10604.1</v>
      </c>
      <c r="BX14" s="48">
        <v>10522.7</v>
      </c>
      <c r="BY14" s="48">
        <v>10015.200000000001</v>
      </c>
      <c r="BZ14" s="48">
        <v>9931.4</v>
      </c>
      <c r="CA14" s="48">
        <v>9942</v>
      </c>
      <c r="CB14" s="48">
        <v>9968.1</v>
      </c>
      <c r="CC14" s="48">
        <v>10027.700000000001</v>
      </c>
      <c r="CD14" s="48">
        <v>9705.5</v>
      </c>
      <c r="CE14" s="48">
        <v>9589.1</v>
      </c>
      <c r="CF14" s="48">
        <v>9451.7000000000007</v>
      </c>
      <c r="CG14" s="48">
        <v>9460.4</v>
      </c>
      <c r="CH14" s="48">
        <v>9305.2999999999993</v>
      </c>
      <c r="CI14" s="48">
        <v>9415.2999999999993</v>
      </c>
      <c r="CJ14" s="48">
        <v>9351.9</v>
      </c>
      <c r="CK14" s="47">
        <v>9625.5999999999985</v>
      </c>
      <c r="CL14" s="47">
        <v>9667.2999999999993</v>
      </c>
      <c r="CM14" s="47">
        <v>9662.9</v>
      </c>
      <c r="CN14" s="40">
        <f t="shared" si="0"/>
        <v>10533.650561797753</v>
      </c>
      <c r="CO14" s="40">
        <f t="shared" si="1"/>
        <v>29950822.517073538</v>
      </c>
      <c r="CP14" s="40">
        <f>SQRT(CO14)</f>
        <v>5472.7344643307461</v>
      </c>
      <c r="CQ14" s="40">
        <f t="shared" si="3"/>
        <v>89</v>
      </c>
      <c r="CR14" s="42">
        <v>1</v>
      </c>
    </row>
    <row r="15" spans="1:96" ht="15" x14ac:dyDescent="0.25">
      <c r="A15" s="92" t="s">
        <v>128</v>
      </c>
      <c r="B15" s="78" t="s">
        <v>131</v>
      </c>
      <c r="C15" s="45">
        <v>-13.063701655516628</v>
      </c>
      <c r="D15" s="45">
        <v>-15.900899187492293</v>
      </c>
      <c r="E15" s="45">
        <v>-17.281292517972936</v>
      </c>
      <c r="F15" s="45">
        <v>-19.659553802716292</v>
      </c>
      <c r="G15" s="45">
        <v>-15.441664089044121</v>
      </c>
      <c r="H15" s="45">
        <v>-15.794463613838195</v>
      </c>
      <c r="I15" s="45">
        <v>-19.097098158337928</v>
      </c>
      <c r="J15" s="45">
        <v>-21.171858671790734</v>
      </c>
      <c r="K15" s="45">
        <v>-16.04473009825821</v>
      </c>
      <c r="L15" s="45">
        <v>-17.983985822624508</v>
      </c>
      <c r="M15" s="45">
        <v>-18.158417503707224</v>
      </c>
      <c r="N15" s="45">
        <v>-20.965070810862223</v>
      </c>
      <c r="O15" s="45">
        <v>-17.890150201234491</v>
      </c>
      <c r="P15" s="45">
        <v>-18.903725226520564</v>
      </c>
      <c r="Q15" s="45">
        <v>-21.030039308147753</v>
      </c>
      <c r="R15" s="45">
        <v>-21.372995623624703</v>
      </c>
      <c r="S15" s="45">
        <v>-19.372826095351208</v>
      </c>
      <c r="T15" s="45">
        <v>-22.155974093988746</v>
      </c>
      <c r="U15" s="45">
        <v>-20.851350251650661</v>
      </c>
      <c r="V15" s="45">
        <v>-22.249530090322931</v>
      </c>
      <c r="W15" s="45">
        <v>-18.335727164379801</v>
      </c>
      <c r="X15" s="45">
        <v>-19.567161935038605</v>
      </c>
      <c r="Y15" s="45">
        <v>-20.045301435843076</v>
      </c>
      <c r="Z15" s="45">
        <v>-23.670871238547821</v>
      </c>
      <c r="AA15" s="45">
        <v>-23.330762995037269</v>
      </c>
      <c r="AB15" s="45">
        <v>-24.238615271053902</v>
      </c>
      <c r="AC15" s="45">
        <v>-25.707070895879326</v>
      </c>
      <c r="AD15" s="45">
        <v>-28.028672352303435</v>
      </c>
      <c r="AE15" s="45">
        <v>-25.465389969069413</v>
      </c>
      <c r="AF15" s="45">
        <v>-24.040960181054626</v>
      </c>
      <c r="AG15" s="45">
        <v>-23.87749564280487</v>
      </c>
      <c r="AH15" s="45">
        <v>-20.858328293918106</v>
      </c>
      <c r="AI15" s="45">
        <v>-19.767707351314304</v>
      </c>
      <c r="AJ15" s="45">
        <v>-18.125810703016683</v>
      </c>
      <c r="AK15" s="45">
        <v>-17.812969920986742</v>
      </c>
      <c r="AL15" s="45">
        <v>-16.297885147210344</v>
      </c>
      <c r="AM15" s="45">
        <v>-11.635852656013068</v>
      </c>
      <c r="AN15" s="45">
        <v>-7.3214781287201758</v>
      </c>
      <c r="AO15" s="45">
        <v>-7.951061313821481</v>
      </c>
      <c r="AP15" s="45">
        <v>-6.2945180585795653</v>
      </c>
      <c r="AQ15" s="45">
        <v>-8.3342973873122386</v>
      </c>
      <c r="AR15" s="45">
        <v>-7.3367832993964379</v>
      </c>
      <c r="AS15" s="45">
        <v>-10.164647134339033</v>
      </c>
      <c r="AT15" s="45">
        <v>-12.137559002022929</v>
      </c>
      <c r="AU15" s="45">
        <v>-10.893630615838392</v>
      </c>
      <c r="AV15" s="45">
        <v>-10.526505985694103</v>
      </c>
      <c r="AW15" s="45">
        <v>-14.43125350773064</v>
      </c>
      <c r="AX15" s="45">
        <v>-13.325624880021799</v>
      </c>
      <c r="AY15" s="45">
        <v>-14.230587389551092</v>
      </c>
      <c r="AZ15" s="45">
        <v>-13.993091243385583</v>
      </c>
      <c r="BA15" s="45">
        <v>-10.80291104479582</v>
      </c>
      <c r="BB15" s="45">
        <v>-9.6255792621183396</v>
      </c>
      <c r="BC15" s="45">
        <v>-13.487268982874506</v>
      </c>
      <c r="BD15" s="45">
        <v>-11.321917553488229</v>
      </c>
      <c r="BE15" s="45">
        <v>-12.52605383828304</v>
      </c>
      <c r="BF15" s="45">
        <v>-8.9982297280360957</v>
      </c>
      <c r="BG15" s="45">
        <v>-11.648248889967681</v>
      </c>
      <c r="BH15" s="45">
        <v>-10.670833129848434</v>
      </c>
      <c r="BI15" s="45">
        <v>-11.072882656711371</v>
      </c>
      <c r="BJ15" s="45">
        <v>-9.4795511857623325</v>
      </c>
      <c r="BK15" s="45">
        <v>-10.479340298489463</v>
      </c>
      <c r="BL15" s="45">
        <v>-9.4845504144456214</v>
      </c>
      <c r="BM15" s="45">
        <v>-9.7973235838519752</v>
      </c>
      <c r="BN15" s="45">
        <v>-6.4089574387593231</v>
      </c>
      <c r="BO15" s="45">
        <v>-7.7195023520082451</v>
      </c>
      <c r="BP15" s="45">
        <v>-7.8673611828976036</v>
      </c>
      <c r="BQ15" s="45">
        <v>-7.1740648354778767</v>
      </c>
      <c r="BR15" s="45">
        <v>-7.6379991117170141</v>
      </c>
      <c r="BS15" s="45">
        <v>-9.0288193601525215</v>
      </c>
      <c r="BT15" s="45">
        <v>-9.9123861955855297</v>
      </c>
      <c r="BU15" s="45">
        <v>-11.600137533379556</v>
      </c>
      <c r="BV15" s="45">
        <v>-6.9728443063676497</v>
      </c>
      <c r="BW15" s="45">
        <v>-8.057979344580632</v>
      </c>
      <c r="BX15" s="45">
        <v>-9.074488280710364</v>
      </c>
      <c r="BY15" s="52">
        <v>-14.636500009504219</v>
      </c>
      <c r="BZ15" s="45">
        <v>-9.2116744003406144</v>
      </c>
      <c r="CA15" s="45">
        <v>-8.9187139937798356</v>
      </c>
      <c r="CB15" s="45">
        <v>-11.521307726904208</v>
      </c>
      <c r="CC15" s="45">
        <v>-9.7514456610886917</v>
      </c>
      <c r="CD15" s="45">
        <v>-8.2611854813573622</v>
      </c>
      <c r="CE15" s="45">
        <v>-6.7353399657290494</v>
      </c>
      <c r="CF15" s="45">
        <v>-5.5552153978584515</v>
      </c>
      <c r="CG15" s="45">
        <v>-7.563789149873104</v>
      </c>
      <c r="CH15" s="45">
        <v>-5.3284695388529588</v>
      </c>
      <c r="CI15" s="45">
        <v>-5.6243093033682223</v>
      </c>
      <c r="CJ15" s="45">
        <v>-13.123354750029966</v>
      </c>
      <c r="CK15" s="69">
        <v>-12.817222299821381</v>
      </c>
      <c r="CL15" s="69">
        <v>-5.3951342937366924</v>
      </c>
      <c r="CM15" s="69">
        <v>-11.085956722981361</v>
      </c>
      <c r="CN15" s="40">
        <f t="shared" si="0"/>
        <v>-13.915907832903626</v>
      </c>
      <c r="CO15" s="40">
        <f t="shared" si="1"/>
        <v>34.365738055838023</v>
      </c>
      <c r="CP15" s="40">
        <f>SQRT(CO15)</f>
        <v>5.8622297853153134</v>
      </c>
      <c r="CQ15" s="40">
        <f t="shared" si="3"/>
        <v>89</v>
      </c>
      <c r="CR15" s="42">
        <v>-1</v>
      </c>
    </row>
    <row r="16" spans="1:96" ht="15" x14ac:dyDescent="0.25">
      <c r="A16" s="92" t="s">
        <v>129</v>
      </c>
      <c r="B16" s="78" t="s">
        <v>132</v>
      </c>
      <c r="C16" s="48">
        <v>-1.9527207257872394</v>
      </c>
      <c r="D16" s="48">
        <v>-3.4579701023904943</v>
      </c>
      <c r="E16" s="48">
        <v>-4.3174826803614188</v>
      </c>
      <c r="F16" s="48">
        <v>-8.5476320881375187</v>
      </c>
      <c r="G16" s="48">
        <v>-2.2265844555519583</v>
      </c>
      <c r="H16" s="48">
        <v>-4.3451789192859458</v>
      </c>
      <c r="I16" s="48">
        <v>-7.6260403145554978</v>
      </c>
      <c r="J16" s="48">
        <v>-14.723953055294373</v>
      </c>
      <c r="K16" s="48">
        <v>-2.6311822504830684</v>
      </c>
      <c r="L16" s="48">
        <v>-7.3059942404412066</v>
      </c>
      <c r="M16" s="48">
        <v>-7.1346632718726388</v>
      </c>
      <c r="N16" s="48">
        <v>-8.1219561666277951</v>
      </c>
      <c r="O16" s="48">
        <v>-4.7516999206466108</v>
      </c>
      <c r="P16" s="48">
        <v>-8.1449332697252821</v>
      </c>
      <c r="Q16" s="48">
        <v>-8.4921301587187141</v>
      </c>
      <c r="R16" s="48">
        <v>-9.2027494383788184</v>
      </c>
      <c r="S16" s="48">
        <v>-8.7799631485435619</v>
      </c>
      <c r="T16" s="48">
        <v>-17.506045457731709</v>
      </c>
      <c r="U16" s="48">
        <v>-12.620463357208767</v>
      </c>
      <c r="V16" s="48">
        <v>-9.9277861468535402</v>
      </c>
      <c r="W16" s="48">
        <v>-9.6540381660939083</v>
      </c>
      <c r="X16" s="48">
        <v>-10.521619182650124</v>
      </c>
      <c r="Y16" s="48">
        <v>-12.039971593452703</v>
      </c>
      <c r="Z16" s="48">
        <v>-14.17846541913233</v>
      </c>
      <c r="AA16" s="48">
        <v>-14.564322089286813</v>
      </c>
      <c r="AB16" s="48">
        <v>-17.842448516546874</v>
      </c>
      <c r="AC16" s="48">
        <v>-22.958239534044498</v>
      </c>
      <c r="AD16" s="48">
        <v>-25.714750410766772</v>
      </c>
      <c r="AE16" s="52">
        <v>-21.938469238708535</v>
      </c>
      <c r="AF16" s="52">
        <v>-21.163760355508309</v>
      </c>
      <c r="AG16" s="52">
        <v>-22.507475401004591</v>
      </c>
      <c r="AH16" s="52">
        <v>-17.398109491671221</v>
      </c>
      <c r="AI16" s="52">
        <v>-15.469777113945907</v>
      </c>
      <c r="AJ16" s="52">
        <v>-14.295106383285258</v>
      </c>
      <c r="AK16" s="52">
        <v>-11.881574980252164</v>
      </c>
      <c r="AL16" s="52">
        <v>-7.548494173444789</v>
      </c>
      <c r="AM16" s="52">
        <v>0.35998088289758357</v>
      </c>
      <c r="AN16" s="52">
        <v>12.597850634892815</v>
      </c>
      <c r="AO16" s="52">
        <v>7.9531992706146593</v>
      </c>
      <c r="AP16" s="52">
        <v>9.5532314548425123</v>
      </c>
      <c r="AQ16" s="52">
        <v>6.6002179776785974</v>
      </c>
      <c r="AR16" s="52">
        <v>4.2987224553233556</v>
      </c>
      <c r="AS16" s="52">
        <v>-1.8863115728001585</v>
      </c>
      <c r="AT16" s="52">
        <v>-1.429410430345762</v>
      </c>
      <c r="AU16" s="52">
        <v>-1.044785544997288</v>
      </c>
      <c r="AV16" s="52">
        <v>-2.476824937810377</v>
      </c>
      <c r="AW16" s="52">
        <v>-7.2523721058683872</v>
      </c>
      <c r="AX16" s="52">
        <v>-2.4438707255814873</v>
      </c>
      <c r="AY16" s="52">
        <v>-5.3916117549389924</v>
      </c>
      <c r="AZ16" s="52">
        <v>-4.6368724093995448</v>
      </c>
      <c r="BA16" s="52">
        <v>-3.7572289348062844</v>
      </c>
      <c r="BB16" s="52">
        <v>-1.4635781763475555</v>
      </c>
      <c r="BC16" s="52">
        <v>-3.4144984766770894</v>
      </c>
      <c r="BD16" s="52">
        <v>-1.8949556987693417</v>
      </c>
      <c r="BE16" s="52">
        <v>-4.6823221286038512</v>
      </c>
      <c r="BF16" s="52">
        <v>-1.2728725404185988</v>
      </c>
      <c r="BG16" s="52">
        <v>-3.2790734619873403</v>
      </c>
      <c r="BH16" s="52">
        <v>-2.5013753310280977</v>
      </c>
      <c r="BI16" s="52">
        <v>-2.7804154688658507</v>
      </c>
      <c r="BJ16" s="52">
        <v>1.7322231001644497</v>
      </c>
      <c r="BK16" s="52">
        <v>-2.4298330887362254</v>
      </c>
      <c r="BL16" s="52">
        <v>-1.9813615591821332</v>
      </c>
      <c r="BM16" s="52">
        <v>-1.689460956557294</v>
      </c>
      <c r="BN16" s="52">
        <v>3.3747575837660291</v>
      </c>
      <c r="BO16" s="52">
        <v>2.5106947640521549</v>
      </c>
      <c r="BP16" s="52">
        <v>-0.61550067428887967</v>
      </c>
      <c r="BQ16" s="52">
        <v>1.5665225313848226</v>
      </c>
      <c r="BR16" s="52">
        <v>2.8806000113460368</v>
      </c>
      <c r="BS16" s="52">
        <v>1.1751903220726596</v>
      </c>
      <c r="BT16" s="52">
        <v>-1.4241081633885231</v>
      </c>
      <c r="BU16" s="52">
        <v>-2.6579230423831279</v>
      </c>
      <c r="BV16" s="52">
        <v>7.6521074694134033</v>
      </c>
      <c r="BW16" s="52">
        <v>0.15877791811981543</v>
      </c>
      <c r="BX16" s="52">
        <v>1.7080425163210293</v>
      </c>
      <c r="BY16" s="52">
        <v>-5.5072402633163904</v>
      </c>
      <c r="BZ16" s="52">
        <v>2.9021165721675564</v>
      </c>
      <c r="CA16" s="52">
        <v>4.4108377812956658E-2</v>
      </c>
      <c r="CB16" s="52">
        <v>-1.8582754398232586</v>
      </c>
      <c r="CC16" s="52">
        <v>-3.0527339395296664</v>
      </c>
      <c r="CD16" s="52">
        <v>2.2830551645685722</v>
      </c>
      <c r="CE16" s="52">
        <v>0.9187922505504974</v>
      </c>
      <c r="CF16" s="52">
        <v>3.5152296604705939</v>
      </c>
      <c r="CG16" s="52">
        <v>-1.0240364393126566</v>
      </c>
      <c r="CH16" s="52">
        <v>7.7808979583627691</v>
      </c>
      <c r="CI16" s="52">
        <v>-1.9162146131111497</v>
      </c>
      <c r="CJ16" s="52">
        <v>-6.3917620124947296</v>
      </c>
      <c r="CK16" s="69">
        <v>-5.7136062758432002</v>
      </c>
      <c r="CL16" s="69">
        <v>2.4160626048368909</v>
      </c>
      <c r="CM16" s="69">
        <v>-7.0669901504592927</v>
      </c>
      <c r="CN16" s="40">
        <f t="shared" si="0"/>
        <v>-4.7466156860045343</v>
      </c>
      <c r="CO16" s="40">
        <f t="shared" si="1"/>
        <v>57.641509360092094</v>
      </c>
      <c r="CP16" s="40">
        <f t="shared" si="4"/>
        <v>7.5922005611082284</v>
      </c>
      <c r="CQ16" s="40">
        <f t="shared" si="3"/>
        <v>89</v>
      </c>
      <c r="CR16" s="42">
        <v>-1</v>
      </c>
    </row>
    <row r="17" spans="1:96" ht="15" x14ac:dyDescent="0.25">
      <c r="A17" s="92" t="s">
        <v>119</v>
      </c>
      <c r="B17" s="79" t="s">
        <v>10</v>
      </c>
      <c r="C17" s="85">
        <v>3.7333333333333329</v>
      </c>
      <c r="D17" s="85">
        <v>3.2333333333333329</v>
      </c>
      <c r="E17" s="85">
        <v>1.5333333333333332</v>
      </c>
      <c r="F17" s="85">
        <v>1.3999999999999997</v>
      </c>
      <c r="G17" s="85">
        <v>0.43333333333333335</v>
      </c>
      <c r="H17" s="85">
        <v>1.0999999999999999</v>
      </c>
      <c r="I17" s="85">
        <v>1.9333333333333333</v>
      </c>
      <c r="J17" s="85">
        <v>1.9666666666666666</v>
      </c>
      <c r="K17" s="85">
        <v>1.5666666666666664</v>
      </c>
      <c r="L17" s="85">
        <v>1.4333333333333333</v>
      </c>
      <c r="M17" s="85">
        <v>1.1666666666666667</v>
      </c>
      <c r="N17" s="85">
        <v>1.6333333333333335</v>
      </c>
      <c r="O17" s="85">
        <v>2.2333333333333329</v>
      </c>
      <c r="P17" s="85">
        <v>2.9</v>
      </c>
      <c r="Q17" s="85">
        <v>3</v>
      </c>
      <c r="R17" s="85">
        <v>3.9333333333333331</v>
      </c>
      <c r="S17" s="85">
        <v>4.1000000000000005</v>
      </c>
      <c r="T17" s="85">
        <v>4.7333333333333334</v>
      </c>
      <c r="U17" s="85">
        <v>5.166666666666667</v>
      </c>
      <c r="V17" s="85">
        <v>5</v>
      </c>
      <c r="W17" s="85">
        <v>4.9666666666666668</v>
      </c>
      <c r="X17" s="85">
        <v>4.7333333333333334</v>
      </c>
      <c r="Y17" s="85">
        <v>4.8</v>
      </c>
      <c r="Z17" s="85">
        <v>4.7333333333333334</v>
      </c>
      <c r="AA17" s="85">
        <v>4.4333333333333327</v>
      </c>
      <c r="AB17" s="85">
        <v>4</v>
      </c>
      <c r="AC17" s="85">
        <v>3.8666666666666667</v>
      </c>
      <c r="AD17" s="85">
        <v>4.5</v>
      </c>
      <c r="AE17" s="87">
        <v>6.3999999999999995</v>
      </c>
      <c r="AF17" s="87">
        <v>7.3999999999999995</v>
      </c>
      <c r="AG17" s="87">
        <v>8.7333333333333325</v>
      </c>
      <c r="AH17" s="87">
        <v>9.5666666666666647</v>
      </c>
      <c r="AI17" s="87">
        <v>9.8333333333333339</v>
      </c>
      <c r="AJ17" s="87">
        <v>9.9333333333333336</v>
      </c>
      <c r="AK17" s="87">
        <v>9</v>
      </c>
      <c r="AL17" s="87">
        <v>7.333333333333333</v>
      </c>
      <c r="AM17" s="87">
        <v>6.5666666666666664</v>
      </c>
      <c r="AN17" s="87">
        <v>3.8666666666666667</v>
      </c>
      <c r="AO17" s="87">
        <v>1.0333333333333334</v>
      </c>
      <c r="AP17" s="87">
        <v>-1.5</v>
      </c>
      <c r="AQ17" s="87">
        <v>-4.7666666666666666</v>
      </c>
      <c r="AR17" s="87">
        <v>-4.8666666666666663</v>
      </c>
      <c r="AS17" s="87">
        <v>-3.7666666666666671</v>
      </c>
      <c r="AT17" s="87">
        <v>-2.6999999999999997</v>
      </c>
      <c r="AU17" s="87">
        <v>-1.2333333333333334</v>
      </c>
      <c r="AV17" s="87">
        <v>-6.6666666666666666E-2</v>
      </c>
      <c r="AW17" s="87">
        <v>0.33333333333333331</v>
      </c>
      <c r="AX17" s="87">
        <v>0.40000000000000008</v>
      </c>
      <c r="AY17" s="87">
        <v>0.26666666666666666</v>
      </c>
      <c r="AZ17" s="87">
        <v>0.79999999999999993</v>
      </c>
      <c r="BA17" s="87">
        <v>0.5</v>
      </c>
      <c r="BB17" s="87">
        <v>-0.33333333333333331</v>
      </c>
      <c r="BC17" s="87">
        <v>-0.3666666666666667</v>
      </c>
      <c r="BD17" s="87">
        <v>-0.6</v>
      </c>
      <c r="BE17" s="87">
        <v>-0.10000000000000002</v>
      </c>
      <c r="BF17" s="87">
        <v>0.70000000000000007</v>
      </c>
      <c r="BG17" s="87">
        <v>1.3333333333333333</v>
      </c>
      <c r="BH17" s="87">
        <v>1.7333333333333334</v>
      </c>
      <c r="BI17" s="87">
        <v>1.8333333333333333</v>
      </c>
      <c r="BJ17" s="87">
        <v>1.7333333333333334</v>
      </c>
      <c r="BK17" s="87">
        <v>1.3333333333333333</v>
      </c>
      <c r="BL17" s="87">
        <v>1.9333333333333333</v>
      </c>
      <c r="BM17" s="87">
        <v>1.3333333333333333</v>
      </c>
      <c r="BN17" s="87">
        <v>1.2333333333333334</v>
      </c>
      <c r="BO17" s="87">
        <v>0.9</v>
      </c>
      <c r="BP17" s="87">
        <v>0.73333333333333339</v>
      </c>
      <c r="BQ17" s="87">
        <v>1.4333333333333333</v>
      </c>
      <c r="BR17" s="87">
        <v>1.6333333333333335</v>
      </c>
      <c r="BS17" s="87">
        <v>1.5333333333333332</v>
      </c>
      <c r="BT17" s="87">
        <v>2</v>
      </c>
      <c r="BU17" s="87">
        <v>1.5666666666666667</v>
      </c>
      <c r="BV17" s="87">
        <v>1.5666666666666664</v>
      </c>
      <c r="BW17" s="87">
        <v>1.8333333333333333</v>
      </c>
      <c r="BX17" s="87">
        <v>1.8</v>
      </c>
      <c r="BY17" s="87">
        <v>1.9666666666666668</v>
      </c>
      <c r="BZ17" s="87">
        <v>2.0333333333333332</v>
      </c>
      <c r="CA17" s="87">
        <v>2.1333333333333333</v>
      </c>
      <c r="CB17" s="87">
        <v>2.4</v>
      </c>
      <c r="CC17" s="87">
        <v>2.3666666666666667</v>
      </c>
      <c r="CD17" s="87">
        <v>1.9666666666666668</v>
      </c>
      <c r="CE17" s="87">
        <v>1.9333333333333333</v>
      </c>
      <c r="CF17" s="87">
        <v>0.33333333333333331</v>
      </c>
      <c r="CG17" s="87">
        <v>0.66666666666666663</v>
      </c>
      <c r="CH17" s="87">
        <v>0.69999999999999984</v>
      </c>
      <c r="CI17" s="87">
        <v>0.73333333333333339</v>
      </c>
      <c r="CJ17" s="87">
        <v>1.5999999999999999</v>
      </c>
      <c r="CK17" s="88">
        <v>2</v>
      </c>
      <c r="CL17" s="88">
        <v>3.2000000000000006</v>
      </c>
      <c r="CM17" s="88">
        <v>4.7</v>
      </c>
      <c r="CN17" s="40">
        <f t="shared" si="0"/>
        <v>2.3235955056179778</v>
      </c>
      <c r="CO17" s="40">
        <f t="shared" si="1"/>
        <v>7.9608384405856292</v>
      </c>
      <c r="CP17" s="40">
        <f t="shared" si="4"/>
        <v>2.8214957807137742</v>
      </c>
      <c r="CQ17" s="40">
        <f t="shared" si="3"/>
        <v>89</v>
      </c>
      <c r="CR17" s="42">
        <v>1</v>
      </c>
    </row>
    <row r="18" spans="1:96" ht="15" x14ac:dyDescent="0.25">
      <c r="A18" s="92" t="s">
        <v>130</v>
      </c>
      <c r="B18" s="100" t="s">
        <v>149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101">
        <v>49.6</v>
      </c>
      <c r="AF18" s="101">
        <v>39.700000000000003</v>
      </c>
      <c r="AG18" s="101">
        <v>36.5</v>
      </c>
      <c r="AH18" s="101">
        <v>23.1</v>
      </c>
      <c r="AI18" s="101">
        <v>16.7</v>
      </c>
      <c r="AJ18" s="101">
        <v>11.3</v>
      </c>
      <c r="AK18" s="101">
        <v>-3.8</v>
      </c>
      <c r="AL18" s="101">
        <v>-17.8</v>
      </c>
      <c r="AM18" s="101">
        <v>-37</v>
      </c>
      <c r="AN18" s="101">
        <v>-42.3</v>
      </c>
      <c r="AO18" s="101">
        <v>-39.1</v>
      </c>
      <c r="AP18" s="101">
        <v>-29.3</v>
      </c>
      <c r="AQ18" s="101">
        <v>-20.7</v>
      </c>
      <c r="AR18" s="101">
        <v>-11.5</v>
      </c>
      <c r="AS18" s="101">
        <v>-7.7</v>
      </c>
      <c r="AT18" s="101">
        <v>-2.4</v>
      </c>
      <c r="AU18" s="101">
        <v>10.8</v>
      </c>
      <c r="AV18" s="101">
        <v>12.3</v>
      </c>
      <c r="AW18" s="101">
        <v>13</v>
      </c>
      <c r="AX18" s="101">
        <v>5.8</v>
      </c>
      <c r="AY18" s="101">
        <v>2.6</v>
      </c>
      <c r="AZ18" s="101">
        <v>2</v>
      </c>
      <c r="BA18" s="101">
        <v>1.3</v>
      </c>
      <c r="BB18" s="101">
        <v>6.1</v>
      </c>
      <c r="BC18" s="101">
        <v>4.8</v>
      </c>
      <c r="BD18" s="101">
        <v>7.9</v>
      </c>
      <c r="BE18" s="101">
        <v>6.5</v>
      </c>
      <c r="BF18" s="101">
        <v>8.1999999999999993</v>
      </c>
      <c r="BG18" s="101">
        <v>10.6</v>
      </c>
      <c r="BH18" s="101">
        <v>7.7</v>
      </c>
      <c r="BI18" s="101">
        <v>10.7</v>
      </c>
      <c r="BJ18" s="101">
        <v>-4.5</v>
      </c>
      <c r="BK18" s="101">
        <v>-6.5</v>
      </c>
      <c r="BL18" s="101">
        <v>-4.5999999999999996</v>
      </c>
      <c r="BM18" s="101">
        <v>-7.9</v>
      </c>
      <c r="BN18" s="101">
        <v>6.6</v>
      </c>
      <c r="BO18" s="101">
        <v>7.1</v>
      </c>
      <c r="BP18" s="101">
        <v>9.5</v>
      </c>
      <c r="BQ18" s="101">
        <v>9.6</v>
      </c>
      <c r="BR18" s="101">
        <v>7.8</v>
      </c>
      <c r="BS18" s="101">
        <v>9.3000000000000007</v>
      </c>
      <c r="BT18" s="101">
        <v>9.1</v>
      </c>
      <c r="BU18" s="101">
        <v>8.8000000000000007</v>
      </c>
      <c r="BV18" s="101">
        <v>7.9</v>
      </c>
      <c r="BW18" s="101">
        <v>11.4</v>
      </c>
      <c r="BX18" s="101">
        <v>8.6999999999999993</v>
      </c>
      <c r="BY18" s="101">
        <v>7.2</v>
      </c>
      <c r="BZ18" s="101">
        <v>11.1</v>
      </c>
      <c r="CA18" s="101">
        <v>6.4</v>
      </c>
      <c r="CB18" s="101">
        <v>7.9</v>
      </c>
      <c r="CC18" s="101">
        <v>12.7</v>
      </c>
      <c r="CD18" s="101">
        <v>8.8000000000000007</v>
      </c>
      <c r="CE18" s="101">
        <v>8.8000000000000007</v>
      </c>
      <c r="CF18" s="101">
        <v>1.5</v>
      </c>
      <c r="CG18" s="101">
        <v>1.7</v>
      </c>
      <c r="CH18" s="101">
        <v>2.2000000000000002</v>
      </c>
      <c r="CI18" s="101">
        <v>2.9</v>
      </c>
      <c r="CJ18" s="101">
        <v>12.1</v>
      </c>
      <c r="CK18" s="47">
        <v>12.4</v>
      </c>
      <c r="CL18" s="47">
        <v>16.100000000000001</v>
      </c>
      <c r="CM18" s="47">
        <v>17.3</v>
      </c>
      <c r="CN18" s="40">
        <f t="shared" si="0"/>
        <v>4.5409836065573765</v>
      </c>
      <c r="CO18" s="40">
        <f t="shared" si="1"/>
        <v>250.4091256830601</v>
      </c>
      <c r="CP18" s="40">
        <f t="shared" si="4"/>
        <v>15.824320702104723</v>
      </c>
      <c r="CQ18" s="40">
        <f t="shared" si="3"/>
        <v>61</v>
      </c>
      <c r="CR18" s="42">
        <v>1</v>
      </c>
    </row>
    <row r="19" spans="1:96" x14ac:dyDescent="0.25"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47"/>
      <c r="CO19" s="47"/>
      <c r="CP19" s="47"/>
      <c r="CQ19" s="47"/>
    </row>
    <row r="20" spans="1:96" x14ac:dyDescent="0.25">
      <c r="CB20" s="68"/>
      <c r="CE20" s="43"/>
      <c r="CF20" s="43"/>
      <c r="CG20" s="43"/>
      <c r="CH20" s="69"/>
      <c r="CI20" s="69"/>
      <c r="CJ20" s="69"/>
      <c r="CK20" s="69"/>
      <c r="CL20" s="69"/>
      <c r="CM20" s="69"/>
      <c r="CN20" s="47"/>
      <c r="CO20" s="47"/>
      <c r="CP20" s="47"/>
      <c r="CQ20" s="47"/>
    </row>
    <row r="21" spans="1:96" x14ac:dyDescent="0.25">
      <c r="CF21" s="43"/>
      <c r="CN21" s="47"/>
      <c r="CO21" s="47"/>
    </row>
    <row r="22" spans="1:96" x14ac:dyDescent="0.25">
      <c r="B22" s="16" t="s">
        <v>96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CF22" s="43"/>
    </row>
    <row r="23" spans="1:96" x14ac:dyDescent="0.25">
      <c r="CN23" s="74" t="s">
        <v>157</v>
      </c>
      <c r="CO23" s="47"/>
    </row>
    <row r="24" spans="1:96" x14ac:dyDescent="0.25">
      <c r="A24" s="99" t="s">
        <v>120</v>
      </c>
      <c r="B24" s="99" t="s">
        <v>11</v>
      </c>
      <c r="C24" s="20">
        <f t="shared" ref="C24:AH24" si="5">(C5-$CN$5)^2</f>
        <v>4.6539578336068521</v>
      </c>
      <c r="D24" s="20">
        <f t="shared" si="5"/>
        <v>9.9685645751798795</v>
      </c>
      <c r="E24" s="20">
        <f t="shared" si="5"/>
        <v>11.952946597651792</v>
      </c>
      <c r="F24" s="20">
        <f t="shared" si="5"/>
        <v>9.9685645751798795</v>
      </c>
      <c r="G24" s="20">
        <f t="shared" si="5"/>
        <v>17.283171316752906</v>
      </c>
      <c r="H24" s="20">
        <f t="shared" si="5"/>
        <v>19.86755333922482</v>
      </c>
      <c r="I24" s="20">
        <f t="shared" si="5"/>
        <v>0.91642974371922181</v>
      </c>
      <c r="J24" s="20">
        <f t="shared" si="5"/>
        <v>1.8422724403484316</v>
      </c>
      <c r="K24" s="20">
        <f t="shared" si="5"/>
        <v>0.4320477212473125</v>
      </c>
      <c r="L24" s="20">
        <f t="shared" si="5"/>
        <v>0.29451963135967996</v>
      </c>
      <c r="M24" s="20">
        <f t="shared" si="5"/>
        <v>4.2324971594495508</v>
      </c>
      <c r="N24" s="20">
        <f t="shared" si="5"/>
        <v>0.41305895720237673</v>
      </c>
      <c r="O24" s="20">
        <f t="shared" si="5"/>
        <v>0.71013760888777278</v>
      </c>
      <c r="P24" s="20">
        <f t="shared" si="5"/>
        <v>8.6594634515844149</v>
      </c>
      <c r="Q24" s="20">
        <f t="shared" si="5"/>
        <v>9.8765421032698058</v>
      </c>
      <c r="R24" s="20">
        <f t="shared" si="5"/>
        <v>5.029688170685537</v>
      </c>
      <c r="S24" s="20">
        <f t="shared" si="5"/>
        <v>0.88867693473046949</v>
      </c>
      <c r="T24" s="20">
        <f t="shared" si="5"/>
        <v>0.4320477212473125</v>
      </c>
      <c r="U24" s="20">
        <f t="shared" si="5"/>
        <v>0.91642974371922181</v>
      </c>
      <c r="V24" s="20">
        <f t="shared" si="5"/>
        <v>7.5223847998990241</v>
      </c>
      <c r="W24" s="20">
        <f t="shared" si="5"/>
        <v>45.463957833606919</v>
      </c>
      <c r="X24" s="20">
        <f t="shared" si="5"/>
        <v>41.50833985607882</v>
      </c>
      <c r="Y24" s="20">
        <f t="shared" si="5"/>
        <v>71.279126372932765</v>
      </c>
      <c r="Z24" s="20">
        <f t="shared" si="5"/>
        <v>61.50789041787656</v>
      </c>
      <c r="AA24" s="20">
        <f t="shared" si="5"/>
        <v>102.87429491225861</v>
      </c>
      <c r="AB24" s="20">
        <f t="shared" si="5"/>
        <v>154.82069940664067</v>
      </c>
      <c r="AC24" s="20">
        <f t="shared" si="5"/>
        <v>180.70609266506764</v>
      </c>
      <c r="AD24" s="20">
        <f t="shared" si="5"/>
        <v>355.04721626057324</v>
      </c>
      <c r="AE24" s="20">
        <f t="shared" si="5"/>
        <v>503.67463199091037</v>
      </c>
      <c r="AF24" s="20">
        <f t="shared" si="5"/>
        <v>544.88148592349455</v>
      </c>
      <c r="AG24" s="20">
        <f t="shared" si="5"/>
        <v>568.47418255270804</v>
      </c>
      <c r="AH24" s="20">
        <f t="shared" si="5"/>
        <v>430.25946345158457</v>
      </c>
      <c r="AI24" s="20">
        <f t="shared" ref="AI24:BN24" si="6">(AI5-$CN$5)^2</f>
        <v>362.62429491225873</v>
      </c>
      <c r="AJ24" s="20">
        <f t="shared" si="6"/>
        <v>217.34710390102271</v>
      </c>
      <c r="AK24" s="20">
        <f t="shared" si="6"/>
        <v>130.9353061482137</v>
      </c>
      <c r="AL24" s="20">
        <f t="shared" si="6"/>
        <v>9.2580027774271105</v>
      </c>
      <c r="AM24" s="20">
        <f t="shared" si="6"/>
        <v>28.700699406640538</v>
      </c>
      <c r="AN24" s="20">
        <f t="shared" si="6"/>
        <v>95.204969069561841</v>
      </c>
      <c r="AO24" s="20">
        <f t="shared" si="6"/>
        <v>238.92822749652814</v>
      </c>
      <c r="AP24" s="20">
        <f t="shared" si="6"/>
        <v>447.63148592349444</v>
      </c>
      <c r="AQ24" s="20">
        <f t="shared" si="6"/>
        <v>297.81451963135953</v>
      </c>
      <c r="AR24" s="20">
        <f t="shared" si="6"/>
        <v>235.84676682237082</v>
      </c>
      <c r="AS24" s="20">
        <f t="shared" si="6"/>
        <v>117.8810364852922</v>
      </c>
      <c r="AT24" s="20">
        <f t="shared" si="6"/>
        <v>32.005081429112444</v>
      </c>
      <c r="AU24" s="20">
        <f t="shared" si="6"/>
        <v>22.631935361696726</v>
      </c>
      <c r="AV24" s="20">
        <f t="shared" si="6"/>
        <v>21.690474687539417</v>
      </c>
      <c r="AW24" s="20">
        <f t="shared" si="6"/>
        <v>22.631935361696726</v>
      </c>
      <c r="AX24" s="20">
        <f t="shared" si="6"/>
        <v>20.769014013382119</v>
      </c>
      <c r="AY24" s="20">
        <f t="shared" si="6"/>
        <v>29.782160080797848</v>
      </c>
      <c r="AZ24" s="20">
        <f t="shared" si="6"/>
        <v>27.639238732483239</v>
      </c>
      <c r="BA24" s="20">
        <f t="shared" si="6"/>
        <v>30.883620754955146</v>
      </c>
      <c r="BB24" s="20">
        <f t="shared" si="6"/>
        <v>25.576317384168632</v>
      </c>
      <c r="BC24" s="20">
        <f t="shared" si="6"/>
        <v>27.639238732483239</v>
      </c>
      <c r="BD24" s="20">
        <f t="shared" si="6"/>
        <v>19.86755333922482</v>
      </c>
      <c r="BE24" s="20">
        <f t="shared" si="6"/>
        <v>15.660249968438306</v>
      </c>
      <c r="BF24" s="20">
        <f t="shared" si="6"/>
        <v>18.124631990910213</v>
      </c>
      <c r="BG24" s="20">
        <f t="shared" si="6"/>
        <v>2.7466544628203389</v>
      </c>
      <c r="BH24" s="20">
        <f t="shared" si="6"/>
        <v>6.5398005302360644</v>
      </c>
      <c r="BI24" s="20">
        <f t="shared" si="6"/>
        <v>4.2324971594495508</v>
      </c>
      <c r="BJ24" s="20">
        <f t="shared" si="6"/>
        <v>6.038339856078764</v>
      </c>
      <c r="BK24" s="20">
        <f t="shared" si="6"/>
        <v>8.1641825527079721</v>
      </c>
      <c r="BL24" s="20">
        <f t="shared" si="6"/>
        <v>7.0612612043933654</v>
      </c>
      <c r="BM24" s="20">
        <f t="shared" si="6"/>
        <v>3.0881151369776436</v>
      </c>
      <c r="BN24" s="20">
        <f t="shared" si="6"/>
        <v>2.7466544628203389</v>
      </c>
      <c r="BO24" s="20">
        <f t="shared" ref="BO24:CD24" si="7">(BO5-$CN$5)^2</f>
        <v>14.117328620123699</v>
      </c>
      <c r="BP24" s="20">
        <f t="shared" si="7"/>
        <v>14.878789294280999</v>
      </c>
      <c r="BQ24" s="20">
        <f t="shared" si="7"/>
        <v>27.639238732483239</v>
      </c>
      <c r="BR24" s="20">
        <f t="shared" si="7"/>
        <v>9.9685645751798795</v>
      </c>
      <c r="BS24" s="20">
        <f t="shared" si="7"/>
        <v>4.2324971594495508</v>
      </c>
      <c r="BT24" s="20">
        <f t="shared" si="7"/>
        <v>0.20912637293270786</v>
      </c>
      <c r="BU24" s="20">
        <f t="shared" si="7"/>
        <v>0.57350839540461462</v>
      </c>
      <c r="BV24" s="20">
        <f t="shared" si="7"/>
        <v>2.4251937886630373</v>
      </c>
      <c r="BW24" s="20">
        <f t="shared" si="7"/>
        <v>0.12766569877540532</v>
      </c>
      <c r="BX24" s="20">
        <f t="shared" si="7"/>
        <v>0.31058704709001028</v>
      </c>
      <c r="BY24" s="20">
        <f t="shared" si="7"/>
        <v>0.91642974371922181</v>
      </c>
      <c r="BZ24" s="20">
        <f t="shared" si="7"/>
        <v>0.4320477212473125</v>
      </c>
      <c r="CA24" s="20">
        <f t="shared" si="7"/>
        <v>2.7466544628203389</v>
      </c>
      <c r="CB24" s="20">
        <f t="shared" si="7"/>
        <v>3.8310364852922496</v>
      </c>
      <c r="CC24" s="20">
        <f t="shared" si="7"/>
        <v>2.1237331145057357</v>
      </c>
      <c r="CD24" s="20">
        <f t="shared" si="7"/>
        <v>4.6539578336068521</v>
      </c>
      <c r="CE24" s="20">
        <f t="shared" ref="CE24:CI24" si="8">(CE5-$CN$5)^2</f>
        <v>5.0954185077641574</v>
      </c>
      <c r="CF24" s="20">
        <f t="shared" si="8"/>
        <v>21.690474687539417</v>
      </c>
      <c r="CG24" s="20">
        <f t="shared" si="8"/>
        <v>4.2324971594495508</v>
      </c>
      <c r="CH24" s="20">
        <f t="shared" si="8"/>
        <v>5.5568791819214587</v>
      </c>
      <c r="CI24" s="20">
        <f t="shared" si="8"/>
        <v>1.0872162605731661</v>
      </c>
      <c r="CJ24" s="20">
        <f>(CJ5-$CN$5)^2</f>
        <v>8.6594634515844149</v>
      </c>
      <c r="CK24" s="20">
        <f>(CK5-$CN$5)^2</f>
        <v>11.173620754955207</v>
      </c>
      <c r="CL24" s="20">
        <f>(CL5-$CN$5)^2</f>
        <v>11.852160080797901</v>
      </c>
      <c r="CM24" s="20">
        <f>(CM5-$CN$5)^2</f>
        <v>4.6539578336068521</v>
      </c>
      <c r="CN24" s="47" t="s">
        <v>158</v>
      </c>
      <c r="CO24" s="47"/>
    </row>
    <row r="25" spans="1:96" x14ac:dyDescent="0.25">
      <c r="A25" s="99" t="s">
        <v>121</v>
      </c>
      <c r="B25" s="99" t="s">
        <v>12</v>
      </c>
      <c r="C25" s="20">
        <f t="shared" ref="C25:AH25" si="9">(C6-$CN$6)^2</f>
        <v>9.2922219416740148</v>
      </c>
      <c r="D25" s="20">
        <f t="shared" si="9"/>
        <v>11.211210705718962</v>
      </c>
      <c r="E25" s="20">
        <f t="shared" si="9"/>
        <v>10.55154778437065</v>
      </c>
      <c r="F25" s="20">
        <f t="shared" si="9"/>
        <v>9.9118848630223262</v>
      </c>
      <c r="G25" s="20">
        <f t="shared" si="9"/>
        <v>7.5532331776290782</v>
      </c>
      <c r="H25" s="20">
        <f t="shared" si="9"/>
        <v>8.692559020325703</v>
      </c>
      <c r="I25" s="20">
        <f t="shared" si="9"/>
        <v>7.5532331776290782</v>
      </c>
      <c r="J25" s="20">
        <f t="shared" si="9"/>
        <v>5.9942444135841315</v>
      </c>
      <c r="K25" s="20">
        <f t="shared" si="9"/>
        <v>2.7169410427976164</v>
      </c>
      <c r="L25" s="20">
        <f t="shared" si="9"/>
        <v>7.0135702562807563</v>
      </c>
      <c r="M25" s="20">
        <f t="shared" si="9"/>
        <v>6.1660143921221232E-2</v>
      </c>
      <c r="N25" s="20">
        <f t="shared" si="9"/>
        <v>1.0989635147077332</v>
      </c>
      <c r="O25" s="20">
        <f t="shared" si="9"/>
        <v>0.30064890796616289</v>
      </c>
      <c r="P25" s="20">
        <f t="shared" si="9"/>
        <v>0.71963767201110629</v>
      </c>
      <c r="Q25" s="20">
        <f t="shared" si="9"/>
        <v>0.71963767201110629</v>
      </c>
      <c r="R25" s="20">
        <f t="shared" si="9"/>
        <v>2.3343012245925889E-3</v>
      </c>
      <c r="S25" s="20">
        <f t="shared" si="9"/>
        <v>1.0989635147077332</v>
      </c>
      <c r="T25" s="20">
        <f t="shared" si="9"/>
        <v>0.30064890796616289</v>
      </c>
      <c r="U25" s="20">
        <f t="shared" si="9"/>
        <v>6.1660143921221232E-2</v>
      </c>
      <c r="V25" s="20">
        <f t="shared" si="9"/>
        <v>0.55997475066279256</v>
      </c>
      <c r="W25" s="20">
        <f t="shared" si="9"/>
        <v>0.20098598661784914</v>
      </c>
      <c r="X25" s="20">
        <f t="shared" si="9"/>
        <v>0.30435677313470783</v>
      </c>
      <c r="Y25" s="20">
        <f t="shared" si="9"/>
        <v>2.7280646383032514</v>
      </c>
      <c r="Z25" s="20">
        <f t="shared" si="9"/>
        <v>6.0107612675167408</v>
      </c>
      <c r="AA25" s="20">
        <f t="shared" si="9"/>
        <v>7.031435424820109</v>
      </c>
      <c r="AB25" s="20">
        <f t="shared" si="9"/>
        <v>14.075143289988658</v>
      </c>
      <c r="AC25" s="20">
        <f t="shared" si="9"/>
        <v>21.638176997853826</v>
      </c>
      <c r="AD25" s="20">
        <f t="shared" si="9"/>
        <v>21.638176997853826</v>
      </c>
      <c r="AE25" s="20">
        <f t="shared" si="9"/>
        <v>21.638176997853826</v>
      </c>
      <c r="AF25" s="20">
        <f t="shared" si="9"/>
        <v>23.5388511551572</v>
      </c>
      <c r="AG25" s="20">
        <f t="shared" si="9"/>
        <v>24.51918823380889</v>
      </c>
      <c r="AH25" s="20">
        <f t="shared" si="9"/>
        <v>33.081884863022374</v>
      </c>
      <c r="AI25" s="20">
        <f t="shared" ref="AI25:BN25" si="10">(AI6-$CN$6)^2</f>
        <v>22.578514076505517</v>
      </c>
      <c r="AJ25" s="20">
        <f t="shared" si="10"/>
        <v>18.076828683247086</v>
      </c>
      <c r="AK25" s="20">
        <f t="shared" si="10"/>
        <v>9.9331208180785389</v>
      </c>
      <c r="AL25" s="20">
        <f t="shared" si="10"/>
        <v>0.5650309304380785</v>
      </c>
      <c r="AM25" s="20">
        <f t="shared" si="10"/>
        <v>10.55154778437065</v>
      </c>
      <c r="AN25" s="20">
        <f t="shared" si="10"/>
        <v>39.041435424820079</v>
      </c>
      <c r="AO25" s="20">
        <f t="shared" si="10"/>
        <v>68.034693851786358</v>
      </c>
      <c r="AP25" s="20">
        <f t="shared" si="10"/>
        <v>87.390985986617778</v>
      </c>
      <c r="AQ25" s="20">
        <f t="shared" si="10"/>
        <v>93.089974750662734</v>
      </c>
      <c r="AR25" s="20">
        <f t="shared" si="10"/>
        <v>81.871997222572887</v>
      </c>
      <c r="AS25" s="20">
        <f t="shared" si="10"/>
        <v>68.034693851786358</v>
      </c>
      <c r="AT25" s="20">
        <f t="shared" si="10"/>
        <v>55.477390480999837</v>
      </c>
      <c r="AU25" s="20">
        <f t="shared" si="10"/>
        <v>40.301098346168367</v>
      </c>
      <c r="AV25" s="20">
        <f t="shared" si="10"/>
        <v>30.783794975381884</v>
      </c>
      <c r="AW25" s="20">
        <f t="shared" si="10"/>
        <v>23.506154525943675</v>
      </c>
      <c r="AX25" s="20">
        <f t="shared" si="10"/>
        <v>19.787502840550413</v>
      </c>
      <c r="AY25" s="20">
        <f t="shared" si="10"/>
        <v>23.506154525943675</v>
      </c>
      <c r="AZ25" s="20">
        <f t="shared" si="10"/>
        <v>23.506154525943675</v>
      </c>
      <c r="BA25" s="20">
        <f t="shared" si="10"/>
        <v>9.9118848630223262</v>
      </c>
      <c r="BB25" s="20">
        <f t="shared" si="10"/>
        <v>10.55154778437065</v>
      </c>
      <c r="BC25" s="20">
        <f t="shared" si="10"/>
        <v>1.8179522787526772</v>
      </c>
      <c r="BD25" s="20">
        <f t="shared" si="10"/>
        <v>0.30064890796616289</v>
      </c>
      <c r="BE25" s="20">
        <f t="shared" si="10"/>
        <v>1.3186264360560465</v>
      </c>
      <c r="BF25" s="20">
        <f t="shared" si="10"/>
        <v>0.30064890796616289</v>
      </c>
      <c r="BG25" s="20">
        <f t="shared" si="10"/>
        <v>6.1660143921221232E-2</v>
      </c>
      <c r="BH25" s="20">
        <f t="shared" si="10"/>
        <v>0.12368261583133661</v>
      </c>
      <c r="BI25" s="20">
        <f t="shared" si="10"/>
        <v>6.3345537179649886E-2</v>
      </c>
      <c r="BJ25" s="20">
        <f t="shared" si="10"/>
        <v>0.30435677313470783</v>
      </c>
      <c r="BK25" s="20">
        <f t="shared" si="10"/>
        <v>1.3263792450448222</v>
      </c>
      <c r="BL25" s="20">
        <f t="shared" si="10"/>
        <v>1.8270534023481968</v>
      </c>
      <c r="BM25" s="20">
        <f t="shared" si="10"/>
        <v>1.5667163236965072</v>
      </c>
      <c r="BN25" s="20">
        <f t="shared" si="10"/>
        <v>1.3263792450448222</v>
      </c>
      <c r="BO25" s="20">
        <f t="shared" ref="BO25:CD25" si="11">(BO6-$CN$6)^2</f>
        <v>0.90570508774145198</v>
      </c>
      <c r="BP25" s="20">
        <f t="shared" si="11"/>
        <v>1.5667163236965072</v>
      </c>
      <c r="BQ25" s="20">
        <f t="shared" si="11"/>
        <v>2.1073904809998818</v>
      </c>
      <c r="BR25" s="20">
        <f t="shared" si="11"/>
        <v>2.7280646383032514</v>
      </c>
      <c r="BS25" s="20">
        <f t="shared" si="11"/>
        <v>3.8090758742583115</v>
      </c>
      <c r="BT25" s="20">
        <f t="shared" si="11"/>
        <v>5.0700871102133647</v>
      </c>
      <c r="BU25" s="20">
        <f t="shared" si="11"/>
        <v>5.0700871102133647</v>
      </c>
      <c r="BV25" s="20">
        <f t="shared" si="11"/>
        <v>7.5717725034717933</v>
      </c>
      <c r="BW25" s="20">
        <f t="shared" si="11"/>
        <v>9.3127837394268553</v>
      </c>
      <c r="BX25" s="20">
        <f t="shared" si="11"/>
        <v>12.614469132685285</v>
      </c>
      <c r="BY25" s="20">
        <f t="shared" si="11"/>
        <v>14.83548036864034</v>
      </c>
      <c r="BZ25" s="20">
        <f t="shared" si="11"/>
        <v>15.615817447292031</v>
      </c>
      <c r="CA25" s="20">
        <f t="shared" si="11"/>
        <v>18.937165761898768</v>
      </c>
      <c r="CB25" s="20">
        <f t="shared" si="11"/>
        <v>23.5388511551572</v>
      </c>
      <c r="CC25" s="20">
        <f t="shared" si="11"/>
        <v>22.578514076505517</v>
      </c>
      <c r="CD25" s="20">
        <f t="shared" si="11"/>
        <v>24.51918823380889</v>
      </c>
      <c r="CE25" s="20">
        <f t="shared" ref="CE25:CI25" si="12">(CE6-$CN$6)^2</f>
        <v>11.914132054033601</v>
      </c>
      <c r="CF25" s="20">
        <f t="shared" si="12"/>
        <v>8.132109582123487</v>
      </c>
      <c r="CG25" s="20">
        <f t="shared" si="12"/>
        <v>6.5110983461684251</v>
      </c>
      <c r="CH25" s="20">
        <f t="shared" si="12"/>
        <v>9.3127837394268553</v>
      </c>
      <c r="CI25" s="20">
        <f t="shared" si="12"/>
        <v>9.3127837394268553</v>
      </c>
      <c r="CJ25" s="20">
        <f>(CJ6-$CN$6)^2</f>
        <v>11.233794975381912</v>
      </c>
      <c r="CK25" s="20">
        <f>(CK6-$CN$6)^2</f>
        <v>14.83548036864034</v>
      </c>
      <c r="CL25" s="20">
        <f>(CL6-$CN$6)^2</f>
        <v>14.075143289988658</v>
      </c>
      <c r="CM25" s="20">
        <f>(CM6-$CN$6)^2</f>
        <v>15.615817447292031</v>
      </c>
      <c r="CN25" s="47" t="s">
        <v>159</v>
      </c>
      <c r="CO25" s="47"/>
    </row>
    <row r="26" spans="1:96" x14ac:dyDescent="0.25">
      <c r="A26" s="99" t="s">
        <v>122</v>
      </c>
      <c r="B26" s="99" t="s">
        <v>13</v>
      </c>
      <c r="C26" s="20">
        <f t="shared" ref="C26:AH26" si="13">(C7-$CN$7)^2</f>
        <v>47.578993813912561</v>
      </c>
      <c r="D26" s="20">
        <f t="shared" si="13"/>
        <v>47.578993813912561</v>
      </c>
      <c r="E26" s="20">
        <f t="shared" si="13"/>
        <v>47.578993813912561</v>
      </c>
      <c r="F26" s="20">
        <f t="shared" si="13"/>
        <v>47.578993813912561</v>
      </c>
      <c r="G26" s="20">
        <f t="shared" si="13"/>
        <v>38.412139881328237</v>
      </c>
      <c r="H26" s="20">
        <f t="shared" si="13"/>
        <v>38.412139881328237</v>
      </c>
      <c r="I26" s="20">
        <f t="shared" si="13"/>
        <v>35.97303875773278</v>
      </c>
      <c r="J26" s="20">
        <f t="shared" si="13"/>
        <v>35.97303875773278</v>
      </c>
      <c r="K26" s="20">
        <f t="shared" si="13"/>
        <v>39.661690443126012</v>
      </c>
      <c r="L26" s="20">
        <f t="shared" si="13"/>
        <v>22.068881454361918</v>
      </c>
      <c r="M26" s="20">
        <f t="shared" si="13"/>
        <v>10.225623027395596</v>
      </c>
      <c r="N26" s="20">
        <f t="shared" si="13"/>
        <v>12.943825274586604</v>
      </c>
      <c r="O26" s="20">
        <f t="shared" si="13"/>
        <v>19.34022976896868</v>
      </c>
      <c r="P26" s="20">
        <f t="shared" si="13"/>
        <v>17.621128645373144</v>
      </c>
      <c r="Q26" s="20">
        <f t="shared" si="13"/>
        <v>6.7483196566090591</v>
      </c>
      <c r="R26" s="20">
        <f t="shared" si="13"/>
        <v>15.982027521777669</v>
      </c>
      <c r="S26" s="20">
        <f t="shared" si="13"/>
        <v>15.192476959979901</v>
      </c>
      <c r="T26" s="20">
        <f t="shared" si="13"/>
        <v>12.943825274586604</v>
      </c>
      <c r="U26" s="20">
        <f t="shared" si="13"/>
        <v>8.3969713420023471</v>
      </c>
      <c r="V26" s="20">
        <f t="shared" si="13"/>
        <v>10.225623027395596</v>
      </c>
      <c r="W26" s="20">
        <f t="shared" si="13"/>
        <v>15.982027521777669</v>
      </c>
      <c r="X26" s="20">
        <f t="shared" si="13"/>
        <v>6.2387690948113326</v>
      </c>
      <c r="Y26" s="20">
        <f t="shared" si="13"/>
        <v>3.6014657240247936</v>
      </c>
      <c r="Z26" s="20">
        <f t="shared" si="13"/>
        <v>1.6841623532382572</v>
      </c>
      <c r="AA26" s="20">
        <f t="shared" si="13"/>
        <v>0.35730842065396817</v>
      </c>
      <c r="AB26" s="20">
        <f t="shared" si="13"/>
        <v>0.81404999368765008</v>
      </c>
      <c r="AC26" s="20">
        <f t="shared" si="13"/>
        <v>10.904836510541532</v>
      </c>
      <c r="AD26" s="20">
        <f t="shared" si="13"/>
        <v>3.2480949375078541</v>
      </c>
      <c r="AE26" s="20">
        <f t="shared" si="13"/>
        <v>1.2149488700921316</v>
      </c>
      <c r="AF26" s="20">
        <f t="shared" si="13"/>
        <v>8.4230387577325594</v>
      </c>
      <c r="AG26" s="20">
        <f t="shared" si="13"/>
        <v>22.111128645372951</v>
      </c>
      <c r="AH26" s="20">
        <f t="shared" si="13"/>
        <v>22.111128645372951</v>
      </c>
      <c r="AI26" s="20">
        <f t="shared" ref="AI26:BN26" si="14">(AI7-$CN$7)^2</f>
        <v>16.017982577957213</v>
      </c>
      <c r="AJ26" s="20">
        <f t="shared" si="14"/>
        <v>23.06157808357521</v>
      </c>
      <c r="AK26" s="20">
        <f t="shared" si="14"/>
        <v>16.828432016159471</v>
      </c>
      <c r="AL26" s="20">
        <f t="shared" si="14"/>
        <v>3.2480949375078541</v>
      </c>
      <c r="AM26" s="20">
        <f t="shared" si="14"/>
        <v>0.24775785885621929</v>
      </c>
      <c r="AN26" s="20">
        <f t="shared" si="14"/>
        <v>9.5960724655978318</v>
      </c>
      <c r="AO26" s="20">
        <f t="shared" si="14"/>
        <v>33.613937634137237</v>
      </c>
      <c r="AP26" s="20">
        <f t="shared" si="14"/>
        <v>46.209443252114788</v>
      </c>
      <c r="AQ26" s="20">
        <f t="shared" si="14"/>
        <v>56.216297184699116</v>
      </c>
      <c r="AR26" s="20">
        <f t="shared" si="14"/>
        <v>46.209443252114788</v>
      </c>
      <c r="AS26" s="20">
        <f t="shared" si="14"/>
        <v>27.016634263350692</v>
      </c>
      <c r="AT26" s="20">
        <f t="shared" si="14"/>
        <v>31.334836510541695</v>
      </c>
      <c r="AU26" s="20">
        <f t="shared" si="14"/>
        <v>34.783488195935007</v>
      </c>
      <c r="AV26" s="20">
        <f t="shared" si="14"/>
        <v>20.229780330766445</v>
      </c>
      <c r="AW26" s="20">
        <f t="shared" si="14"/>
        <v>11.544724150991124</v>
      </c>
      <c r="AX26" s="20">
        <f t="shared" si="14"/>
        <v>10.875173589193359</v>
      </c>
      <c r="AY26" s="20">
        <f t="shared" si="14"/>
        <v>15.192476959979901</v>
      </c>
      <c r="AZ26" s="20">
        <f t="shared" si="14"/>
        <v>7.2778702184068216</v>
      </c>
      <c r="BA26" s="20">
        <f t="shared" si="14"/>
        <v>0.80596010604723944</v>
      </c>
      <c r="BB26" s="20">
        <f t="shared" si="14"/>
        <v>1.205061229642741</v>
      </c>
      <c r="BC26" s="20">
        <f t="shared" si="14"/>
        <v>0.99551066784499764</v>
      </c>
      <c r="BD26" s="20">
        <f t="shared" si="14"/>
        <v>0.15820729705846248</v>
      </c>
      <c r="BE26" s="20">
        <f t="shared" si="14"/>
        <v>0.49315111728315519</v>
      </c>
      <c r="BF26" s="20">
        <f t="shared" si="14"/>
        <v>9.1353364474176468E-2</v>
      </c>
      <c r="BG26" s="20">
        <f t="shared" si="14"/>
        <v>9.1353364474176468E-2</v>
      </c>
      <c r="BH26" s="20">
        <f t="shared" si="14"/>
        <v>1.0044994318898841</v>
      </c>
      <c r="BI26" s="20">
        <f t="shared" si="14"/>
        <v>1.0044994318898841</v>
      </c>
      <c r="BJ26" s="20">
        <f t="shared" si="14"/>
        <v>1.0044994318898841</v>
      </c>
      <c r="BK26" s="20">
        <f t="shared" si="14"/>
        <v>1.9662971846988775</v>
      </c>
      <c r="BL26" s="20">
        <f t="shared" si="14"/>
        <v>6.7716904431258005</v>
      </c>
      <c r="BM26" s="20">
        <f t="shared" si="14"/>
        <v>9.6239376341370235</v>
      </c>
      <c r="BN26" s="20">
        <f t="shared" si="14"/>
        <v>9.6239376341370235</v>
      </c>
      <c r="BO26" s="20">
        <f t="shared" ref="BO26:CD26" si="15">(BO7-$CN$7)^2</f>
        <v>7.3021398813280527</v>
      </c>
      <c r="BP26" s="20">
        <f t="shared" si="15"/>
        <v>12.265735386945993</v>
      </c>
      <c r="BQ26" s="20">
        <f t="shared" si="15"/>
        <v>12.265735386945993</v>
      </c>
      <c r="BR26" s="20">
        <f t="shared" si="15"/>
        <v>11.575285948743787</v>
      </c>
      <c r="BS26" s="20">
        <f t="shared" si="15"/>
        <v>10.904836510541532</v>
      </c>
      <c r="BT26" s="20">
        <f t="shared" si="15"/>
        <v>18.509330892563984</v>
      </c>
      <c r="BU26" s="20">
        <f t="shared" si="15"/>
        <v>28.113825274586436</v>
      </c>
      <c r="BV26" s="20">
        <f t="shared" si="15"/>
        <v>29.184274712788696</v>
      </c>
      <c r="BW26" s="20">
        <f t="shared" si="15"/>
        <v>27.063375836384175</v>
      </c>
      <c r="BX26" s="20">
        <f t="shared" si="15"/>
        <v>37.237420780204445</v>
      </c>
      <c r="BY26" s="20">
        <f t="shared" si="15"/>
        <v>49.031465724024542</v>
      </c>
      <c r="BZ26" s="20">
        <f t="shared" si="15"/>
        <v>40.988769094811147</v>
      </c>
      <c r="CA26" s="20">
        <f t="shared" si="15"/>
        <v>37.237420780204445</v>
      </c>
      <c r="CB26" s="20">
        <f t="shared" si="15"/>
        <v>40.988769094811147</v>
      </c>
      <c r="CC26" s="20">
        <f t="shared" si="15"/>
        <v>53.322814038631236</v>
      </c>
      <c r="CD26" s="20">
        <f t="shared" si="15"/>
        <v>50.441915162226906</v>
      </c>
      <c r="CE26" s="20">
        <f t="shared" ref="CE26:CI26" si="16">(CE7-$CN$7)^2</f>
        <v>40.988769094811147</v>
      </c>
      <c r="CF26" s="20">
        <f t="shared" si="16"/>
        <v>33.66607246559758</v>
      </c>
      <c r="CG26" s="20">
        <f t="shared" si="16"/>
        <v>36.026971342002099</v>
      </c>
      <c r="CH26" s="20">
        <f t="shared" si="16"/>
        <v>30.274724150990878</v>
      </c>
      <c r="CI26" s="20">
        <f t="shared" si="16"/>
        <v>10.904836510541532</v>
      </c>
      <c r="CJ26" s="20">
        <f>(CJ7-$CN$7)^2</f>
        <v>16.017982577957213</v>
      </c>
      <c r="CK26" s="20">
        <f>(CK7-$CN$7)^2</f>
        <v>27.063375836384175</v>
      </c>
      <c r="CL26" s="20">
        <f>(CL7-$CN$7)^2</f>
        <v>19.379780330766241</v>
      </c>
      <c r="CM26" s="20">
        <f>(CM7-$CN$7)^2</f>
        <v>24.032027521777469</v>
      </c>
      <c r="CN26" s="47" t="s">
        <v>160</v>
      </c>
      <c r="CO26" s="47"/>
    </row>
    <row r="27" spans="1:96" x14ac:dyDescent="0.25">
      <c r="A27" s="99" t="s">
        <v>123</v>
      </c>
      <c r="B27" s="99" t="s">
        <v>14</v>
      </c>
      <c r="W27" s="21">
        <f t="shared" ref="W27:BB27" si="17">(W8-$CN$8)^2</f>
        <v>24767355.362528883</v>
      </c>
      <c r="X27" s="21">
        <f t="shared" si="17"/>
        <v>15989451.014702795</v>
      </c>
      <c r="Y27" s="21">
        <f t="shared" si="17"/>
        <v>10710441.971224533</v>
      </c>
      <c r="Z27" s="21">
        <f t="shared" si="17"/>
        <v>8183496.695862215</v>
      </c>
      <c r="AA27" s="21">
        <f t="shared" si="17"/>
        <v>1215106.8262969961</v>
      </c>
      <c r="AB27" s="21">
        <f t="shared" si="17"/>
        <v>4903207.9277462708</v>
      </c>
      <c r="AC27" s="21">
        <f t="shared" si="17"/>
        <v>22499073.623398446</v>
      </c>
      <c r="AD27" s="21">
        <f t="shared" si="17"/>
        <v>19503872.101659313</v>
      </c>
      <c r="AE27" s="21">
        <f t="shared" si="17"/>
        <v>33632099.014702789</v>
      </c>
      <c r="AF27" s="21">
        <f t="shared" si="17"/>
        <v>29379856.333543371</v>
      </c>
      <c r="AG27" s="21">
        <f t="shared" si="17"/>
        <v>22708263.652383953</v>
      </c>
      <c r="AH27" s="21">
        <f t="shared" si="17"/>
        <v>621446.59441293823</v>
      </c>
      <c r="AI27" s="21">
        <f t="shared" si="17"/>
        <v>24189860.217601344</v>
      </c>
      <c r="AJ27" s="21">
        <f t="shared" si="17"/>
        <v>5250142.0291955462</v>
      </c>
      <c r="AK27" s="21">
        <f t="shared" si="17"/>
        <v>5511606.8262969973</v>
      </c>
      <c r="AL27" s="21">
        <f t="shared" si="17"/>
        <v>21129477.681369461</v>
      </c>
      <c r="AM27" s="21">
        <f t="shared" si="17"/>
        <v>46658205.10165932</v>
      </c>
      <c r="AN27" s="21">
        <f t="shared" si="17"/>
        <v>68090241.956731781</v>
      </c>
      <c r="AO27" s="21">
        <f t="shared" si="17"/>
        <v>88504464.797311485</v>
      </c>
      <c r="AP27" s="21">
        <f t="shared" si="17"/>
        <v>105302100.21760134</v>
      </c>
      <c r="AQ27" s="21">
        <f t="shared" si="17"/>
        <v>101781487.53644192</v>
      </c>
      <c r="AR27" s="21">
        <f t="shared" si="17"/>
        <v>93309440.101659313</v>
      </c>
      <c r="AS27" s="21">
        <f t="shared" si="17"/>
        <v>76714495.652383953</v>
      </c>
      <c r="AT27" s="21">
        <f t="shared" si="17"/>
        <v>77680975.579920188</v>
      </c>
      <c r="AU27" s="21">
        <f t="shared" si="17"/>
        <v>29253831.884268012</v>
      </c>
      <c r="AV27" s="21">
        <f t="shared" si="17"/>
        <v>29862740.174123086</v>
      </c>
      <c r="AW27" s="21">
        <f t="shared" si="17"/>
        <v>36574447.406007141</v>
      </c>
      <c r="AX27" s="21">
        <f t="shared" si="17"/>
        <v>45207888.333543375</v>
      </c>
      <c r="AY27" s="21">
        <f t="shared" si="17"/>
        <v>17536673.492963664</v>
      </c>
      <c r="AZ27" s="21">
        <f t="shared" si="17"/>
        <v>20799812.637891199</v>
      </c>
      <c r="BA27" s="21">
        <f t="shared" si="17"/>
        <v>25620616.159630332</v>
      </c>
      <c r="BB27" s="21">
        <f t="shared" si="17"/>
        <v>23238966.84078975</v>
      </c>
      <c r="BC27" s="21">
        <f t="shared" ref="BC27:CD27" si="18">(BC8-$CN$8)^2</f>
        <v>1165711.4060071416</v>
      </c>
      <c r="BD27" s="21">
        <f t="shared" si="18"/>
        <v>4304301.9132535188</v>
      </c>
      <c r="BE27" s="21">
        <f t="shared" si="18"/>
        <v>8035417.2755723596</v>
      </c>
      <c r="BF27" s="21">
        <f t="shared" si="18"/>
        <v>16399917.492963664</v>
      </c>
      <c r="BG27" s="21">
        <f t="shared" si="18"/>
        <v>2724748.290065113</v>
      </c>
      <c r="BH27" s="21">
        <f t="shared" si="18"/>
        <v>7928060.3915143888</v>
      </c>
      <c r="BI27" s="21">
        <f t="shared" si="18"/>
        <v>21517362.898760766</v>
      </c>
      <c r="BJ27" s="21">
        <f t="shared" si="18"/>
        <v>33185447.420499895</v>
      </c>
      <c r="BK27" s="21">
        <f t="shared" si="18"/>
        <v>5942289.4349926496</v>
      </c>
      <c r="BL27" s="21">
        <f t="shared" si="18"/>
        <v>3289439.3480361272</v>
      </c>
      <c r="BM27" s="21">
        <f t="shared" si="18"/>
        <v>10841749.217601346</v>
      </c>
      <c r="BN27" s="21">
        <f t="shared" si="18"/>
        <v>14643488.695862215</v>
      </c>
      <c r="BO27" s="21">
        <f t="shared" si="18"/>
        <v>4913675.3625288811</v>
      </c>
      <c r="BP27" s="21">
        <f t="shared" si="18"/>
        <v>620441.60890569224</v>
      </c>
      <c r="BQ27" s="21">
        <f t="shared" si="18"/>
        <v>3282188.623398446</v>
      </c>
      <c r="BR27" s="21">
        <f t="shared" si="18"/>
        <v>2536633.2755723591</v>
      </c>
      <c r="BS27" s="21">
        <f t="shared" si="18"/>
        <v>21702.840789750015</v>
      </c>
      <c r="BT27" s="21">
        <f t="shared" si="18"/>
        <v>449327.3480361267</v>
      </c>
      <c r="BU27" s="21">
        <f t="shared" si="18"/>
        <v>2561020.3915143874</v>
      </c>
      <c r="BV27" s="21">
        <f t="shared" si="18"/>
        <v>2360275.5799201843</v>
      </c>
      <c r="BW27" s="21">
        <f t="shared" si="18"/>
        <v>37715797.101659313</v>
      </c>
      <c r="BX27" s="21">
        <f t="shared" si="18"/>
        <v>73948284.521949172</v>
      </c>
      <c r="BY27" s="21">
        <f t="shared" si="18"/>
        <v>44533184.348036125</v>
      </c>
      <c r="BZ27" s="21">
        <f t="shared" si="18"/>
        <v>28114585.087166559</v>
      </c>
      <c r="CA27" s="21">
        <f t="shared" si="18"/>
        <v>160942685.7248477</v>
      </c>
      <c r="CB27" s="21">
        <f t="shared" si="18"/>
        <v>208147528.92774627</v>
      </c>
      <c r="CC27" s="21">
        <f t="shared" si="18"/>
        <v>172615421.95673177</v>
      </c>
      <c r="CD27" s="21">
        <f t="shared" si="18"/>
        <v>144824829.95673177</v>
      </c>
      <c r="CE27" s="21">
        <f t="shared" ref="CE27:CI27" si="19">(CE8-$CN$8)^2</f>
        <v>7937285.4494854016</v>
      </c>
      <c r="CF27" s="21">
        <f t="shared" si="19"/>
        <v>25143393.434992649</v>
      </c>
      <c r="CG27" s="21">
        <f t="shared" si="19"/>
        <v>23525592.855282504</v>
      </c>
      <c r="CH27" s="21">
        <f t="shared" si="19"/>
        <v>1460034.4204998948</v>
      </c>
      <c r="CI27" s="21">
        <f t="shared" si="19"/>
        <v>31385976.391514387</v>
      </c>
      <c r="CJ27" s="21">
        <f>(CJ8-$CN$8)^2</f>
        <v>92916467.710354969</v>
      </c>
      <c r="CK27" s="21">
        <f>(CK8-$CN$8)^2</f>
        <v>56871489.8552825</v>
      </c>
      <c r="CL27" s="21">
        <f>(CL8-$CN$8)^2</f>
        <v>117295806.18861583</v>
      </c>
      <c r="CM27" s="21">
        <f>(CM8-$CN$8)^2</f>
        <v>147994982.49296367</v>
      </c>
      <c r="CN27" s="47" t="s">
        <v>166</v>
      </c>
      <c r="CO27" s="47"/>
    </row>
    <row r="28" spans="1:96" x14ac:dyDescent="0.25">
      <c r="A28" s="99" t="s">
        <v>124</v>
      </c>
      <c r="B28" s="99" t="s">
        <v>15</v>
      </c>
      <c r="C28" s="20">
        <f t="shared" ref="C28:AH28" si="20">(C9-$CN$9)^2</f>
        <v>97.898795606615721</v>
      </c>
      <c r="D28" s="20">
        <f t="shared" si="20"/>
        <v>139.10744729200903</v>
      </c>
      <c r="E28" s="20">
        <f t="shared" si="20"/>
        <v>134.4296944830202</v>
      </c>
      <c r="F28" s="20">
        <f t="shared" si="20"/>
        <v>134.4296944830202</v>
      </c>
      <c r="G28" s="20">
        <f t="shared" si="20"/>
        <v>327.40666077515522</v>
      </c>
      <c r="H28" s="20">
        <f t="shared" si="20"/>
        <v>12.919582123469425</v>
      </c>
      <c r="I28" s="20">
        <f t="shared" si="20"/>
        <v>4.8153124605479869</v>
      </c>
      <c r="J28" s="20">
        <f t="shared" si="20"/>
        <v>17.592840550435696</v>
      </c>
      <c r="K28" s="20">
        <f t="shared" si="20"/>
        <v>0.98879560661535526</v>
      </c>
      <c r="L28" s="20">
        <f t="shared" si="20"/>
        <v>0.35328998863782568</v>
      </c>
      <c r="M28" s="20">
        <f t="shared" si="20"/>
        <v>3.7784370660276921E-2</v>
      </c>
      <c r="N28" s="20">
        <f t="shared" si="20"/>
        <v>3.260256280772567</v>
      </c>
      <c r="O28" s="20">
        <f t="shared" si="20"/>
        <v>0.63104279762658089</v>
      </c>
      <c r="P28" s="20">
        <f t="shared" si="20"/>
        <v>2.8709304380760594</v>
      </c>
      <c r="Q28" s="20">
        <f t="shared" si="20"/>
        <v>12.210705718974978</v>
      </c>
      <c r="R28" s="20">
        <f t="shared" si="20"/>
        <v>5.3158742583006395</v>
      </c>
      <c r="S28" s="20">
        <f t="shared" si="20"/>
        <v>3.6313798762781597</v>
      </c>
      <c r="T28" s="20">
        <f t="shared" si="20"/>
        <v>10.927110213356784</v>
      </c>
      <c r="U28" s="20">
        <f t="shared" si="20"/>
        <v>5.786997853806227</v>
      </c>
      <c r="V28" s="20">
        <f t="shared" si="20"/>
        <v>0.25564953919958133</v>
      </c>
      <c r="W28" s="20">
        <f t="shared" si="20"/>
        <v>4.2278752682737272E-2</v>
      </c>
      <c r="X28" s="20">
        <f t="shared" si="20"/>
        <v>9.0337394268399578</v>
      </c>
      <c r="Y28" s="20">
        <f t="shared" si="20"/>
        <v>32.554076505491601</v>
      </c>
      <c r="Z28" s="20">
        <f t="shared" si="20"/>
        <v>1.4535147077388937</v>
      </c>
      <c r="AA28" s="20">
        <f t="shared" si="20"/>
        <v>15.253851786390427</v>
      </c>
      <c r="AB28" s="20">
        <f t="shared" si="20"/>
        <v>10.275986617851206</v>
      </c>
      <c r="AC28" s="20">
        <f t="shared" si="20"/>
        <v>1.4535147077388937</v>
      </c>
      <c r="AD28" s="20">
        <f t="shared" si="20"/>
        <v>12.289357404368033</v>
      </c>
      <c r="AE28" s="20">
        <f t="shared" si="20"/>
        <v>2.5780090897613288</v>
      </c>
      <c r="AF28" s="20">
        <f t="shared" si="20"/>
        <v>15.253851786390427</v>
      </c>
      <c r="AG28" s="20">
        <f t="shared" si="20"/>
        <v>0.25564953919958133</v>
      </c>
      <c r="AH28" s="20">
        <f t="shared" si="20"/>
        <v>6.7892450448174682</v>
      </c>
      <c r="AI28" s="20">
        <f t="shared" ref="AI28:BN28" si="21">(AI9-$CN$9)^2</f>
        <v>9.3402348188349443E-2</v>
      </c>
      <c r="AJ28" s="20">
        <f t="shared" si="21"/>
        <v>9.5752001009974919</v>
      </c>
      <c r="AK28" s="20">
        <f t="shared" si="21"/>
        <v>16.763964145941358</v>
      </c>
      <c r="AL28" s="20">
        <f t="shared" si="21"/>
        <v>46.163627067289738</v>
      </c>
      <c r="AM28" s="20">
        <f t="shared" si="21"/>
        <v>168.85396414594155</v>
      </c>
      <c r="AN28" s="20">
        <f t="shared" si="21"/>
        <v>292.21789673021135</v>
      </c>
      <c r="AO28" s="20">
        <f t="shared" si="21"/>
        <v>272.06463830324503</v>
      </c>
      <c r="AP28" s="20">
        <f t="shared" si="21"/>
        <v>255.82025628077309</v>
      </c>
      <c r="AQ28" s="20">
        <f t="shared" si="21"/>
        <v>120.87643605605385</v>
      </c>
      <c r="AR28" s="20">
        <f t="shared" si="21"/>
        <v>77.341155157177454</v>
      </c>
      <c r="AS28" s="20">
        <f t="shared" si="21"/>
        <v>21.108346168413291</v>
      </c>
      <c r="AT28" s="20">
        <f t="shared" si="21"/>
        <v>12.210705718974978</v>
      </c>
      <c r="AU28" s="20">
        <f t="shared" si="21"/>
        <v>13.648458527963768</v>
      </c>
      <c r="AV28" s="20">
        <f t="shared" si="21"/>
        <v>19.310593359424495</v>
      </c>
      <c r="AW28" s="20">
        <f t="shared" si="21"/>
        <v>0.79991920212098044</v>
      </c>
      <c r="AX28" s="20">
        <f t="shared" si="21"/>
        <v>0.63104279762658089</v>
      </c>
      <c r="AY28" s="20">
        <f t="shared" si="21"/>
        <v>0.35328998863782568</v>
      </c>
      <c r="AZ28" s="20">
        <f t="shared" si="21"/>
        <v>0.64902032571642199</v>
      </c>
      <c r="BA28" s="20">
        <f t="shared" si="21"/>
        <v>5.786997853806227</v>
      </c>
      <c r="BB28" s="20">
        <f t="shared" si="21"/>
        <v>4.0225034717838071</v>
      </c>
      <c r="BC28" s="20">
        <f t="shared" si="21"/>
        <v>4.4336270672893985</v>
      </c>
      <c r="BD28" s="20">
        <f t="shared" si="21"/>
        <v>2.5780090897613288</v>
      </c>
      <c r="BE28" s="20">
        <f t="shared" si="21"/>
        <v>10.275986617851206</v>
      </c>
      <c r="BF28" s="20">
        <f t="shared" si="21"/>
        <v>6.7892450448174682</v>
      </c>
      <c r="BG28" s="20">
        <f t="shared" si="21"/>
        <v>5.3158742583006395</v>
      </c>
      <c r="BH28" s="20">
        <f t="shared" si="21"/>
        <v>2.9091326852669717</v>
      </c>
      <c r="BI28" s="20">
        <f t="shared" si="21"/>
        <v>7.3203686403231281</v>
      </c>
      <c r="BJ28" s="20">
        <f t="shared" si="21"/>
        <v>15.253851786390427</v>
      </c>
      <c r="BK28" s="20">
        <f t="shared" si="21"/>
        <v>1.4535147077388937</v>
      </c>
      <c r="BL28" s="20">
        <f t="shared" si="21"/>
        <v>3.260256280772567</v>
      </c>
      <c r="BM28" s="20">
        <f t="shared" si="21"/>
        <v>5.3158742583006395</v>
      </c>
      <c r="BN28" s="20">
        <f t="shared" si="21"/>
        <v>3.260256280772567</v>
      </c>
      <c r="BO28" s="20">
        <f t="shared" ref="BO28:CD28" si="22">(BO9-$CN$9)^2</f>
        <v>5.3158742583006395</v>
      </c>
      <c r="BP28" s="20">
        <f t="shared" si="22"/>
        <v>8.4426158313342938</v>
      </c>
      <c r="BQ28" s="20">
        <f t="shared" si="22"/>
        <v>5.786997853806227</v>
      </c>
      <c r="BR28" s="20">
        <f t="shared" si="22"/>
        <v>15.253851786390427</v>
      </c>
      <c r="BS28" s="20">
        <f t="shared" si="22"/>
        <v>20.300593359424184</v>
      </c>
      <c r="BT28" s="20">
        <f t="shared" si="22"/>
        <v>22.142840550435441</v>
      </c>
      <c r="BU28" s="20">
        <f t="shared" si="22"/>
        <v>22.142840550435441</v>
      </c>
      <c r="BV28" s="20">
        <f t="shared" si="22"/>
        <v>23.093964145941001</v>
      </c>
      <c r="BW28" s="20">
        <f t="shared" si="22"/>
        <v>37.278570887513958</v>
      </c>
      <c r="BX28" s="20">
        <f t="shared" si="22"/>
        <v>41.031941674030762</v>
      </c>
      <c r="BY28" s="20">
        <f t="shared" si="22"/>
        <v>59.376548415603914</v>
      </c>
      <c r="BZ28" s="20">
        <f t="shared" si="22"/>
        <v>36.06744729200841</v>
      </c>
      <c r="CA28" s="20">
        <f t="shared" si="22"/>
        <v>54.843177629086895</v>
      </c>
      <c r="CB28" s="20">
        <f t="shared" si="22"/>
        <v>53.372054033581364</v>
      </c>
      <c r="CC28" s="20">
        <f t="shared" si="22"/>
        <v>37.278570887513958</v>
      </c>
      <c r="CD28" s="20">
        <f t="shared" si="22"/>
        <v>29.220705718974628</v>
      </c>
      <c r="CE28" s="20">
        <f t="shared" ref="CE28:CI28" si="23">(CE9-$CN$9)^2</f>
        <v>28.149582123469074</v>
      </c>
      <c r="CF28" s="20">
        <f t="shared" si="23"/>
        <v>0.79991920212098044</v>
      </c>
      <c r="CG28" s="20">
        <f t="shared" si="23"/>
        <v>2.5780090897613288</v>
      </c>
      <c r="CH28" s="20">
        <f t="shared" si="23"/>
        <v>10.927110213356784</v>
      </c>
      <c r="CI28" s="20">
        <f t="shared" si="23"/>
        <v>19.409469763918494</v>
      </c>
      <c r="CJ28" s="20">
        <f>(CJ9-$CN$9)^2</f>
        <v>25.056211336952259</v>
      </c>
      <c r="CK28" s="20">
        <f>(CK9-$CN$9)^2</f>
        <v>33.705200100997146</v>
      </c>
      <c r="CL28" s="20">
        <f>(CL9-$CN$9)^2</f>
        <v>47.687559651558828</v>
      </c>
      <c r="CM28" s="20">
        <f>(CM9-$CN$9)^2</f>
        <v>33.705200100997146</v>
      </c>
      <c r="CN28" s="47" t="s">
        <v>161</v>
      </c>
      <c r="CO28" s="47"/>
    </row>
    <row r="29" spans="1:96" x14ac:dyDescent="0.25">
      <c r="A29" s="99" t="s">
        <v>139</v>
      </c>
      <c r="B29" s="99" t="s">
        <v>16</v>
      </c>
      <c r="G29" s="20">
        <f t="shared" ref="G29:AL29" si="24">(G10-$CN$10)^2</f>
        <v>1060.7921274894268</v>
      </c>
      <c r="H29" s="20">
        <f t="shared" si="24"/>
        <v>816.2336961168777</v>
      </c>
      <c r="I29" s="20">
        <f t="shared" si="24"/>
        <v>157.99997062668189</v>
      </c>
      <c r="J29" s="20">
        <f t="shared" si="24"/>
        <v>212.27918631295637</v>
      </c>
      <c r="K29" s="20">
        <f t="shared" si="24"/>
        <v>149.73121245674719</v>
      </c>
      <c r="L29" s="20">
        <f t="shared" si="24"/>
        <v>12.743500038446705</v>
      </c>
      <c r="M29" s="20">
        <f t="shared" si="24"/>
        <v>123.14036278354496</v>
      </c>
      <c r="N29" s="20">
        <f t="shared" si="24"/>
        <v>50.365460822760539</v>
      </c>
      <c r="O29" s="20">
        <f t="shared" si="24"/>
        <v>2.4642843521722204</v>
      </c>
      <c r="P29" s="20">
        <f t="shared" si="24"/>
        <v>73.441539254132906</v>
      </c>
      <c r="Q29" s="20">
        <f t="shared" si="24"/>
        <v>41.347421607074288</v>
      </c>
      <c r="R29" s="20">
        <f t="shared" si="24"/>
        <v>88.928598077662556</v>
      </c>
      <c r="S29" s="20">
        <f t="shared" si="24"/>
        <v>10.474741868512053</v>
      </c>
      <c r="T29" s="20">
        <f t="shared" si="24"/>
        <v>2.0454608227604956</v>
      </c>
      <c r="U29" s="20">
        <f t="shared" si="24"/>
        <v>171.52781376393716</v>
      </c>
      <c r="V29" s="20">
        <f t="shared" si="24"/>
        <v>227.91526474432933</v>
      </c>
      <c r="W29" s="20">
        <f t="shared" si="24"/>
        <v>50.365460822760539</v>
      </c>
      <c r="X29" s="20">
        <f t="shared" si="24"/>
        <v>171.52781376393716</v>
      </c>
      <c r="Y29" s="20">
        <f t="shared" si="24"/>
        <v>580.65879415609413</v>
      </c>
      <c r="Z29" s="20">
        <f t="shared" si="24"/>
        <v>789.43369611687831</v>
      </c>
      <c r="AA29" s="20">
        <f t="shared" si="24"/>
        <v>518.17827128027704</v>
      </c>
      <c r="AB29" s="20">
        <f t="shared" si="24"/>
        <v>629.85251964629026</v>
      </c>
      <c r="AC29" s="20">
        <f t="shared" si="24"/>
        <v>987.8572255286432</v>
      </c>
      <c r="AD29" s="20">
        <f t="shared" si="24"/>
        <v>987.8572255286432</v>
      </c>
      <c r="AE29" s="20">
        <f t="shared" si="24"/>
        <v>698.55526474432941</v>
      </c>
      <c r="AF29" s="20">
        <f t="shared" si="24"/>
        <v>770.81356539792432</v>
      </c>
      <c r="AG29" s="20">
        <f t="shared" si="24"/>
        <v>846.62742160707444</v>
      </c>
      <c r="AH29" s="20">
        <f t="shared" si="24"/>
        <v>488.27134317570199</v>
      </c>
      <c r="AI29" s="20">
        <f t="shared" si="24"/>
        <v>0.18506866589773735</v>
      </c>
      <c r="AJ29" s="20">
        <f t="shared" si="24"/>
        <v>202.67709480968833</v>
      </c>
      <c r="AK29" s="20">
        <f t="shared" si="24"/>
        <v>193.29722552864271</v>
      </c>
      <c r="AL29" s="20">
        <f t="shared" si="24"/>
        <v>688.3523889273356</v>
      </c>
      <c r="AM29" s="20">
        <f t="shared" ref="AM29:BR29" si="25">(AM10-$CN$10)^2</f>
        <v>1386.5547418685119</v>
      </c>
      <c r="AN29" s="20">
        <f t="shared" si="25"/>
        <v>1539.5006242214531</v>
      </c>
      <c r="AO29" s="20">
        <f t="shared" si="25"/>
        <v>1386.5547418685119</v>
      </c>
      <c r="AP29" s="20">
        <f t="shared" si="25"/>
        <v>1539.5006242214531</v>
      </c>
      <c r="AQ29" s="20">
        <f t="shared" si="25"/>
        <v>1361.8415392541322</v>
      </c>
      <c r="AR29" s="20">
        <f t="shared" si="25"/>
        <v>1265.2109510188384</v>
      </c>
      <c r="AS29" s="20">
        <f t="shared" si="25"/>
        <v>587.40650657439437</v>
      </c>
      <c r="AT29" s="20">
        <f t="shared" si="25"/>
        <v>636.87944775086498</v>
      </c>
      <c r="AU29" s="20">
        <f t="shared" si="25"/>
        <v>603.67526474432873</v>
      </c>
      <c r="AV29" s="20">
        <f t="shared" si="25"/>
        <v>332.56885951557058</v>
      </c>
      <c r="AW29" s="20">
        <f t="shared" si="25"/>
        <v>20.883107881583946</v>
      </c>
      <c r="AX29" s="20">
        <f t="shared" si="25"/>
        <v>27.420624221453192</v>
      </c>
      <c r="AY29" s="20">
        <f t="shared" si="25"/>
        <v>91.581147097270147</v>
      </c>
      <c r="AZ29" s="20">
        <f t="shared" si="25"/>
        <v>2.4642843521722204</v>
      </c>
      <c r="BA29" s="20">
        <f t="shared" si="25"/>
        <v>16.784284352172275</v>
      </c>
      <c r="BB29" s="20">
        <f t="shared" si="25"/>
        <v>9.382391387928549E-3</v>
      </c>
      <c r="BC29" s="20">
        <f t="shared" si="25"/>
        <v>57.301931410995671</v>
      </c>
      <c r="BD29" s="20">
        <f t="shared" si="25"/>
        <v>0.32467650903497897</v>
      </c>
      <c r="BE29" s="20">
        <f t="shared" si="25"/>
        <v>3.1100359861592013</v>
      </c>
      <c r="BF29" s="20">
        <f t="shared" si="25"/>
        <v>0.32467650903497897</v>
      </c>
      <c r="BG29" s="20">
        <f t="shared" si="25"/>
        <v>15.234480430603581</v>
      </c>
      <c r="BH29" s="20">
        <f t="shared" si="25"/>
        <v>5.591833910034176E-2</v>
      </c>
      <c r="BI29" s="20">
        <f t="shared" si="25"/>
        <v>45.745330103806353</v>
      </c>
      <c r="BJ29" s="20">
        <f t="shared" si="25"/>
        <v>3.1100359861592013</v>
      </c>
      <c r="BK29" s="20">
        <f t="shared" si="25"/>
        <v>27.420624221453192</v>
      </c>
      <c r="BL29" s="20">
        <f t="shared" si="25"/>
        <v>47.653303960015322</v>
      </c>
      <c r="BM29" s="20">
        <f t="shared" si="25"/>
        <v>9.382391387928549E-3</v>
      </c>
      <c r="BN29" s="20">
        <f t="shared" si="25"/>
        <v>133.86036278354464</v>
      </c>
      <c r="BO29" s="20">
        <f t="shared" si="25"/>
        <v>272.35353925413295</v>
      </c>
      <c r="BP29" s="20">
        <f t="shared" si="25"/>
        <v>298.24612748942701</v>
      </c>
      <c r="BQ29" s="20">
        <f t="shared" si="25"/>
        <v>150.5480882737406</v>
      </c>
      <c r="BR29" s="20">
        <f t="shared" si="25"/>
        <v>114.55714709727013</v>
      </c>
      <c r="BS29" s="20">
        <f t="shared" ref="BS29:CD29" si="26">(BS10-$CN$10)^2</f>
        <v>70.053617685505529</v>
      </c>
      <c r="BT29" s="20">
        <f t="shared" si="26"/>
        <v>0.31756539792388239</v>
      </c>
      <c r="BU29" s="20">
        <f t="shared" si="26"/>
        <v>94.029147097270396</v>
      </c>
      <c r="BV29" s="20">
        <f t="shared" si="26"/>
        <v>125.36973533256453</v>
      </c>
      <c r="BW29" s="20">
        <f t="shared" si="26"/>
        <v>131.41250657439457</v>
      </c>
      <c r="BX29" s="20">
        <f t="shared" si="26"/>
        <v>246.39150003844694</v>
      </c>
      <c r="BY29" s="20">
        <f t="shared" si="26"/>
        <v>443.67227128027707</v>
      </c>
      <c r="BZ29" s="20">
        <f t="shared" si="26"/>
        <v>394.55980069204179</v>
      </c>
      <c r="CA29" s="20">
        <f t="shared" si="26"/>
        <v>498.63765690119209</v>
      </c>
      <c r="CB29" s="20">
        <f t="shared" si="26"/>
        <v>417.39291180315291</v>
      </c>
      <c r="CC29" s="20">
        <f t="shared" si="26"/>
        <v>384.03702945021178</v>
      </c>
      <c r="CD29" s="20">
        <f t="shared" si="26"/>
        <v>162.05789219530968</v>
      </c>
      <c r="CE29" s="20">
        <f t="shared" ref="CE29:CI29" si="27">(CE10-$CN$10)^2</f>
        <v>90.190401999231185</v>
      </c>
      <c r="CF29" s="20">
        <f t="shared" si="27"/>
        <v>44.402624221453387</v>
      </c>
      <c r="CG29" s="20">
        <f t="shared" si="27"/>
        <v>42.209225528642868</v>
      </c>
      <c r="CH29" s="20">
        <f t="shared" si="27"/>
        <v>75.63542160707442</v>
      </c>
      <c r="CI29" s="20">
        <f t="shared" si="27"/>
        <v>25.639330103806291</v>
      </c>
      <c r="CJ29" s="20">
        <f>(CJ10-$CN$10)^2</f>
        <v>44.402624221453387</v>
      </c>
      <c r="CK29" s="20">
        <f>(CK10-$CN$10)^2</f>
        <v>175.03808827374107</v>
      </c>
      <c r="CL29" s="20">
        <f>(CL10-$CN$10)^2</f>
        <v>165.4703889273359</v>
      </c>
      <c r="CM29" s="20">
        <f>(CM10-$CN$10)^2</f>
        <v>124.62438892733573</v>
      </c>
      <c r="CN29" s="47" t="s">
        <v>162</v>
      </c>
      <c r="CO29" s="47"/>
    </row>
    <row r="30" spans="1:96" x14ac:dyDescent="0.25">
      <c r="A30" s="99" t="s">
        <v>140</v>
      </c>
      <c r="B30" s="99" t="s">
        <v>17</v>
      </c>
      <c r="S30" s="20">
        <f t="shared" ref="S30:AX30" si="28">(S11-$CN$11)^2</f>
        <v>1.574353672373771</v>
      </c>
      <c r="T30" s="20">
        <f t="shared" si="28"/>
        <v>39.121678775254345</v>
      </c>
      <c r="U30" s="20">
        <f t="shared" si="28"/>
        <v>68.140608816406584</v>
      </c>
      <c r="V30" s="20">
        <f t="shared" si="28"/>
        <v>68.140608816406584</v>
      </c>
      <c r="W30" s="20">
        <f t="shared" si="28"/>
        <v>126.66900387813493</v>
      </c>
      <c r="X30" s="20">
        <f t="shared" si="28"/>
        <v>18.102748734102118</v>
      </c>
      <c r="Y30" s="20">
        <f t="shared" si="28"/>
        <v>203.19739893986326</v>
      </c>
      <c r="Z30" s="20">
        <f t="shared" si="28"/>
        <v>333.23525902216772</v>
      </c>
      <c r="AA30" s="20">
        <f t="shared" si="28"/>
        <v>105.15953885755881</v>
      </c>
      <c r="AB30" s="20">
        <f t="shared" si="28"/>
        <v>203.19739893986326</v>
      </c>
      <c r="AC30" s="20">
        <f t="shared" si="28"/>
        <v>232.70686396043939</v>
      </c>
      <c r="AD30" s="20">
        <f t="shared" si="28"/>
        <v>333.23525902216772</v>
      </c>
      <c r="AE30" s="20">
        <f t="shared" si="28"/>
        <v>297.72579400159162</v>
      </c>
      <c r="AF30" s="20">
        <f t="shared" si="28"/>
        <v>232.70686396043939</v>
      </c>
      <c r="AG30" s="20">
        <f t="shared" si="28"/>
        <v>264.21632898101552</v>
      </c>
      <c r="AH30" s="20">
        <f t="shared" si="28"/>
        <v>126.66900387813493</v>
      </c>
      <c r="AI30" s="20">
        <f t="shared" si="28"/>
        <v>1.574353672373771</v>
      </c>
      <c r="AJ30" s="20">
        <f t="shared" si="28"/>
        <v>22.517563548917078</v>
      </c>
      <c r="AK30" s="20">
        <f t="shared" si="28"/>
        <v>76.479703466612619</v>
      </c>
      <c r="AL30" s="20">
        <f t="shared" si="28"/>
        <v>430.3661232196992</v>
      </c>
      <c r="AM30" s="20">
        <f t="shared" si="28"/>
        <v>1007.762007993362</v>
      </c>
      <c r="AN30" s="20">
        <f t="shared" si="28"/>
        <v>1207.2336129316336</v>
      </c>
      <c r="AO30" s="20">
        <f t="shared" si="28"/>
        <v>884.78093803451418</v>
      </c>
      <c r="AP30" s="20">
        <f t="shared" si="28"/>
        <v>826.29040305509034</v>
      </c>
      <c r="AQ30" s="20">
        <f t="shared" si="28"/>
        <v>826.29040305509034</v>
      </c>
      <c r="AR30" s="20">
        <f t="shared" si="28"/>
        <v>217.42291334315593</v>
      </c>
      <c r="AS30" s="20">
        <f t="shared" si="28"/>
        <v>59.989168487188728</v>
      </c>
      <c r="AT30" s="20">
        <f t="shared" si="28"/>
        <v>188.93237836373203</v>
      </c>
      <c r="AU30" s="20">
        <f t="shared" si="28"/>
        <v>314.89451828142757</v>
      </c>
      <c r="AV30" s="20">
        <f t="shared" si="28"/>
        <v>137.95130840488426</v>
      </c>
      <c r="AW30" s="20">
        <f t="shared" si="28"/>
        <v>59.989168487188728</v>
      </c>
      <c r="AX30" s="20">
        <f t="shared" si="28"/>
        <v>33.008098528340959</v>
      </c>
      <c r="AY30" s="20">
        <f t="shared" ref="AY30:CD30" si="29">(AY11-$CN$11)^2</f>
        <v>94.970238446036504</v>
      </c>
      <c r="AZ30" s="20">
        <f t="shared" si="29"/>
        <v>76.479703466612619</v>
      </c>
      <c r="BA30" s="20">
        <f t="shared" si="29"/>
        <v>7.5364935900693091</v>
      </c>
      <c r="BB30" s="20">
        <f t="shared" si="29"/>
        <v>14.027028569493194</v>
      </c>
      <c r="BC30" s="20">
        <f t="shared" si="29"/>
        <v>33.008098528340959</v>
      </c>
      <c r="BD30" s="20">
        <f t="shared" si="29"/>
        <v>94.970238446036504</v>
      </c>
      <c r="BE30" s="20">
        <f t="shared" si="29"/>
        <v>3.0459586106454242</v>
      </c>
      <c r="BF30" s="20">
        <f t="shared" si="29"/>
        <v>0.55542363122153993</v>
      </c>
      <c r="BG30" s="20">
        <f t="shared" si="29"/>
        <v>6.4888651797655461E-2</v>
      </c>
      <c r="BH30" s="20">
        <f t="shared" si="29"/>
        <v>3.0459586106454242</v>
      </c>
      <c r="BI30" s="20">
        <f t="shared" si="29"/>
        <v>1.574353672373771</v>
      </c>
      <c r="BJ30" s="20">
        <f t="shared" si="29"/>
        <v>3.0459586106454242</v>
      </c>
      <c r="BK30" s="20">
        <f t="shared" si="29"/>
        <v>7.5364935900693091</v>
      </c>
      <c r="BL30" s="20">
        <f t="shared" si="29"/>
        <v>14.027028569493194</v>
      </c>
      <c r="BM30" s="20">
        <f t="shared" si="29"/>
        <v>14.027028569493194</v>
      </c>
      <c r="BN30" s="20">
        <f t="shared" si="29"/>
        <v>7.5364935900693091</v>
      </c>
      <c r="BO30" s="20">
        <f t="shared" si="29"/>
        <v>33.008098528340959</v>
      </c>
      <c r="BP30" s="20">
        <f t="shared" si="29"/>
        <v>22.517563548917078</v>
      </c>
      <c r="BQ30" s="20">
        <f t="shared" si="29"/>
        <v>3.0459586106454242</v>
      </c>
      <c r="BR30" s="20">
        <f t="shared" si="29"/>
        <v>3.0459586106454242</v>
      </c>
      <c r="BS30" s="20">
        <f t="shared" si="29"/>
        <v>6.4888651797655461E-2</v>
      </c>
      <c r="BT30" s="20">
        <f t="shared" si="29"/>
        <v>5.0838186929498868</v>
      </c>
      <c r="BU30" s="20">
        <f t="shared" si="29"/>
        <v>18.102748734102118</v>
      </c>
      <c r="BV30" s="20">
        <f t="shared" si="29"/>
        <v>68.140608816406584</v>
      </c>
      <c r="BW30" s="20">
        <f t="shared" si="29"/>
        <v>52.631143795830461</v>
      </c>
      <c r="BX30" s="20">
        <f t="shared" si="29"/>
        <v>85.650073836982699</v>
      </c>
      <c r="BY30" s="20">
        <f t="shared" si="29"/>
        <v>150.17846889871103</v>
      </c>
      <c r="BZ30" s="20">
        <f t="shared" si="29"/>
        <v>126.66900387813493</v>
      </c>
      <c r="CA30" s="20">
        <f t="shared" si="29"/>
        <v>126.66900387813493</v>
      </c>
      <c r="CB30" s="20">
        <f t="shared" si="29"/>
        <v>111.40237836373166</v>
      </c>
      <c r="CC30" s="20">
        <f t="shared" si="29"/>
        <v>36.659785771139092</v>
      </c>
      <c r="CD30" s="20">
        <f t="shared" si="29"/>
        <v>9.9523372114683823</v>
      </c>
      <c r="CE30" s="20">
        <f t="shared" ref="CE30:CI30" si="30">(CE11-$CN$11)^2</f>
        <v>23.568427746447799</v>
      </c>
      <c r="CF30" s="20">
        <f t="shared" si="30"/>
        <v>2.9956476824320381E-3</v>
      </c>
      <c r="CG30" s="20">
        <f t="shared" si="30"/>
        <v>8.7304442073531838</v>
      </c>
      <c r="CH30" s="20">
        <f t="shared" si="30"/>
        <v>33.116946264966288</v>
      </c>
      <c r="CI30" s="20">
        <f t="shared" si="30"/>
        <v>12.636123219698817</v>
      </c>
      <c r="CJ30" s="20">
        <f>(CJ11-$CN$11)^2</f>
        <v>68.140608816406584</v>
      </c>
      <c r="CK30" s="20">
        <f>(CK11-$CN$11)^2</f>
        <v>186.45171992751756</v>
      </c>
      <c r="CL30" s="20">
        <f>(CL11-$CN$11)^2</f>
        <v>140.53468289048064</v>
      </c>
      <c r="CM30" s="20">
        <f>(CM11-$CN$11)^2</f>
        <v>145.31657589459584</v>
      </c>
      <c r="CN30" s="47"/>
      <c r="CO30" s="47"/>
    </row>
    <row r="31" spans="1:96" x14ac:dyDescent="0.25">
      <c r="A31" s="99" t="s">
        <v>141</v>
      </c>
      <c r="B31" s="99" t="s">
        <v>18</v>
      </c>
      <c r="S31" s="20">
        <f t="shared" ref="S31:AX31" si="31">(S12-$CN$12)^2</f>
        <v>2.8220931590251022</v>
      </c>
      <c r="T31" s="20">
        <f t="shared" si="31"/>
        <v>1.4421926148325527E-2</v>
      </c>
      <c r="U31" s="20">
        <f t="shared" si="31"/>
        <v>5.3828237526322633</v>
      </c>
      <c r="V31" s="20">
        <f t="shared" si="31"/>
        <v>22.847526948979532</v>
      </c>
      <c r="W31" s="20">
        <f t="shared" si="31"/>
        <v>30.029399095098267</v>
      </c>
      <c r="X31" s="20">
        <f t="shared" si="31"/>
        <v>20.069581743500063</v>
      </c>
      <c r="Y31" s="20">
        <f t="shared" si="31"/>
        <v>33.407344300577741</v>
      </c>
      <c r="Z31" s="20">
        <f t="shared" si="31"/>
        <v>31.135380830258104</v>
      </c>
      <c r="AA31" s="20">
        <f t="shared" si="31"/>
        <v>129.50232146952763</v>
      </c>
      <c r="AB31" s="20">
        <f t="shared" si="31"/>
        <v>43.295198181856314</v>
      </c>
      <c r="AC31" s="20">
        <f t="shared" si="31"/>
        <v>143.5182118804866</v>
      </c>
      <c r="AD31" s="20">
        <f t="shared" si="31"/>
        <v>192.65186484852313</v>
      </c>
      <c r="AE31" s="20">
        <f t="shared" si="31"/>
        <v>124.99035799920802</v>
      </c>
      <c r="AF31" s="20">
        <f t="shared" si="31"/>
        <v>281.56533516815801</v>
      </c>
      <c r="AG31" s="20">
        <f t="shared" si="31"/>
        <v>281.56533516815801</v>
      </c>
      <c r="AH31" s="20">
        <f t="shared" si="31"/>
        <v>316.12515251975623</v>
      </c>
      <c r="AI31" s="20">
        <f t="shared" si="31"/>
        <v>189.88588311336338</v>
      </c>
      <c r="AJ31" s="20">
        <f t="shared" si="31"/>
        <v>58.980997268614303</v>
      </c>
      <c r="AK31" s="20">
        <f t="shared" si="31"/>
        <v>27.249353432997513</v>
      </c>
      <c r="AL31" s="20">
        <f t="shared" si="31"/>
        <v>123.65643105856812</v>
      </c>
      <c r="AM31" s="20">
        <f t="shared" si="31"/>
        <v>335.62574612706089</v>
      </c>
      <c r="AN31" s="20">
        <f t="shared" si="31"/>
        <v>412.9061114238645</v>
      </c>
      <c r="AO31" s="20">
        <f t="shared" si="31"/>
        <v>651.27506119555392</v>
      </c>
      <c r="AP31" s="20">
        <f t="shared" si="31"/>
        <v>484.88442192614764</v>
      </c>
      <c r="AQ31" s="20">
        <f t="shared" si="31"/>
        <v>581.77880548779149</v>
      </c>
      <c r="AR31" s="20">
        <f t="shared" si="31"/>
        <v>293.0975269489789</v>
      </c>
      <c r="AS31" s="20">
        <f t="shared" si="31"/>
        <v>213.7470703279744</v>
      </c>
      <c r="AT31" s="20">
        <f t="shared" si="31"/>
        <v>202.21099726861374</v>
      </c>
      <c r="AU31" s="20">
        <f t="shared" si="31"/>
        <v>463.11433060194673</v>
      </c>
      <c r="AV31" s="20">
        <f t="shared" si="31"/>
        <v>381.03396530514317</v>
      </c>
      <c r="AW31" s="20">
        <f t="shared" si="31"/>
        <v>132.7125041179288</v>
      </c>
      <c r="AX31" s="20">
        <f t="shared" si="31"/>
        <v>210.83305206313418</v>
      </c>
      <c r="AY31" s="20">
        <f t="shared" ref="AY31:CD31" si="32">(AY12-$CN$12)^2</f>
        <v>90.63213882112521</v>
      </c>
      <c r="AZ31" s="20">
        <f t="shared" si="32"/>
        <v>110.67232146952701</v>
      </c>
      <c r="BA31" s="20">
        <f t="shared" si="32"/>
        <v>6.3508602823126354</v>
      </c>
      <c r="BB31" s="20">
        <f t="shared" si="32"/>
        <v>72.591956172723414</v>
      </c>
      <c r="BC31" s="20">
        <f t="shared" si="32"/>
        <v>12.391042930714432</v>
      </c>
      <c r="BD31" s="20">
        <f t="shared" si="32"/>
        <v>2.3106776339108395</v>
      </c>
      <c r="BE31" s="20">
        <f t="shared" si="32"/>
        <v>2.1901296887054515</v>
      </c>
      <c r="BF31" s="20">
        <f t="shared" si="32"/>
        <v>2.3106776339108395</v>
      </c>
      <c r="BG31" s="20">
        <f t="shared" si="32"/>
        <v>0.27049498550904355</v>
      </c>
      <c r="BH31" s="20">
        <f t="shared" si="32"/>
        <v>2.1901296887054515</v>
      </c>
      <c r="BI31" s="20">
        <f t="shared" si="32"/>
        <v>2.3106776339108395</v>
      </c>
      <c r="BJ31" s="20">
        <f t="shared" si="32"/>
        <v>0.27049498550904355</v>
      </c>
      <c r="BK31" s="20">
        <f t="shared" si="32"/>
        <v>2.3106776339108395</v>
      </c>
      <c r="BL31" s="20">
        <f t="shared" si="32"/>
        <v>2.3106776339108395</v>
      </c>
      <c r="BM31" s="20">
        <f t="shared" si="32"/>
        <v>0.27049498550904355</v>
      </c>
      <c r="BN31" s="20">
        <f t="shared" si="32"/>
        <v>12.391042930714432</v>
      </c>
      <c r="BO31" s="20">
        <f t="shared" si="32"/>
        <v>0.23031233710724761</v>
      </c>
      <c r="BP31" s="20">
        <f t="shared" si="32"/>
        <v>0.23031233710724761</v>
      </c>
      <c r="BQ31" s="20">
        <f t="shared" si="32"/>
        <v>12.10976439190186</v>
      </c>
      <c r="BR31" s="20">
        <f t="shared" si="32"/>
        <v>2.1901296887054515</v>
      </c>
      <c r="BS31" s="20">
        <f t="shared" si="32"/>
        <v>1.0405863097099415</v>
      </c>
      <c r="BT31" s="20">
        <f t="shared" si="32"/>
        <v>12.81574612706169</v>
      </c>
      <c r="BU31" s="20">
        <f t="shared" si="32"/>
        <v>15.839673067700963</v>
      </c>
      <c r="BV31" s="20">
        <f t="shared" si="32"/>
        <v>40.703234711536631</v>
      </c>
      <c r="BW31" s="20">
        <f t="shared" si="32"/>
        <v>25.805472154459</v>
      </c>
      <c r="BX31" s="20">
        <f t="shared" si="32"/>
        <v>52.997070327975045</v>
      </c>
      <c r="BY31" s="20">
        <f t="shared" si="32"/>
        <v>65.284924209253617</v>
      </c>
      <c r="BZ31" s="20">
        <f t="shared" si="32"/>
        <v>82.444741560851824</v>
      </c>
      <c r="CA31" s="20">
        <f t="shared" si="32"/>
        <v>120.55839452888839</v>
      </c>
      <c r="CB31" s="20">
        <f t="shared" si="32"/>
        <v>84.27072329601161</v>
      </c>
      <c r="CC31" s="20">
        <f t="shared" si="32"/>
        <v>78.852778090532141</v>
      </c>
      <c r="CD31" s="20">
        <f t="shared" si="32"/>
        <v>78.852778090532141</v>
      </c>
      <c r="CE31" s="20">
        <f t="shared" ref="CE31:CI31" si="33">(CE12-$CN$12)^2</f>
        <v>43.295198181856314</v>
      </c>
      <c r="CF31" s="20">
        <f t="shared" si="33"/>
        <v>26.8314538896188</v>
      </c>
      <c r="CG31" s="20">
        <f t="shared" si="33"/>
        <v>4.0366130814558911E-4</v>
      </c>
      <c r="CH31" s="20">
        <f t="shared" si="33"/>
        <v>32.261362565417897</v>
      </c>
      <c r="CI31" s="20">
        <f t="shared" si="33"/>
        <v>0.10245845582868711</v>
      </c>
      <c r="CJ31" s="20">
        <f>(CJ12-$CN$12)^2</f>
        <v>37.780388440608199</v>
      </c>
      <c r="CK31" s="20">
        <f>(CK12-$CN$12)^2</f>
        <v>47.333143387335781</v>
      </c>
      <c r="CL31" s="20">
        <f>(CL12-$CN$12)^2</f>
        <v>44.6211799170161</v>
      </c>
      <c r="CM31" s="20">
        <f>(CM12-$CN$12)^2</f>
        <v>60.526979003774152</v>
      </c>
      <c r="CN31" s="74" t="s">
        <v>156</v>
      </c>
      <c r="CO31" s="47"/>
    </row>
    <row r="32" spans="1:96" x14ac:dyDescent="0.25">
      <c r="A32" s="99" t="s">
        <v>125</v>
      </c>
      <c r="B32" s="99" t="s">
        <v>19</v>
      </c>
      <c r="C32" s="20">
        <f t="shared" ref="C32:AH32" si="34">(C13-$CN$13)^2</f>
        <v>472.89144804948808</v>
      </c>
      <c r="D32" s="20">
        <f t="shared" si="34"/>
        <v>58.462346925893065</v>
      </c>
      <c r="E32" s="20">
        <f t="shared" si="34"/>
        <v>85.489762656230013</v>
      </c>
      <c r="F32" s="20">
        <f t="shared" si="34"/>
        <v>2.9604617823227133</v>
      </c>
      <c r="G32" s="20">
        <f t="shared" si="34"/>
        <v>23.808551669963176</v>
      </c>
      <c r="H32" s="20">
        <f t="shared" si="34"/>
        <v>8.8768288235210822</v>
      </c>
      <c r="I32" s="20">
        <f t="shared" si="34"/>
        <v>16.165218336629881</v>
      </c>
      <c r="J32" s="20">
        <f t="shared" si="34"/>
        <v>1.1107738921853836</v>
      </c>
      <c r="K32" s="20">
        <f t="shared" si="34"/>
        <v>24.541448049488729</v>
      </c>
      <c r="L32" s="20">
        <f t="shared" si="34"/>
        <v>5.8593007336335416</v>
      </c>
      <c r="M32" s="20">
        <f t="shared" si="34"/>
        <v>18.667577887191662</v>
      </c>
      <c r="N32" s="20">
        <f t="shared" si="34"/>
        <v>42.51821459131159</v>
      </c>
      <c r="O32" s="20">
        <f t="shared" si="34"/>
        <v>67.578252044495201</v>
      </c>
      <c r="P32" s="20">
        <f t="shared" si="34"/>
        <v>77.802971145618969</v>
      </c>
      <c r="Q32" s="20">
        <f t="shared" si="34"/>
        <v>65.403870022023185</v>
      </c>
      <c r="R32" s="20">
        <f t="shared" si="34"/>
        <v>83.185330696180728</v>
      </c>
      <c r="S32" s="20">
        <f t="shared" si="34"/>
        <v>72.033682756105449</v>
      </c>
      <c r="T32" s="20">
        <f t="shared" si="34"/>
        <v>85.019450546367892</v>
      </c>
      <c r="U32" s="20">
        <f t="shared" si="34"/>
        <v>70.346229572585173</v>
      </c>
      <c r="V32" s="20">
        <f t="shared" si="34"/>
        <v>62.735892493933214</v>
      </c>
      <c r="W32" s="20">
        <f t="shared" si="34"/>
        <v>76.631335689938382</v>
      </c>
      <c r="X32" s="20">
        <f t="shared" si="34"/>
        <v>92.555929947117079</v>
      </c>
      <c r="Y32" s="20">
        <f t="shared" si="34"/>
        <v>110.68300859880233</v>
      </c>
      <c r="Z32" s="20">
        <f t="shared" si="34"/>
        <v>144.49480635161137</v>
      </c>
      <c r="AA32" s="20">
        <f t="shared" si="34"/>
        <v>133.49335816184885</v>
      </c>
      <c r="AB32" s="20">
        <f t="shared" si="34"/>
        <v>141.30709099580631</v>
      </c>
      <c r="AC32" s="20">
        <f t="shared" si="34"/>
        <v>226.62088625173666</v>
      </c>
      <c r="AD32" s="20">
        <f t="shared" si="34"/>
        <v>232.6824592854442</v>
      </c>
      <c r="AE32" s="20">
        <f t="shared" si="34"/>
        <v>289.70079886097477</v>
      </c>
      <c r="AF32" s="20">
        <f t="shared" si="34"/>
        <v>163.51416964749151</v>
      </c>
      <c r="AG32" s="20">
        <f t="shared" si="34"/>
        <v>111.38549299330946</v>
      </c>
      <c r="AH32" s="20">
        <f t="shared" si="34"/>
        <v>33.49244680104939</v>
      </c>
      <c r="AI32" s="20">
        <f t="shared" ref="AI32:BN32" si="35">(AI13-$CN$13)^2</f>
        <v>4.4969411830716934</v>
      </c>
      <c r="AJ32" s="20">
        <f t="shared" si="35"/>
        <v>55.941435565093997</v>
      </c>
      <c r="AK32" s="20">
        <f t="shared" si="35"/>
        <v>99.588439310412284</v>
      </c>
      <c r="AL32" s="20">
        <f t="shared" si="35"/>
        <v>419.40585504074909</v>
      </c>
      <c r="AM32" s="20">
        <f t="shared" si="35"/>
        <v>1263.5229087236457</v>
      </c>
      <c r="AN32" s="20">
        <f t="shared" si="35"/>
        <v>972.15503107071152</v>
      </c>
      <c r="AO32" s="20">
        <f t="shared" si="35"/>
        <v>830.17364530292093</v>
      </c>
      <c r="AP32" s="20">
        <f t="shared" si="35"/>
        <v>600.87413219430698</v>
      </c>
      <c r="AQ32" s="20">
        <f t="shared" si="35"/>
        <v>304.36526827420789</v>
      </c>
      <c r="AR32" s="20">
        <f t="shared" si="35"/>
        <v>64.73920085847719</v>
      </c>
      <c r="AS32" s="20">
        <f t="shared" si="35"/>
        <v>17.747128448989223</v>
      </c>
      <c r="AT32" s="20">
        <f t="shared" si="35"/>
        <v>7.7250685238956036</v>
      </c>
      <c r="AU32" s="20">
        <f t="shared" si="35"/>
        <v>19.472222081948043</v>
      </c>
      <c r="AV32" s="20">
        <f t="shared" si="35"/>
        <v>4.8961921194013192</v>
      </c>
      <c r="AW32" s="20">
        <f t="shared" si="35"/>
        <v>0.12526827420780792</v>
      </c>
      <c r="AX32" s="20">
        <f t="shared" si="35"/>
        <v>6.0549173084199659E-2</v>
      </c>
      <c r="AY32" s="20">
        <f t="shared" si="35"/>
        <v>0.11976265623027017</v>
      </c>
      <c r="AZ32" s="20">
        <f t="shared" si="35"/>
        <v>0.3068413079156953</v>
      </c>
      <c r="BA32" s="20">
        <f t="shared" si="35"/>
        <v>2.3122220819481663</v>
      </c>
      <c r="BB32" s="20">
        <f t="shared" si="35"/>
        <v>5.0802120944325839</v>
      </c>
      <c r="BC32" s="20">
        <f t="shared" si="35"/>
        <v>3.6887014826972075</v>
      </c>
      <c r="BD32" s="20">
        <f t="shared" si="35"/>
        <v>1.8331334427471504</v>
      </c>
      <c r="BE32" s="20">
        <f t="shared" si="35"/>
        <v>1.657053542622315</v>
      </c>
      <c r="BF32" s="20">
        <f t="shared" si="35"/>
        <v>4.2186390607247599</v>
      </c>
      <c r="BG32" s="20">
        <f t="shared" si="35"/>
        <v>7.0433581618482801</v>
      </c>
      <c r="BH32" s="20">
        <f t="shared" si="35"/>
        <v>1.2557426811990475</v>
      </c>
      <c r="BI32" s="20">
        <f t="shared" si="35"/>
        <v>2.1222067920714668E-3</v>
      </c>
      <c r="BJ32" s="20">
        <f t="shared" si="35"/>
        <v>1.4544179326408994E-2</v>
      </c>
      <c r="BK32" s="20">
        <f t="shared" si="35"/>
        <v>5.1956677748319491</v>
      </c>
      <c r="BL32" s="20">
        <f t="shared" si="35"/>
        <v>1.3134705213987943</v>
      </c>
      <c r="BM32" s="20">
        <f t="shared" si="35"/>
        <v>0.2298250782027958</v>
      </c>
      <c r="BN32" s="20">
        <f t="shared" si="35"/>
        <v>0.2298250782027958</v>
      </c>
      <c r="BO32" s="20">
        <f t="shared" ref="BO32:CD32" si="36">(BO13-$CN$13)^2</f>
        <v>2.1222067920714668E-3</v>
      </c>
      <c r="BP32" s="20">
        <f t="shared" si="36"/>
        <v>1.6570535426222786</v>
      </c>
      <c r="BQ32" s="20">
        <f t="shared" si="36"/>
        <v>0.9099873753314297</v>
      </c>
      <c r="BR32" s="20">
        <f t="shared" si="36"/>
        <v>0.78724080853992351</v>
      </c>
      <c r="BS32" s="20">
        <f t="shared" si="36"/>
        <v>1.9245067261429405</v>
      </c>
      <c r="BT32" s="20">
        <f t="shared" si="36"/>
        <v>10.588077262971938</v>
      </c>
      <c r="BU32" s="20">
        <f t="shared" si="36"/>
        <v>10.37225953513175</v>
      </c>
      <c r="BV32" s="20">
        <f t="shared" si="36"/>
        <v>25.880274516405294</v>
      </c>
      <c r="BW32" s="20">
        <f t="shared" si="36"/>
        <v>18.956728948365178</v>
      </c>
      <c r="BX32" s="20">
        <f t="shared" si="36"/>
        <v>5.5409986112864926</v>
      </c>
      <c r="BY32" s="20">
        <f t="shared" si="36"/>
        <v>13.351223330387617</v>
      </c>
      <c r="BZ32" s="20">
        <f t="shared" si="36"/>
        <v>22.284057287940787</v>
      </c>
      <c r="CA32" s="20">
        <f t="shared" si="36"/>
        <v>9.9472907461179485</v>
      </c>
      <c r="CB32" s="20">
        <f t="shared" si="36"/>
        <v>1.5723469258932661</v>
      </c>
      <c r="CC32" s="20">
        <f t="shared" si="36"/>
        <v>1.2557426811991113</v>
      </c>
      <c r="CD32" s="20">
        <f t="shared" si="36"/>
        <v>2.5194130931841112</v>
      </c>
      <c r="CE32" s="20">
        <f t="shared" ref="CE32:CI32" si="37">(CE13-$CN$13)^2</f>
        <v>0.4723344414987129</v>
      </c>
      <c r="CF32" s="20">
        <f t="shared" si="37"/>
        <v>502.33064904823982</v>
      </c>
      <c r="CG32" s="20">
        <f t="shared" si="37"/>
        <v>48.247852543870373</v>
      </c>
      <c r="CH32" s="20">
        <f t="shared" si="37"/>
        <v>38.184993617528526</v>
      </c>
      <c r="CI32" s="20">
        <f t="shared" si="37"/>
        <v>89.228189622521924</v>
      </c>
      <c r="CJ32" s="20">
        <f>(CJ13-$CN$13)^2</f>
        <v>4.6394255775786117</v>
      </c>
      <c r="CK32" s="20">
        <f>(CK13-$CN$13)^2</f>
        <v>4.4969411830716934</v>
      </c>
      <c r="CL32" s="20">
        <f>(CL13-$CN$13)^2</f>
        <v>0.14997489093690666</v>
      </c>
      <c r="CM32" s="20">
        <f>(CM13-$CN$13)^2</f>
        <v>1.9027464265173555</v>
      </c>
      <c r="CN32" s="47" t="s">
        <v>163</v>
      </c>
      <c r="CO32" s="47"/>
    </row>
    <row r="33" spans="1:99" x14ac:dyDescent="0.25">
      <c r="A33" s="99" t="s">
        <v>155</v>
      </c>
      <c r="B33" s="99" t="s">
        <v>152</v>
      </c>
      <c r="C33" s="21">
        <f t="shared" ref="C33:AH33" si="38">(C14-$CN$14)^2</f>
        <v>90852362.432219416</v>
      </c>
      <c r="D33" s="21">
        <f t="shared" si="38"/>
        <v>89693222.063680083</v>
      </c>
      <c r="E33" s="21">
        <f t="shared" si="38"/>
        <v>87960962.100421667</v>
      </c>
      <c r="F33" s="21">
        <f t="shared" si="38"/>
        <v>85507944.092444122</v>
      </c>
      <c r="G33" s="21">
        <f t="shared" si="38"/>
        <v>83233700.813343018</v>
      </c>
      <c r="H33" s="21">
        <f t="shared" si="38"/>
        <v>81126959.822781205</v>
      </c>
      <c r="I33" s="21">
        <f t="shared" si="38"/>
        <v>78814455.037500322</v>
      </c>
      <c r="J33" s="21">
        <f t="shared" si="38"/>
        <v>74064106.272219405</v>
      </c>
      <c r="K33" s="21">
        <f t="shared" si="38"/>
        <v>72133606.465365484</v>
      </c>
      <c r="L33" s="21">
        <f t="shared" si="38"/>
        <v>70205136.736938536</v>
      </c>
      <c r="M33" s="21">
        <f t="shared" si="38"/>
        <v>66679482.237500317</v>
      </c>
      <c r="N33" s="21">
        <f t="shared" si="38"/>
        <v>62442403.081208177</v>
      </c>
      <c r="O33" s="21">
        <f t="shared" si="38"/>
        <v>59494234.229073353</v>
      </c>
      <c r="P33" s="21">
        <f t="shared" si="38"/>
        <v>56002032.310871102</v>
      </c>
      <c r="Q33" s="21">
        <f t="shared" si="38"/>
        <v>51932929.699635148</v>
      </c>
      <c r="R33" s="21">
        <f t="shared" si="38"/>
        <v>47828988.993118286</v>
      </c>
      <c r="S33" s="21">
        <f t="shared" si="38"/>
        <v>43331288.418736272</v>
      </c>
      <c r="T33" s="21">
        <f t="shared" si="38"/>
        <v>38163366.463680089</v>
      </c>
      <c r="U33" s="21">
        <f t="shared" si="38"/>
        <v>32571567.535028405</v>
      </c>
      <c r="V33" s="21">
        <f t="shared" si="38"/>
        <v>27210313.183567729</v>
      </c>
      <c r="W33" s="21">
        <f t="shared" si="38"/>
        <v>21416075.262219418</v>
      </c>
      <c r="X33" s="21">
        <f t="shared" si="38"/>
        <v>14607306.096826158</v>
      </c>
      <c r="Y33" s="21">
        <f t="shared" si="38"/>
        <v>8508017.199859865</v>
      </c>
      <c r="Z33" s="21">
        <f t="shared" si="38"/>
        <v>3231547.5423317761</v>
      </c>
      <c r="AA33" s="21">
        <f t="shared" si="38"/>
        <v>720377.51615200157</v>
      </c>
      <c r="AB33" s="21">
        <f t="shared" si="38"/>
        <v>30537.366152000905</v>
      </c>
      <c r="AC33" s="21">
        <f t="shared" si="38"/>
        <v>2603219.0896351486</v>
      </c>
      <c r="AD33" s="21">
        <f t="shared" si="38"/>
        <v>10894946.853792448</v>
      </c>
      <c r="AE33" s="21">
        <f t="shared" si="38"/>
        <v>22912012.844241884</v>
      </c>
      <c r="AF33" s="21">
        <f t="shared" si="38"/>
        <v>38336522.765590198</v>
      </c>
      <c r="AG33" s="21">
        <f t="shared" si="38"/>
        <v>50685136.423230655</v>
      </c>
      <c r="AH33" s="21">
        <f t="shared" si="38"/>
        <v>64571661.893680081</v>
      </c>
      <c r="AI33" s="21">
        <f t="shared" ref="AI33:BN33" si="39">(AI14-$CN$14)^2</f>
        <v>75258217.775140747</v>
      </c>
      <c r="AJ33" s="21">
        <f t="shared" si="39"/>
        <v>91029716.182331756</v>
      </c>
      <c r="AK33" s="21">
        <f t="shared" si="39"/>
        <v>104688696.56615204</v>
      </c>
      <c r="AL33" s="21">
        <f t="shared" si="39"/>
        <v>104214481.63221943</v>
      </c>
      <c r="AM33" s="21">
        <f t="shared" si="39"/>
        <v>98218990.167050898</v>
      </c>
      <c r="AN33" s="21">
        <f t="shared" si="39"/>
        <v>90152165.854129523</v>
      </c>
      <c r="AO33" s="21">
        <f t="shared" si="39"/>
        <v>84952156.946376696</v>
      </c>
      <c r="AP33" s="21">
        <f t="shared" si="39"/>
        <v>75626493.551320538</v>
      </c>
      <c r="AQ33" s="21">
        <f t="shared" si="39"/>
        <v>68440037.827163234</v>
      </c>
      <c r="AR33" s="21">
        <f t="shared" si="39"/>
        <v>45239741.045140773</v>
      </c>
      <c r="AS33" s="21">
        <f t="shared" si="39"/>
        <v>41805915.797612697</v>
      </c>
      <c r="AT33" s="21">
        <f t="shared" si="39"/>
        <v>34203191.151320539</v>
      </c>
      <c r="AU33" s="21">
        <f t="shared" si="39"/>
        <v>29615902.087837402</v>
      </c>
      <c r="AV33" s="21">
        <f t="shared" si="39"/>
        <v>26480795.620534029</v>
      </c>
      <c r="AW33" s="21">
        <f t="shared" si="39"/>
        <v>25768308.358848628</v>
      </c>
      <c r="AX33" s="21">
        <f t="shared" si="39"/>
        <v>21109884.540084593</v>
      </c>
      <c r="AY33" s="21">
        <f t="shared" si="39"/>
        <v>13742956.957163246</v>
      </c>
      <c r="AZ33" s="21">
        <f t="shared" si="39"/>
        <v>10351337.407500304</v>
      </c>
      <c r="BA33" s="21">
        <f t="shared" si="39"/>
        <v>10031469.003792461</v>
      </c>
      <c r="BB33" s="21">
        <f t="shared" si="39"/>
        <v>7944220.9355902076</v>
      </c>
      <c r="BC33" s="21">
        <f t="shared" si="39"/>
        <v>6720794.0896351403</v>
      </c>
      <c r="BD33" s="21">
        <f t="shared" si="39"/>
        <v>5076682.3908710992</v>
      </c>
      <c r="BE33" s="21">
        <f t="shared" si="39"/>
        <v>4252872.7453654828</v>
      </c>
      <c r="BF33" s="21">
        <f t="shared" si="39"/>
        <v>3534961.90997223</v>
      </c>
      <c r="BG33" s="21">
        <f t="shared" si="39"/>
        <v>1735936.5221070594</v>
      </c>
      <c r="BH33" s="21">
        <f t="shared" si="39"/>
        <v>1283121.2897475059</v>
      </c>
      <c r="BI33" s="21">
        <f t="shared" si="39"/>
        <v>1239546.9715452595</v>
      </c>
      <c r="BJ33" s="21">
        <f t="shared" si="39"/>
        <v>626392.21323065332</v>
      </c>
      <c r="BK33" s="21">
        <f t="shared" si="39"/>
        <v>513299.79750031623</v>
      </c>
      <c r="BL33" s="21">
        <f t="shared" si="39"/>
        <v>399107.35266885458</v>
      </c>
      <c r="BM33" s="21">
        <f t="shared" si="39"/>
        <v>372648.51660143974</v>
      </c>
      <c r="BN33" s="21">
        <f t="shared" si="39"/>
        <v>168304.60154525918</v>
      </c>
      <c r="BO33" s="21">
        <f t="shared" ref="BO33:CD33" si="40">(BO14-$CN$14)^2</f>
        <v>59804.427725035108</v>
      </c>
      <c r="BP33" s="21">
        <f t="shared" si="40"/>
        <v>188659.43446660781</v>
      </c>
      <c r="BQ33" s="21">
        <f t="shared" si="40"/>
        <v>224343.79030930376</v>
      </c>
      <c r="BR33" s="21">
        <f t="shared" si="40"/>
        <v>214970.80154525882</v>
      </c>
      <c r="BS33" s="21">
        <f t="shared" si="40"/>
        <v>239267.17289357338</v>
      </c>
      <c r="BT33" s="21">
        <f t="shared" si="40"/>
        <v>180412.0852531259</v>
      </c>
      <c r="BU33" s="21">
        <f t="shared" si="40"/>
        <v>33800.615927281935</v>
      </c>
      <c r="BV33" s="21">
        <f t="shared" si="40"/>
        <v>13982.929635147008</v>
      </c>
      <c r="BW33" s="21">
        <f t="shared" si="40"/>
        <v>4963.1233430123066</v>
      </c>
      <c r="BX33" s="21">
        <f t="shared" si="40"/>
        <v>119.91480368638587</v>
      </c>
      <c r="BY33" s="21">
        <f t="shared" si="40"/>
        <v>268790.98502840468</v>
      </c>
      <c r="BZ33" s="21">
        <f t="shared" si="40"/>
        <v>362705.73918570922</v>
      </c>
      <c r="CA33" s="21">
        <f t="shared" si="40"/>
        <v>350050.38727559644</v>
      </c>
      <c r="CB33" s="21">
        <f t="shared" si="40"/>
        <v>319847.43794975331</v>
      </c>
      <c r="CC33" s="21">
        <f t="shared" si="40"/>
        <v>255985.97098346089</v>
      </c>
      <c r="CD33" s="21">
        <f t="shared" si="40"/>
        <v>685833.35300593346</v>
      </c>
      <c r="CE33" s="21">
        <f t="shared" ref="CE33:CI33" si="41">(CE14-$CN$14)^2</f>
        <v>892175.76379244961</v>
      </c>
      <c r="CF33" s="21">
        <f t="shared" si="41"/>
        <v>1170617.0181744711</v>
      </c>
      <c r="CG33" s="21">
        <f t="shared" si="41"/>
        <v>1151866.7683991927</v>
      </c>
      <c r="CH33" s="21">
        <f t="shared" si="41"/>
        <v>1508845.1026688565</v>
      </c>
      <c r="CI33" s="21">
        <f t="shared" si="41"/>
        <v>1250707.9790733508</v>
      </c>
      <c r="CJ33" s="21">
        <f>(CJ14-$CN$14)^2</f>
        <v>1396534.3903093052</v>
      </c>
      <c r="CK33" s="21">
        <f>(CK14-$CN$14)^2</f>
        <v>824555.82278121705</v>
      </c>
      <c r="CL33" s="21">
        <f>(CL14-$CN$14)^2</f>
        <v>750563.295927283</v>
      </c>
      <c r="CM33" s="21">
        <f>(CM14-$CN$14)^2</f>
        <v>758206.5408711026</v>
      </c>
      <c r="CN33" s="47" t="s">
        <v>164</v>
      </c>
      <c r="CO33" s="47"/>
    </row>
    <row r="34" spans="1:99" x14ac:dyDescent="0.25">
      <c r="A34" s="99" t="s">
        <v>128</v>
      </c>
      <c r="B34" s="99" t="s">
        <v>131</v>
      </c>
      <c r="C34" s="20">
        <f t="shared" ref="C34:AH34" si="42">(C15-$CN$15)^2</f>
        <v>0.72625536877655983</v>
      </c>
      <c r="D34" s="20">
        <f t="shared" si="42"/>
        <v>3.9401906777917506</v>
      </c>
      <c r="E34" s="20">
        <f t="shared" si="42"/>
        <v>11.325814078499061</v>
      </c>
      <c r="F34" s="20">
        <f t="shared" si="42"/>
        <v>32.989469026545287</v>
      </c>
      <c r="G34" s="20">
        <f t="shared" si="42"/>
        <v>2.3279321531518598</v>
      </c>
      <c r="H34" s="20">
        <f t="shared" si="42"/>
        <v>3.5289718220826884</v>
      </c>
      <c r="I34" s="20">
        <f t="shared" si="42"/>
        <v>26.844733188374015</v>
      </c>
      <c r="J34" s="20">
        <f t="shared" si="42"/>
        <v>52.648822576346525</v>
      </c>
      <c r="K34" s="20">
        <f t="shared" si="42"/>
        <v>4.5318842374694235</v>
      </c>
      <c r="L34" s="20">
        <f t="shared" si="42"/>
        <v>16.549258530451493</v>
      </c>
      <c r="M34" s="20">
        <f t="shared" si="42"/>
        <v>17.99888830686205</v>
      </c>
      <c r="N34" s="20">
        <f t="shared" si="42"/>
        <v>49.690698689822113</v>
      </c>
      <c r="O34" s="20">
        <f t="shared" si="42"/>
        <v>15.794602402236121</v>
      </c>
      <c r="P34" s="20">
        <f t="shared" si="42"/>
        <v>24.878322352067663</v>
      </c>
      <c r="Q34" s="20">
        <f t="shared" si="42"/>
        <v>50.610866647059183</v>
      </c>
      <c r="R34" s="20">
        <f t="shared" si="42"/>
        <v>55.608158318521362</v>
      </c>
      <c r="S34" s="20">
        <f t="shared" si="42"/>
        <v>29.777956923033937</v>
      </c>
      <c r="T34" s="20">
        <f t="shared" si="42"/>
        <v>67.89869198707332</v>
      </c>
      <c r="U34" s="20">
        <f t="shared" si="42"/>
        <v>48.100361543755731</v>
      </c>
      <c r="V34" s="20">
        <f t="shared" si="42"/>
        <v>69.44925992935444</v>
      </c>
      <c r="W34" s="20">
        <f t="shared" si="42"/>
        <v>19.534802922890503</v>
      </c>
      <c r="X34" s="20">
        <f t="shared" si="42"/>
        <v>31.936672926897433</v>
      </c>
      <c r="Y34" s="20">
        <f t="shared" si="42"/>
        <v>37.569465939755048</v>
      </c>
      <c r="Z34" s="20">
        <f t="shared" si="42"/>
        <v>95.1593110454574</v>
      </c>
      <c r="AA34" s="20">
        <f t="shared" si="42"/>
        <v>88.639497723954506</v>
      </c>
      <c r="AB34" s="20">
        <f t="shared" si="42"/>
        <v>106.55828885364303</v>
      </c>
      <c r="AC34" s="20">
        <f t="shared" si="42"/>
        <v>139.0315263776825</v>
      </c>
      <c r="AD34" s="20">
        <f t="shared" si="42"/>
        <v>199.17012238003011</v>
      </c>
      <c r="AE34" s="20">
        <f t="shared" si="42"/>
        <v>133.39053761361265</v>
      </c>
      <c r="AF34" s="20">
        <f t="shared" si="42"/>
        <v>102.51668505279807</v>
      </c>
      <c r="AG34" s="20">
        <f t="shared" si="42"/>
        <v>99.233231694373075</v>
      </c>
      <c r="AH34" s="20">
        <f t="shared" si="42"/>
        <v>48.197201857512511</v>
      </c>
      <c r="AI34" s="20">
        <f t="shared" ref="AI34:BN34" si="43">(AI15-$CN$15)^2</f>
        <v>34.243557603671441</v>
      </c>
      <c r="AJ34" s="20">
        <f t="shared" si="43"/>
        <v>17.723282175786153</v>
      </c>
      <c r="AK34" s="20">
        <f t="shared" si="43"/>
        <v>15.187092918374736</v>
      </c>
      <c r="AL34" s="20">
        <f t="shared" si="43"/>
        <v>5.673815925871847</v>
      </c>
      <c r="AM34" s="20">
        <f t="shared" si="43"/>
        <v>5.1986516096654345</v>
      </c>
      <c r="AN34" s="20">
        <f t="shared" si="43"/>
        <v>43.486503123417023</v>
      </c>
      <c r="AO34" s="20">
        <f t="shared" si="43"/>
        <v>35.579393996206377</v>
      </c>
      <c r="AP34" s="20">
        <f t="shared" si="43"/>
        <v>58.085582092171357</v>
      </c>
      <c r="AQ34" s="20">
        <f t="shared" si="43"/>
        <v>31.154375166334884</v>
      </c>
      <c r="AR34" s="20">
        <f t="shared" si="43"/>
        <v>43.284879627396172</v>
      </c>
      <c r="AS34" s="20">
        <f t="shared" si="43"/>
        <v>14.071956828595319</v>
      </c>
      <c r="AT34" s="20">
        <f t="shared" si="43"/>
        <v>3.1625245642947415</v>
      </c>
      <c r="AU34" s="20">
        <f t="shared" si="43"/>
        <v>9.1341595767915766</v>
      </c>
      <c r="AV34" s="20">
        <f t="shared" si="43"/>
        <v>11.488044881867328</v>
      </c>
      <c r="AW34" s="20">
        <f t="shared" si="43"/>
        <v>0.2655811645629102</v>
      </c>
      <c r="AX34" s="20">
        <f t="shared" si="43"/>
        <v>0.34843396446288916</v>
      </c>
      <c r="AY34" s="20">
        <f t="shared" si="43"/>
        <v>9.9023223371845659E-2</v>
      </c>
      <c r="AZ34" s="20">
        <f t="shared" si="43"/>
        <v>5.9572788536263526E-3</v>
      </c>
      <c r="BA34" s="20">
        <f t="shared" si="43"/>
        <v>9.6907490027695129</v>
      </c>
      <c r="BB34" s="20">
        <f t="shared" si="43"/>
        <v>18.406919245296518</v>
      </c>
      <c r="BC34" s="20">
        <f t="shared" si="43"/>
        <v>0.18373126375428667</v>
      </c>
      <c r="BD34" s="20">
        <f t="shared" si="43"/>
        <v>6.7287855697015706</v>
      </c>
      <c r="BE34" s="20">
        <f t="shared" si="43"/>
        <v>1.9316941263627985</v>
      </c>
      <c r="BF34" s="20">
        <f t="shared" si="43"/>
        <v>24.183557943093504</v>
      </c>
      <c r="BG34" s="20">
        <f t="shared" si="43"/>
        <v>5.1422770814773688</v>
      </c>
      <c r="BH34" s="20">
        <f t="shared" si="43"/>
        <v>10.530509828408739</v>
      </c>
      <c r="BI34" s="20">
        <f t="shared" si="43"/>
        <v>8.082792152463</v>
      </c>
      <c r="BJ34" s="20">
        <f t="shared" si="43"/>
        <v>19.68126030063474</v>
      </c>
      <c r="BK34" s="20">
        <f t="shared" si="43"/>
        <v>11.809996418589439</v>
      </c>
      <c r="BL34" s="20">
        <f t="shared" si="43"/>
        <v>19.636928570122791</v>
      </c>
      <c r="BM34" s="20">
        <f t="shared" si="43"/>
        <v>16.962736216536349</v>
      </c>
      <c r="BN34" s="20">
        <f t="shared" si="43"/>
        <v>56.354304220143305</v>
      </c>
      <c r="BO34" s="20">
        <f t="shared" ref="BO34:CD34" si="44">(BO15-$CN$15)^2</f>
        <v>38.395440883670318</v>
      </c>
      <c r="BP34" s="20">
        <f t="shared" si="44"/>
        <v>36.584916577299076</v>
      </c>
      <c r="BQ34" s="20">
        <f t="shared" si="44"/>
        <v>45.452447001938609</v>
      </c>
      <c r="BR34" s="20">
        <f t="shared" si="44"/>
        <v>39.412137911550921</v>
      </c>
      <c r="BS34" s="20">
        <f t="shared" si="44"/>
        <v>23.883633740496723</v>
      </c>
      <c r="BT34" s="20">
        <f t="shared" si="44"/>
        <v>16.028185500474169</v>
      </c>
      <c r="BU34" s="20">
        <f t="shared" si="44"/>
        <v>5.3627920801578011</v>
      </c>
      <c r="BV34" s="20">
        <f t="shared" si="44"/>
        <v>48.206131133514184</v>
      </c>
      <c r="BW34" s="20">
        <f t="shared" si="44"/>
        <v>34.315326174306115</v>
      </c>
      <c r="BX34" s="20">
        <f t="shared" si="44"/>
        <v>23.439343280359203</v>
      </c>
      <c r="BY34" s="20">
        <f t="shared" si="44"/>
        <v>0.51925308497798106</v>
      </c>
      <c r="BZ34" s="20">
        <f t="shared" si="44"/>
        <v>22.129812188043573</v>
      </c>
      <c r="CA34" s="20">
        <f t="shared" si="44"/>
        <v>24.971946265776765</v>
      </c>
      <c r="CB34" s="20">
        <f t="shared" si="44"/>
        <v>5.7341096676524224</v>
      </c>
      <c r="CC34" s="20">
        <f t="shared" si="44"/>
        <v>17.342745180477557</v>
      </c>
      <c r="CD34" s="20">
        <f t="shared" si="44"/>
        <v>31.975884873076907</v>
      </c>
      <c r="CE34" s="20">
        <f t="shared" ref="CE34:CI34" si="45">(CE15-$CN$15)^2</f>
        <v>51.560554895100047</v>
      </c>
      <c r="CF34" s="20">
        <f t="shared" si="45"/>
        <v>69.901177993421598</v>
      </c>
      <c r="CG34" s="20">
        <f t="shared" si="45"/>
        <v>40.349411763305412</v>
      </c>
      <c r="CH34" s="20">
        <f t="shared" si="45"/>
        <v>73.744096454127828</v>
      </c>
      <c r="CI34" s="20">
        <f t="shared" si="45"/>
        <v>68.750606174993649</v>
      </c>
      <c r="CJ34" s="20">
        <f>(CJ15-$CN$15)^2</f>
        <v>0.62814038917254222</v>
      </c>
      <c r="CK34" s="20">
        <f>(CK15-$CN$15)^2</f>
        <v>1.2071099006042163</v>
      </c>
      <c r="CL34" s="20">
        <f>(CL15-$CN$15)^2</f>
        <v>72.603581705767382</v>
      </c>
      <c r="CM34" s="20">
        <f>(CM15-$CN$15)^2</f>
        <v>8.0086232845502572</v>
      </c>
      <c r="CN34" s="8" t="s">
        <v>165</v>
      </c>
    </row>
    <row r="35" spans="1:99" x14ac:dyDescent="0.25">
      <c r="A35" s="99" t="s">
        <v>129</v>
      </c>
      <c r="B35" s="99" t="s">
        <v>132</v>
      </c>
      <c r="C35" s="20">
        <f t="shared" ref="C35:AH35" si="46">(C16-$CN$16)^2</f>
        <v>7.8058490487276</v>
      </c>
      <c r="D35" s="20">
        <f t="shared" si="46"/>
        <v>1.6606074401679698</v>
      </c>
      <c r="E35" s="20">
        <f t="shared" si="46"/>
        <v>0.18415513653229421</v>
      </c>
      <c r="F35" s="20">
        <f t="shared" si="46"/>
        <v>14.447725689283978</v>
      </c>
      <c r="G35" s="20">
        <f t="shared" si="46"/>
        <v>6.3505574024563245</v>
      </c>
      <c r="H35" s="20">
        <f t="shared" si="46"/>
        <v>0.16115147767347446</v>
      </c>
      <c r="I35" s="20">
        <f t="shared" si="46"/>
        <v>8.2910861915058547</v>
      </c>
      <c r="J35" s="20">
        <f t="shared" si="46"/>
        <v>99.54726098062747</v>
      </c>
      <c r="K35" s="20">
        <f t="shared" si="46"/>
        <v>4.4750586201221516</v>
      </c>
      <c r="L35" s="20">
        <f t="shared" si="46"/>
        <v>6.55041858491035</v>
      </c>
      <c r="M35" s="20">
        <f t="shared" si="46"/>
        <v>5.702771272370482</v>
      </c>
      <c r="N35" s="20">
        <f t="shared" si="46"/>
        <v>11.392923360134064</v>
      </c>
      <c r="O35" s="20">
        <f t="shared" si="46"/>
        <v>2.5849441895690998E-5</v>
      </c>
      <c r="P35" s="20">
        <f t="shared" si="46"/>
        <v>11.548562399825622</v>
      </c>
      <c r="Q35" s="20">
        <f t="shared" si="46"/>
        <v>14.02887866531138</v>
      </c>
      <c r="R35" s="20">
        <f t="shared" si="46"/>
        <v>19.857128019049316</v>
      </c>
      <c r="S35" s="20">
        <f t="shared" si="46"/>
        <v>16.267891753570012</v>
      </c>
      <c r="T35" s="20">
        <f t="shared" si="46"/>
        <v>162.80304809963775</v>
      </c>
      <c r="U35" s="20">
        <f t="shared" si="46"/>
        <v>61.997477149328311</v>
      </c>
      <c r="V35" s="20">
        <f t="shared" si="46"/>
        <v>26.844527344374299</v>
      </c>
      <c r="W35" s="20">
        <f t="shared" si="46"/>
        <v>24.082795398086542</v>
      </c>
      <c r="X35" s="20">
        <f t="shared" si="46"/>
        <v>33.350665386268787</v>
      </c>
      <c r="Y35" s="20">
        <f t="shared" si="46"/>
        <v>53.193040392709108</v>
      </c>
      <c r="Z35" s="20">
        <f t="shared" si="46"/>
        <v>88.959789388302852</v>
      </c>
      <c r="AA35" s="20">
        <f t="shared" si="46"/>
        <v>96.387359021049875</v>
      </c>
      <c r="AB35" s="20">
        <f t="shared" si="46"/>
        <v>171.50083752551055</v>
      </c>
      <c r="AC35" s="20">
        <f t="shared" si="46"/>
        <v>331.66324318249792</v>
      </c>
      <c r="AD35" s="20">
        <f t="shared" si="46"/>
        <v>439.66267383577991</v>
      </c>
      <c r="AE35" s="20">
        <f t="shared" si="46"/>
        <v>295.55982857762115</v>
      </c>
      <c r="AF35" s="20">
        <f t="shared" si="46"/>
        <v>269.52263909941615</v>
      </c>
      <c r="AG35" s="20">
        <f t="shared" si="46"/>
        <v>315.44813781591188</v>
      </c>
      <c r="AH35" s="20">
        <f t="shared" si="46"/>
        <v>160.06029551482251</v>
      </c>
      <c r="AI35" s="20">
        <f t="shared" ref="AI35:BN35" si="47">(AI16-$CN$16)^2</f>
        <v>114.98619100968969</v>
      </c>
      <c r="AJ35" s="20">
        <f t="shared" si="47"/>
        <v>91.173674596056514</v>
      </c>
      <c r="AK35" s="20">
        <f t="shared" si="47"/>
        <v>50.907644130570638</v>
      </c>
      <c r="AL35" s="20">
        <f t="shared" si="47"/>
        <v>7.8505230583804897</v>
      </c>
      <c r="AM35" s="20">
        <f t="shared" si="47"/>
        <v>26.077328517522883</v>
      </c>
      <c r="AN35" s="20">
        <f t="shared" si="47"/>
        <v>300.83051195674244</v>
      </c>
      <c r="AO35" s="20">
        <f t="shared" si="47"/>
        <v>161.28529993236856</v>
      </c>
      <c r="AP35" s="20">
        <f t="shared" si="47"/>
        <v>204.48562825159144</v>
      </c>
      <c r="AQ35" s="20">
        <f t="shared" si="47"/>
        <v>128.75063419129276</v>
      </c>
      <c r="AR35" s="20">
        <f t="shared" si="47"/>
        <v>81.818142090961075</v>
      </c>
      <c r="AS35" s="20">
        <f t="shared" si="47"/>
        <v>8.1813396200138708</v>
      </c>
      <c r="AT35" s="20">
        <f t="shared" si="47"/>
        <v>11.003850708170182</v>
      </c>
      <c r="AU35" s="20">
        <f t="shared" si="47"/>
        <v>13.703546392869727</v>
      </c>
      <c r="AV35" s="20">
        <f t="shared" si="47"/>
        <v>5.151950040587792</v>
      </c>
      <c r="AW35" s="20">
        <f t="shared" si="47"/>
        <v>6.2788152356889135</v>
      </c>
      <c r="AX35" s="20">
        <f t="shared" si="47"/>
        <v>5.3026343527537403</v>
      </c>
      <c r="AY35" s="20">
        <f t="shared" si="47"/>
        <v>0.41601992894090417</v>
      </c>
      <c r="AZ35" s="20">
        <f t="shared" si="47"/>
        <v>1.2043586759999237E-2</v>
      </c>
      <c r="BA35" s="20">
        <f t="shared" si="47"/>
        <v>0.97888614344662772</v>
      </c>
      <c r="BB35" s="20">
        <f t="shared" si="47"/>
        <v>10.778335289814699</v>
      </c>
      <c r="BC35" s="20">
        <f t="shared" si="47"/>
        <v>1.7745362593863396</v>
      </c>
      <c r="BD35" s="20">
        <f t="shared" si="47"/>
        <v>8.1319646827982197</v>
      </c>
      <c r="BE35" s="20">
        <f t="shared" si="47"/>
        <v>4.1336615232349322E-3</v>
      </c>
      <c r="BF35" s="20">
        <f t="shared" si="47"/>
        <v>12.06689144150527</v>
      </c>
      <c r="BG35" s="20">
        <f t="shared" si="47"/>
        <v>2.1536801792733322</v>
      </c>
      <c r="BH35" s="20">
        <f t="shared" si="47"/>
        <v>5.0411042516147146</v>
      </c>
      <c r="BI35" s="20">
        <f t="shared" si="47"/>
        <v>3.8659432938762066</v>
      </c>
      <c r="BJ35" s="20">
        <f t="shared" si="47"/>
        <v>41.975352017167594</v>
      </c>
      <c r="BK35" s="20">
        <f t="shared" si="47"/>
        <v>5.3674816030052916</v>
      </c>
      <c r="BL35" s="20">
        <f t="shared" si="47"/>
        <v>7.6466303859083204</v>
      </c>
      <c r="BM35" s="20">
        <f t="shared" si="47"/>
        <v>9.3461950397816285</v>
      </c>
      <c r="BN35" s="20">
        <f t="shared" si="47"/>
        <v>65.956703786943805</v>
      </c>
      <c r="BO35" s="20">
        <f t="shared" ref="BO35:CD35" si="48">(BO16-$CN$16)^2</f>
        <v>52.668554968502022</v>
      </c>
      <c r="BP35" s="20">
        <f t="shared" si="48"/>
        <v>17.066111240022433</v>
      </c>
      <c r="BQ35" s="20">
        <f t="shared" si="48"/>
        <v>39.855714151862067</v>
      </c>
      <c r="BR35" s="20">
        <f t="shared" si="48"/>
        <v>58.174419293910965</v>
      </c>
      <c r="BS35" s="20">
        <f t="shared" si="48"/>
        <v>35.067786397299152</v>
      </c>
      <c r="BT35" s="20">
        <f t="shared" si="48"/>
        <v>11.039056237839985</v>
      </c>
      <c r="BU35" s="20">
        <f t="shared" si="48"/>
        <v>4.3626369595181798</v>
      </c>
      <c r="BV35" s="20">
        <f t="shared" si="48"/>
        <v>153.72833588469692</v>
      </c>
      <c r="BW35" s="20">
        <f t="shared" si="48"/>
        <v>24.062886411384078</v>
      </c>
      <c r="BX35" s="20">
        <f t="shared" si="48"/>
        <v>41.662612508848675</v>
      </c>
      <c r="BY35" s="20">
        <f t="shared" si="48"/>
        <v>0.57854974761083966</v>
      </c>
      <c r="BZ35" s="20">
        <f t="shared" si="48"/>
        <v>58.503105157202327</v>
      </c>
      <c r="CA35" s="20">
        <f t="shared" si="48"/>
        <v>22.951037055639976</v>
      </c>
      <c r="CB35" s="20">
        <f t="shared" si="48"/>
        <v>8.3425093777105133</v>
      </c>
      <c r="CC35" s="20">
        <f t="shared" si="48"/>
        <v>2.8692353710407486</v>
      </c>
      <c r="CD35" s="20">
        <f t="shared" si="48"/>
        <v>49.416272267397225</v>
      </c>
      <c r="CE35" s="20">
        <f t="shared" ref="CE35:CI35" si="49">(CE16-$CN$16)^2</f>
        <v>32.096847087580741</v>
      </c>
      <c r="CF35" s="20">
        <f t="shared" si="49"/>
        <v>68.258088529072737</v>
      </c>
      <c r="CG35" s="20">
        <f t="shared" si="49"/>
        <v>13.857596247901068</v>
      </c>
      <c r="CH35" s="20">
        <f t="shared" si="49"/>
        <v>156.93859810980896</v>
      </c>
      <c r="CI35" s="20">
        <f t="shared" si="49"/>
        <v>8.0111702334360242</v>
      </c>
      <c r="CJ35" s="20">
        <f>(CJ16-$CN$16)^2</f>
        <v>2.7065064355641844</v>
      </c>
      <c r="CK35" s="20">
        <f>(CK16-$CN$16)^2</f>
        <v>0.93507080083653105</v>
      </c>
      <c r="CL35" s="20">
        <f>(CL16-$CN$16)^2</f>
        <v>51.303960298091042</v>
      </c>
      <c r="CM35" s="20">
        <f>(CM16-$CN$16)^2</f>
        <v>5.3841376552937064</v>
      </c>
      <c r="CN35" s="8" t="s">
        <v>167</v>
      </c>
    </row>
    <row r="36" spans="1:99" x14ac:dyDescent="0.25">
      <c r="A36" s="99" t="s">
        <v>119</v>
      </c>
      <c r="B36" s="99" t="s">
        <v>10</v>
      </c>
      <c r="C36" s="20">
        <f>(C17-$CN$17)^2</f>
        <v>1.9873607428916085</v>
      </c>
      <c r="D36" s="20">
        <f t="shared" ref="D36:AH36" si="50">(D17-$CN$17)^2</f>
        <v>0.82762291517625319</v>
      </c>
      <c r="E36" s="20">
        <f t="shared" si="50"/>
        <v>0.62451430094404525</v>
      </c>
      <c r="F36" s="20">
        <f t="shared" si="50"/>
        <v>0.85302865799772865</v>
      </c>
      <c r="G36" s="20">
        <f t="shared" si="50"/>
        <v>3.5730910799702627</v>
      </c>
      <c r="H36" s="20">
        <f t="shared" si="50"/>
        <v>1.497185961368515</v>
      </c>
      <c r="I36" s="20">
        <f t="shared" si="50"/>
        <v>0.15230456311632951</v>
      </c>
      <c r="J36" s="20">
        <f t="shared" si="50"/>
        <v>0.12739819607513106</v>
      </c>
      <c r="K36" s="20">
        <f t="shared" si="50"/>
        <v>0.57294126723618022</v>
      </c>
      <c r="L36" s="20">
        <f t="shared" si="50"/>
        <v>0.79256673540097389</v>
      </c>
      <c r="M36" s="20">
        <f t="shared" si="50"/>
        <v>1.3384843383972287</v>
      </c>
      <c r="N36" s="20">
        <f t="shared" si="50"/>
        <v>0.47646186648711591</v>
      </c>
      <c r="O36" s="20">
        <f t="shared" si="50"/>
        <v>8.1472597455429074E-3</v>
      </c>
      <c r="P36" s="20">
        <f t="shared" si="50"/>
        <v>0.33224214114379458</v>
      </c>
      <c r="Q36" s="20">
        <f t="shared" si="50"/>
        <v>0.45752304002019911</v>
      </c>
      <c r="R36" s="20">
        <f t="shared" si="50"/>
        <v>2.5912558739777509</v>
      </c>
      <c r="S36" s="20">
        <f t="shared" si="50"/>
        <v>3.1556129276606497</v>
      </c>
      <c r="T36" s="20">
        <f t="shared" si="50"/>
        <v>5.8068363983223206</v>
      </c>
      <c r="U36" s="20">
        <f t="shared" si="50"/>
        <v>8.0830536267867412</v>
      </c>
      <c r="V36" s="20">
        <f t="shared" si="50"/>
        <v>7.1631410175482877</v>
      </c>
      <c r="W36" s="20">
        <f t="shared" si="50"/>
        <v>6.9858251623672647</v>
      </c>
      <c r="X36" s="20">
        <f t="shared" si="50"/>
        <v>5.8068363983223206</v>
      </c>
      <c r="Y36" s="20">
        <f t="shared" si="50"/>
        <v>6.1325792197954785</v>
      </c>
      <c r="Z36" s="20">
        <f t="shared" si="50"/>
        <v>5.8068363983223206</v>
      </c>
      <c r="AA36" s="20">
        <f t="shared" si="50"/>
        <v>4.4509937016931049</v>
      </c>
      <c r="AB36" s="20">
        <f t="shared" si="50"/>
        <v>2.8103320287842437</v>
      </c>
      <c r="AC36" s="20">
        <f t="shared" si="50"/>
        <v>2.3810686080601489</v>
      </c>
      <c r="AD36" s="20">
        <f t="shared" si="50"/>
        <v>4.7367365231662655</v>
      </c>
      <c r="AE36" s="20">
        <f t="shared" si="50"/>
        <v>16.617073601817946</v>
      </c>
      <c r="AF36" s="20">
        <f t="shared" si="50"/>
        <v>25.769882590581989</v>
      </c>
      <c r="AG36" s="20">
        <f t="shared" si="50"/>
        <v>41.084739020045156</v>
      </c>
      <c r="AH36" s="20">
        <f t="shared" si="50"/>
        <v>52.462079844015172</v>
      </c>
      <c r="AI36" s="20">
        <f t="shared" ref="AI36:BN36" si="51">(AI17-$CN$17)^2</f>
        <v>56.396162241018956</v>
      </c>
      <c r="AJ36" s="20">
        <f t="shared" si="51"/>
        <v>57.908109806562024</v>
      </c>
      <c r="AK36" s="20">
        <f t="shared" si="51"/>
        <v>44.574376972604469</v>
      </c>
      <c r="AL36" s="20">
        <f t="shared" si="51"/>
        <v>25.097473102442166</v>
      </c>
      <c r="AM36" s="20">
        <f t="shared" si="51"/>
        <v>18.003652877723066</v>
      </c>
      <c r="AN36" s="20">
        <f t="shared" si="51"/>
        <v>2.3810686080601489</v>
      </c>
      <c r="AO36" s="20">
        <f t="shared" si="51"/>
        <v>1.6647764732286892</v>
      </c>
      <c r="AP36" s="20">
        <f t="shared" si="51"/>
        <v>14.619882590582</v>
      </c>
      <c r="AQ36" s="20">
        <f t="shared" si="51"/>
        <v>50.271817671730567</v>
      </c>
      <c r="AR36" s="20">
        <f t="shared" si="51"/>
        <v>51.69987010618749</v>
      </c>
      <c r="AS36" s="20">
        <f t="shared" si="51"/>
        <v>37.091293327161274</v>
      </c>
      <c r="AT36" s="20">
        <f t="shared" si="51"/>
        <v>25.236511804065149</v>
      </c>
      <c r="AU36" s="20">
        <f t="shared" si="51"/>
        <v>12.651742765363522</v>
      </c>
      <c r="AV36" s="20">
        <f t="shared" si="51"/>
        <v>5.7133532522549082</v>
      </c>
      <c r="AW36" s="20">
        <f t="shared" si="51"/>
        <v>3.9611435144271923</v>
      </c>
      <c r="AX36" s="20">
        <f t="shared" si="51"/>
        <v>3.7002196692336833</v>
      </c>
      <c r="AY36" s="20">
        <f t="shared" si="51"/>
        <v>4.2309562485095888</v>
      </c>
      <c r="AZ36" s="20">
        <f t="shared" si="51"/>
        <v>2.3213432647393017</v>
      </c>
      <c r="BA36" s="20">
        <f t="shared" si="51"/>
        <v>3.3255005681100882</v>
      </c>
      <c r="BB36" s="20">
        <f t="shared" si="51"/>
        <v>7.0592708552511629</v>
      </c>
      <c r="BC36" s="20">
        <f t="shared" si="51"/>
        <v>7.2375105556256942</v>
      </c>
      <c r="BD36" s="20">
        <f t="shared" si="51"/>
        <v>8.547410680469639</v>
      </c>
      <c r="BE36" s="20">
        <f t="shared" si="51"/>
        <v>5.8738151748516616</v>
      </c>
      <c r="BF36" s="20">
        <f t="shared" si="51"/>
        <v>2.6360623658628963</v>
      </c>
      <c r="BG36" s="20">
        <f t="shared" si="51"/>
        <v>0.98061916985790298</v>
      </c>
      <c r="BH36" s="20">
        <f t="shared" si="51"/>
        <v>0.3484094320301872</v>
      </c>
      <c r="BI36" s="20">
        <f t="shared" si="51"/>
        <v>0.24035699757325849</v>
      </c>
      <c r="BJ36" s="20">
        <f t="shared" si="51"/>
        <v>0.3484094320301872</v>
      </c>
      <c r="BK36" s="20">
        <f t="shared" si="51"/>
        <v>0.98061916985790298</v>
      </c>
      <c r="BL36" s="20">
        <f t="shared" si="51"/>
        <v>0.15230456311632951</v>
      </c>
      <c r="BM36" s="20">
        <f t="shared" si="51"/>
        <v>0.98061916985790298</v>
      </c>
      <c r="BN36" s="20">
        <f t="shared" si="51"/>
        <v>1.1886716043148315</v>
      </c>
      <c r="BO36" s="20">
        <f t="shared" ref="BO36:CD36" si="52">(BO17-$CN$17)^2</f>
        <v>2.0266241636157059</v>
      </c>
      <c r="BP36" s="20">
        <f t="shared" si="52"/>
        <v>2.5289337765994762</v>
      </c>
      <c r="BQ36" s="20">
        <f t="shared" si="52"/>
        <v>0.79256673540097389</v>
      </c>
      <c r="BR36" s="20">
        <f t="shared" si="52"/>
        <v>0.47646186648711591</v>
      </c>
      <c r="BS36" s="20">
        <f t="shared" si="52"/>
        <v>0.62451430094404525</v>
      </c>
      <c r="BT36" s="20">
        <f t="shared" si="52"/>
        <v>0.1047140512561547</v>
      </c>
      <c r="BU36" s="20">
        <f t="shared" si="52"/>
        <v>0.57294126723617989</v>
      </c>
      <c r="BV36" s="20">
        <f t="shared" si="52"/>
        <v>0.57294126723618022</v>
      </c>
      <c r="BW36" s="20">
        <f t="shared" si="52"/>
        <v>0.24035699757325849</v>
      </c>
      <c r="BX36" s="20">
        <f t="shared" si="52"/>
        <v>0.27415225350334577</v>
      </c>
      <c r="BY36" s="20">
        <f t="shared" si="52"/>
        <v>0.12739819607513089</v>
      </c>
      <c r="BZ36" s="20">
        <f t="shared" si="52"/>
        <v>8.4252128659400682E-2</v>
      </c>
      <c r="CA36" s="20">
        <f t="shared" si="52"/>
        <v>3.6199694202471738E-2</v>
      </c>
      <c r="CB36" s="20">
        <f t="shared" si="52"/>
        <v>5.8376467617724508E-3</v>
      </c>
      <c r="CC36" s="20">
        <f t="shared" si="52"/>
        <v>1.8551249140820968E-3</v>
      </c>
      <c r="CD36" s="20">
        <f t="shared" si="52"/>
        <v>0.12739819607513089</v>
      </c>
      <c r="CE36" s="20">
        <f t="shared" ref="CE36:CI36" si="53">(CE17-$CN$17)^2</f>
        <v>0.15230456311632951</v>
      </c>
      <c r="CF36" s="20">
        <f t="shared" si="53"/>
        <v>3.9611435144271923</v>
      </c>
      <c r="CG36" s="20">
        <f t="shared" si="53"/>
        <v>2.7454131773485404</v>
      </c>
      <c r="CH36" s="20">
        <f t="shared" si="53"/>
        <v>2.6360623658628977</v>
      </c>
      <c r="CI36" s="20">
        <f t="shared" si="53"/>
        <v>2.5289337765994762</v>
      </c>
      <c r="CJ36" s="20">
        <f>(CJ17-$CN$17)^2</f>
        <v>0.52359045575053709</v>
      </c>
      <c r="CK36" s="20">
        <f>(CK17-$CN$17)^2</f>
        <v>0.1047140512561547</v>
      </c>
      <c r="CL36" s="20">
        <f>(CL17-$CN$17)^2</f>
        <v>0.76808483777300907</v>
      </c>
      <c r="CM36" s="20">
        <f>(CM17-$CN$17)^2</f>
        <v>5.6472983209190755</v>
      </c>
      <c r="CN36" s="8" t="s">
        <v>168</v>
      </c>
    </row>
    <row r="37" spans="1:99" x14ac:dyDescent="0.25">
      <c r="A37" s="99" t="s">
        <v>130</v>
      </c>
      <c r="B37" s="99" t="s">
        <v>149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20">
        <f>(AE18-$CN$18)^2</f>
        <v>2030.3149583445313</v>
      </c>
      <c r="AF37" s="20">
        <f t="shared" ref="AF37:CI37" si="54">(AF18-$CN$18)^2</f>
        <v>1236.1564337543673</v>
      </c>
      <c r="AG37" s="20">
        <f t="shared" si="54"/>
        <v>1021.3787288363344</v>
      </c>
      <c r="AH37" s="20">
        <f t="shared" si="54"/>
        <v>344.43708949207212</v>
      </c>
      <c r="AI37" s="20">
        <f t="shared" si="54"/>
        <v>147.84167965600648</v>
      </c>
      <c r="AJ37" s="20">
        <f t="shared" si="54"/>
        <v>45.684302606826137</v>
      </c>
      <c r="AK37" s="20">
        <f t="shared" si="54"/>
        <v>69.572007524858904</v>
      </c>
      <c r="AL37" s="20">
        <f t="shared" si="54"/>
        <v>499.11954850846541</v>
      </c>
      <c r="AM37" s="20">
        <f t="shared" si="54"/>
        <v>1725.6533190002685</v>
      </c>
      <c r="AN37" s="20">
        <f t="shared" si="54"/>
        <v>2194.0777452297766</v>
      </c>
      <c r="AO37" s="20">
        <f t="shared" si="54"/>
        <v>1904.5354501478098</v>
      </c>
      <c r="AP37" s="20">
        <f t="shared" si="54"/>
        <v>1145.2121714592854</v>
      </c>
      <c r="AQ37" s="20">
        <f t="shared" si="54"/>
        <v>637.10725342649812</v>
      </c>
      <c r="AR37" s="20">
        <f t="shared" si="54"/>
        <v>257.31315506584247</v>
      </c>
      <c r="AS37" s="20">
        <f t="shared" si="54"/>
        <v>149.84167965600645</v>
      </c>
      <c r="AT37" s="20">
        <f t="shared" si="54"/>
        <v>48.17725342649824</v>
      </c>
      <c r="AU37" s="20">
        <f t="shared" si="54"/>
        <v>39.175286213383515</v>
      </c>
      <c r="AV37" s="20">
        <f t="shared" si="54"/>
        <v>60.202335393711387</v>
      </c>
      <c r="AW37" s="20">
        <f t="shared" si="54"/>
        <v>71.554958344531059</v>
      </c>
      <c r="AX37" s="20">
        <f t="shared" si="54"/>
        <v>1.5851222789572703</v>
      </c>
      <c r="AY37" s="20">
        <f t="shared" si="54"/>
        <v>3.7674173609244805</v>
      </c>
      <c r="AZ37" s="20">
        <f t="shared" si="54"/>
        <v>6.456597688793333</v>
      </c>
      <c r="BA37" s="20">
        <f t="shared" si="54"/>
        <v>10.50397473797366</v>
      </c>
      <c r="BB37" s="20">
        <f t="shared" si="54"/>
        <v>2.4305321150228436</v>
      </c>
      <c r="BC37" s="20">
        <f t="shared" si="54"/>
        <v>6.7089492072023818E-2</v>
      </c>
      <c r="BD37" s="20">
        <f t="shared" si="54"/>
        <v>11.282991131416292</v>
      </c>
      <c r="BE37" s="20">
        <f t="shared" si="54"/>
        <v>3.8377452297769437</v>
      </c>
      <c r="BF37" s="20">
        <f t="shared" si="54"/>
        <v>13.388400967481859</v>
      </c>
      <c r="BG37" s="20">
        <f t="shared" si="54"/>
        <v>36.711679656006453</v>
      </c>
      <c r="BH37" s="20">
        <f t="shared" si="54"/>
        <v>9.9793845740392406</v>
      </c>
      <c r="BI37" s="20">
        <f t="shared" si="54"/>
        <v>37.933482934694972</v>
      </c>
      <c r="BJ37" s="20">
        <f t="shared" si="54"/>
        <v>81.739384574039207</v>
      </c>
      <c r="BK37" s="20">
        <f t="shared" si="54"/>
        <v>121.90331900026871</v>
      </c>
      <c r="BL37" s="20">
        <f t="shared" si="54"/>
        <v>83.557581295350715</v>
      </c>
      <c r="BM37" s="20">
        <f t="shared" si="54"/>
        <v>154.77807309862942</v>
      </c>
      <c r="BN37" s="20">
        <f t="shared" si="54"/>
        <v>4.2395485084654672</v>
      </c>
      <c r="BO37" s="20">
        <f t="shared" si="54"/>
        <v>6.5485649019080903</v>
      </c>
      <c r="BP37" s="20">
        <f t="shared" si="54"/>
        <v>24.591843590432685</v>
      </c>
      <c r="BQ37" s="20">
        <f t="shared" si="54"/>
        <v>25.593646869121205</v>
      </c>
      <c r="BR37" s="20">
        <f t="shared" si="54"/>
        <v>10.621187852727763</v>
      </c>
      <c r="BS37" s="20">
        <f t="shared" si="54"/>
        <v>22.648237033055644</v>
      </c>
      <c r="BT37" s="20">
        <f t="shared" si="54"/>
        <v>20.784630475678583</v>
      </c>
      <c r="BU37" s="20">
        <f t="shared" si="54"/>
        <v>18.139220639613018</v>
      </c>
      <c r="BV37" s="20">
        <f t="shared" si="54"/>
        <v>11.282991131416292</v>
      </c>
      <c r="BW37" s="20">
        <f t="shared" si="54"/>
        <v>47.046105885514656</v>
      </c>
      <c r="BX37" s="20">
        <f t="shared" si="54"/>
        <v>17.297417360924481</v>
      </c>
      <c r="BY37" s="20">
        <f t="shared" si="54"/>
        <v>7.0703681805966179</v>
      </c>
      <c r="BZ37" s="20">
        <f t="shared" si="54"/>
        <v>43.020696049449072</v>
      </c>
      <c r="CA37" s="20">
        <f t="shared" si="54"/>
        <v>3.4559419510884202</v>
      </c>
      <c r="CB37" s="20">
        <f t="shared" si="54"/>
        <v>11.282991131416292</v>
      </c>
      <c r="CC37" s="20">
        <f t="shared" si="54"/>
        <v>66.569548508465473</v>
      </c>
      <c r="CD37" s="20">
        <f t="shared" si="54"/>
        <v>18.139220639613018</v>
      </c>
      <c r="CE37" s="20">
        <f t="shared" si="54"/>
        <v>18.139220639613018</v>
      </c>
      <c r="CF37" s="20">
        <f>(CF18-$CN$18)^2</f>
        <v>9.2475812953507095</v>
      </c>
      <c r="CG37" s="20">
        <f t="shared" si="54"/>
        <v>8.071187852727757</v>
      </c>
      <c r="CH37" s="20">
        <f t="shared" si="54"/>
        <v>5.4802042461703815</v>
      </c>
      <c r="CI37" s="20">
        <f t="shared" si="54"/>
        <v>2.6928271969900552</v>
      </c>
      <c r="CJ37" s="20">
        <f>(CJ18-$CN$18)^2</f>
        <v>57.138728836334323</v>
      </c>
      <c r="CK37" s="20">
        <f>(CK18-$CN$18)^2</f>
        <v>61.764138672399909</v>
      </c>
      <c r="CL37" s="20">
        <f>(CL18-$CN$18)^2</f>
        <v>133.61085998387537</v>
      </c>
      <c r="CM37" s="20">
        <f>(CM18-$CN$18)^2</f>
        <v>162.79249932813764</v>
      </c>
      <c r="CN37" s="8" t="s">
        <v>169</v>
      </c>
    </row>
    <row r="38" spans="1:99" x14ac:dyDescent="0.25"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</row>
    <row r="39" spans="1:99" x14ac:dyDescent="0.25"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</row>
    <row r="40" spans="1:99" x14ac:dyDescent="0.25"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</row>
    <row r="41" spans="1:99" s="22" customFormat="1" x14ac:dyDescent="0.25"/>
    <row r="42" spans="1:99" ht="15" x14ac:dyDescent="0.25">
      <c r="B42" s="16" t="s">
        <v>97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7"/>
      <c r="BY42" s="13"/>
      <c r="BZ42" s="13"/>
      <c r="CA42" s="13"/>
      <c r="CB42" s="22"/>
    </row>
    <row r="43" spans="1:99" x14ac:dyDescent="0.25">
      <c r="C43" s="102">
        <v>2000</v>
      </c>
      <c r="D43" s="102"/>
      <c r="E43" s="102"/>
      <c r="F43" s="102"/>
      <c r="G43" s="102">
        <v>2001</v>
      </c>
      <c r="H43" s="102"/>
      <c r="I43" s="102"/>
      <c r="J43" s="102"/>
      <c r="K43" s="102">
        <v>2002</v>
      </c>
      <c r="L43" s="102"/>
      <c r="M43" s="102"/>
      <c r="N43" s="102"/>
      <c r="O43" s="102">
        <v>2003</v>
      </c>
      <c r="P43" s="102"/>
      <c r="Q43" s="102"/>
      <c r="R43" s="102"/>
      <c r="S43" s="102">
        <v>2004</v>
      </c>
      <c r="T43" s="102"/>
      <c r="U43" s="102"/>
      <c r="V43" s="102"/>
      <c r="W43" s="102">
        <v>2005</v>
      </c>
      <c r="X43" s="102"/>
      <c r="Y43" s="102"/>
      <c r="Z43" s="102"/>
      <c r="AA43" s="102">
        <v>2006</v>
      </c>
      <c r="AB43" s="102"/>
      <c r="AC43" s="102"/>
      <c r="AD43" s="102"/>
      <c r="AE43" s="102">
        <v>2007</v>
      </c>
      <c r="AF43" s="102"/>
      <c r="AG43" s="102"/>
      <c r="AH43" s="102"/>
      <c r="AI43" s="102">
        <v>2008</v>
      </c>
      <c r="AJ43" s="102"/>
      <c r="AK43" s="102"/>
      <c r="AL43" s="102"/>
      <c r="AM43" s="102">
        <v>2009</v>
      </c>
      <c r="AN43" s="102"/>
      <c r="AO43" s="102"/>
      <c r="AP43" s="102"/>
      <c r="AQ43" s="102">
        <v>2010</v>
      </c>
      <c r="AR43" s="102"/>
      <c r="AS43" s="102"/>
      <c r="AT43" s="102"/>
      <c r="AU43" s="102">
        <v>2011</v>
      </c>
      <c r="AV43" s="102"/>
      <c r="AW43" s="102"/>
      <c r="AX43" s="102"/>
      <c r="AY43" s="102">
        <v>2012</v>
      </c>
      <c r="AZ43" s="102"/>
      <c r="BA43" s="102"/>
      <c r="BB43" s="102"/>
      <c r="BC43" s="102">
        <v>2013</v>
      </c>
      <c r="BD43" s="102"/>
      <c r="BE43" s="102"/>
      <c r="BF43" s="102"/>
      <c r="BG43" s="102">
        <v>2014</v>
      </c>
      <c r="BH43" s="102"/>
      <c r="BI43" s="102"/>
      <c r="BJ43" s="102"/>
      <c r="BK43" s="102">
        <v>2015</v>
      </c>
      <c r="BL43" s="102"/>
      <c r="BM43" s="102"/>
      <c r="BN43" s="102"/>
      <c r="BO43" s="102">
        <v>2016</v>
      </c>
      <c r="BP43" s="102"/>
      <c r="BQ43" s="102"/>
      <c r="BR43" s="102"/>
      <c r="BS43" s="102">
        <v>2017</v>
      </c>
      <c r="BT43" s="102"/>
      <c r="BU43" s="102"/>
      <c r="BV43" s="102"/>
      <c r="BW43" s="102">
        <v>2018</v>
      </c>
      <c r="BX43" s="102"/>
      <c r="BY43" s="102"/>
      <c r="BZ43" s="102"/>
      <c r="CA43" s="102">
        <v>2019</v>
      </c>
      <c r="CB43" s="102"/>
      <c r="CC43" s="102"/>
      <c r="CD43" s="102"/>
      <c r="CE43" s="102"/>
      <c r="CF43" s="67">
        <v>2020</v>
      </c>
      <c r="CG43" s="67"/>
      <c r="CH43" s="67"/>
      <c r="CI43" s="67">
        <v>2021</v>
      </c>
      <c r="CJ43" s="67"/>
      <c r="CK43" s="67"/>
      <c r="CL43" s="67"/>
      <c r="CM43" s="67">
        <v>2022</v>
      </c>
      <c r="CN43" s="67"/>
      <c r="CO43" s="67"/>
      <c r="CP43" s="67"/>
      <c r="CQ43" s="67"/>
    </row>
    <row r="44" spans="1:99" x14ac:dyDescent="0.25">
      <c r="C44" s="18" t="s">
        <v>3</v>
      </c>
      <c r="D44" s="18" t="s">
        <v>4</v>
      </c>
      <c r="E44" s="18" t="s">
        <v>2</v>
      </c>
      <c r="F44" s="18" t="s">
        <v>5</v>
      </c>
      <c r="G44" s="18" t="s">
        <v>3</v>
      </c>
      <c r="H44" s="18" t="s">
        <v>4</v>
      </c>
      <c r="I44" s="18" t="s">
        <v>2</v>
      </c>
      <c r="J44" s="18" t="s">
        <v>5</v>
      </c>
      <c r="K44" s="18" t="s">
        <v>3</v>
      </c>
      <c r="L44" s="18" t="s">
        <v>4</v>
      </c>
      <c r="M44" s="18" t="s">
        <v>2</v>
      </c>
      <c r="N44" s="18" t="s">
        <v>5</v>
      </c>
      <c r="O44" s="18" t="s">
        <v>3</v>
      </c>
      <c r="P44" s="18" t="s">
        <v>4</v>
      </c>
      <c r="Q44" s="18" t="s">
        <v>2</v>
      </c>
      <c r="R44" s="18" t="s">
        <v>5</v>
      </c>
      <c r="S44" s="18" t="s">
        <v>3</v>
      </c>
      <c r="T44" s="18" t="s">
        <v>4</v>
      </c>
      <c r="U44" s="18" t="s">
        <v>2</v>
      </c>
      <c r="V44" s="18" t="s">
        <v>5</v>
      </c>
      <c r="W44" s="18" t="s">
        <v>3</v>
      </c>
      <c r="X44" s="18" t="s">
        <v>4</v>
      </c>
      <c r="Y44" s="18" t="s">
        <v>2</v>
      </c>
      <c r="Z44" s="18" t="s">
        <v>5</v>
      </c>
      <c r="AA44" s="18" t="s">
        <v>3</v>
      </c>
      <c r="AB44" s="18" t="s">
        <v>4</v>
      </c>
      <c r="AC44" s="18" t="s">
        <v>2</v>
      </c>
      <c r="AD44" s="18" t="s">
        <v>5</v>
      </c>
      <c r="AE44" s="18" t="s">
        <v>3</v>
      </c>
      <c r="AF44" s="18" t="s">
        <v>4</v>
      </c>
      <c r="AG44" s="18" t="s">
        <v>2</v>
      </c>
      <c r="AH44" s="18" t="s">
        <v>5</v>
      </c>
      <c r="AI44" s="18" t="s">
        <v>3</v>
      </c>
      <c r="AJ44" s="18" t="s">
        <v>4</v>
      </c>
      <c r="AK44" s="18" t="s">
        <v>2</v>
      </c>
      <c r="AL44" s="18" t="s">
        <v>5</v>
      </c>
      <c r="AM44" s="18" t="s">
        <v>3</v>
      </c>
      <c r="AN44" s="18" t="s">
        <v>4</v>
      </c>
      <c r="AO44" s="18" t="s">
        <v>2</v>
      </c>
      <c r="AP44" s="18" t="s">
        <v>5</v>
      </c>
      <c r="AQ44" s="18" t="s">
        <v>3</v>
      </c>
      <c r="AR44" s="18" t="s">
        <v>4</v>
      </c>
      <c r="AS44" s="18" t="s">
        <v>2</v>
      </c>
      <c r="AT44" s="18" t="s">
        <v>5</v>
      </c>
      <c r="AU44" s="18" t="s">
        <v>3</v>
      </c>
      <c r="AV44" s="18" t="s">
        <v>4</v>
      </c>
      <c r="AW44" s="18" t="s">
        <v>2</v>
      </c>
      <c r="AX44" s="18" t="s">
        <v>5</v>
      </c>
      <c r="AY44" s="18" t="s">
        <v>3</v>
      </c>
      <c r="AZ44" s="18" t="s">
        <v>4</v>
      </c>
      <c r="BA44" s="18" t="s">
        <v>2</v>
      </c>
      <c r="BB44" s="18" t="s">
        <v>5</v>
      </c>
      <c r="BC44" s="18" t="s">
        <v>3</v>
      </c>
      <c r="BD44" s="18" t="s">
        <v>4</v>
      </c>
      <c r="BE44" s="18" t="s">
        <v>2</v>
      </c>
      <c r="BF44" s="18" t="s">
        <v>5</v>
      </c>
      <c r="BG44" s="18" t="s">
        <v>3</v>
      </c>
      <c r="BH44" s="18" t="s">
        <v>4</v>
      </c>
      <c r="BI44" s="18" t="s">
        <v>2</v>
      </c>
      <c r="BJ44" s="18" t="s">
        <v>5</v>
      </c>
      <c r="BK44" s="18" t="s">
        <v>3</v>
      </c>
      <c r="BL44" s="18" t="s">
        <v>4</v>
      </c>
      <c r="BM44" s="18" t="s">
        <v>2</v>
      </c>
      <c r="BN44" s="18" t="s">
        <v>5</v>
      </c>
      <c r="BO44" s="18" t="s">
        <v>3</v>
      </c>
      <c r="BP44" s="18" t="s">
        <v>4</v>
      </c>
      <c r="BQ44" s="18" t="s">
        <v>2</v>
      </c>
      <c r="BR44" s="18" t="s">
        <v>5</v>
      </c>
      <c r="BS44" s="18" t="s">
        <v>3</v>
      </c>
      <c r="BT44" s="18" t="s">
        <v>4</v>
      </c>
      <c r="BU44" s="18" t="s">
        <v>2</v>
      </c>
      <c r="BV44" s="18" t="s">
        <v>5</v>
      </c>
      <c r="BW44" s="18" t="s">
        <v>3</v>
      </c>
      <c r="BX44" s="18" t="s">
        <v>4</v>
      </c>
      <c r="BY44" s="18" t="s">
        <v>2</v>
      </c>
      <c r="BZ44" s="18" t="s">
        <v>5</v>
      </c>
      <c r="CA44" s="18" t="s">
        <v>3</v>
      </c>
      <c r="CB44" s="18" t="s">
        <v>4</v>
      </c>
      <c r="CC44" s="18" t="s">
        <v>2</v>
      </c>
      <c r="CD44" s="18" t="s">
        <v>5</v>
      </c>
      <c r="CE44" s="18" t="s">
        <v>3</v>
      </c>
      <c r="CF44" s="18" t="s">
        <v>4</v>
      </c>
      <c r="CG44" s="18" t="s">
        <v>2</v>
      </c>
      <c r="CH44" s="18" t="s">
        <v>5</v>
      </c>
      <c r="CI44" s="18" t="s">
        <v>3</v>
      </c>
      <c r="CJ44" s="18" t="s">
        <v>4</v>
      </c>
      <c r="CK44" s="18" t="s">
        <v>2</v>
      </c>
      <c r="CL44" s="18" t="s">
        <v>5</v>
      </c>
      <c r="CM44" s="18" t="s">
        <v>3</v>
      </c>
      <c r="CN44" s="18"/>
      <c r="CQ44" s="18"/>
    </row>
    <row r="45" spans="1:99" x14ac:dyDescent="0.25">
      <c r="A45" s="97" t="s">
        <v>120</v>
      </c>
      <c r="B45" s="93" t="s">
        <v>11</v>
      </c>
      <c r="C45" s="17">
        <f t="shared" ref="C45:AH45" si="55">(C5-$CN$5)/$CP$5</f>
        <v>-0.26397690235098603</v>
      </c>
      <c r="D45" s="17">
        <f t="shared" si="55"/>
        <v>-0.38634119562826624</v>
      </c>
      <c r="E45" s="17">
        <f t="shared" si="55"/>
        <v>-0.42305048361145042</v>
      </c>
      <c r="F45" s="17">
        <f t="shared" si="55"/>
        <v>-0.38634119562826624</v>
      </c>
      <c r="G45" s="17">
        <f t="shared" si="55"/>
        <v>-0.50870548890554645</v>
      </c>
      <c r="H45" s="17">
        <f t="shared" si="55"/>
        <v>-0.54541477688873063</v>
      </c>
      <c r="I45" s="17">
        <f t="shared" si="55"/>
        <v>-0.11713975041824991</v>
      </c>
      <c r="J45" s="17">
        <f t="shared" si="55"/>
        <v>-0.16608546772916191</v>
      </c>
      <c r="K45" s="17">
        <f t="shared" si="55"/>
        <v>-8.0430462435065755E-2</v>
      </c>
      <c r="L45" s="17">
        <f t="shared" si="55"/>
        <v>6.6406689497670396E-2</v>
      </c>
      <c r="M45" s="17">
        <f t="shared" si="55"/>
        <v>-0.25174047302325808</v>
      </c>
      <c r="N45" s="17">
        <f t="shared" si="55"/>
        <v>7.8643118825398373E-2</v>
      </c>
      <c r="O45" s="17">
        <f t="shared" si="55"/>
        <v>0.10311597748085455</v>
      </c>
      <c r="P45" s="17">
        <f t="shared" si="55"/>
        <v>0.36008099336314292</v>
      </c>
      <c r="Q45" s="17">
        <f t="shared" si="55"/>
        <v>0.38455385201859887</v>
      </c>
      <c r="R45" s="17">
        <f t="shared" si="55"/>
        <v>0.27442598806904689</v>
      </c>
      <c r="S45" s="17">
        <f t="shared" si="55"/>
        <v>0.11535240680858252</v>
      </c>
      <c r="T45" s="17">
        <f t="shared" si="55"/>
        <v>-8.0430462435065755E-2</v>
      </c>
      <c r="U45" s="17">
        <f t="shared" si="55"/>
        <v>-0.11713975041824991</v>
      </c>
      <c r="V45" s="17">
        <f t="shared" si="55"/>
        <v>0.33560813470768697</v>
      </c>
      <c r="W45" s="17">
        <f t="shared" si="55"/>
        <v>0.82506530781680776</v>
      </c>
      <c r="X45" s="17">
        <f t="shared" si="55"/>
        <v>0.78835601983362358</v>
      </c>
      <c r="Y45" s="17">
        <f t="shared" si="55"/>
        <v>1.033084606388184</v>
      </c>
      <c r="Z45" s="17">
        <f t="shared" si="55"/>
        <v>0.95966603042181575</v>
      </c>
      <c r="AA45" s="17">
        <f t="shared" si="55"/>
        <v>1.2411039049595602</v>
      </c>
      <c r="AB45" s="17">
        <f t="shared" si="55"/>
        <v>1.5225417794973048</v>
      </c>
      <c r="AC45" s="17">
        <f t="shared" si="55"/>
        <v>1.644906072774585</v>
      </c>
      <c r="AD45" s="17">
        <f t="shared" si="55"/>
        <v>2.305673256471898</v>
      </c>
      <c r="AE45" s="17">
        <f t="shared" si="55"/>
        <v>2.7461847122701069</v>
      </c>
      <c r="AF45" s="17">
        <f t="shared" si="55"/>
        <v>2.8563125762196586</v>
      </c>
      <c r="AG45" s="17">
        <f t="shared" si="55"/>
        <v>2.917494722858299</v>
      </c>
      <c r="AH45" s="17">
        <f t="shared" si="55"/>
        <v>2.5381654136987306</v>
      </c>
      <c r="AI45" s="17">
        <f t="shared" ref="AI45:BN45" si="56">(AI5-$CN$5)/$CP$5</f>
        <v>2.3301461151273544</v>
      </c>
      <c r="AJ45" s="17">
        <f t="shared" si="56"/>
        <v>1.8039796540350495</v>
      </c>
      <c r="AK45" s="17">
        <f t="shared" si="56"/>
        <v>1.4001774862200247</v>
      </c>
      <c r="AL45" s="17">
        <f t="shared" si="56"/>
        <v>0.37231742269087093</v>
      </c>
      <c r="AM45" s="17">
        <f t="shared" si="56"/>
        <v>-0.65554264083828273</v>
      </c>
      <c r="AN45" s="17">
        <f t="shared" si="56"/>
        <v>-1.1939455312583156</v>
      </c>
      <c r="AO45" s="17">
        <f t="shared" si="56"/>
        <v>-1.8914220029388129</v>
      </c>
      <c r="AP45" s="17">
        <f t="shared" si="56"/>
        <v>-2.58889847461931</v>
      </c>
      <c r="AQ45" s="17">
        <f t="shared" si="56"/>
        <v>-2.1116777308379171</v>
      </c>
      <c r="AR45" s="17">
        <f t="shared" si="56"/>
        <v>-1.8791855736110847</v>
      </c>
      <c r="AS45" s="17">
        <f t="shared" si="56"/>
        <v>-1.3285462538633239</v>
      </c>
      <c r="AT45" s="17">
        <f t="shared" si="56"/>
        <v>-0.6922519288214668</v>
      </c>
      <c r="AU45" s="17">
        <f t="shared" si="56"/>
        <v>-0.58212406487191459</v>
      </c>
      <c r="AV45" s="17">
        <f t="shared" si="56"/>
        <v>-0.56988763554418653</v>
      </c>
      <c r="AW45" s="17">
        <f t="shared" si="56"/>
        <v>-0.58212406487191459</v>
      </c>
      <c r="AX45" s="17">
        <f t="shared" si="56"/>
        <v>-0.55765120621645858</v>
      </c>
      <c r="AY45" s="17">
        <f t="shared" si="56"/>
        <v>-0.66777907016601079</v>
      </c>
      <c r="AZ45" s="17">
        <f t="shared" si="56"/>
        <v>-0.64330621151055478</v>
      </c>
      <c r="BA45" s="17">
        <f t="shared" si="56"/>
        <v>-0.68001549949373874</v>
      </c>
      <c r="BB45" s="17">
        <f t="shared" si="56"/>
        <v>-0.61883335285509866</v>
      </c>
      <c r="BC45" s="17">
        <f t="shared" si="56"/>
        <v>-0.64330621151055478</v>
      </c>
      <c r="BD45" s="17">
        <f t="shared" si="56"/>
        <v>-0.54541477688873063</v>
      </c>
      <c r="BE45" s="17">
        <f t="shared" si="56"/>
        <v>-0.4842326302500905</v>
      </c>
      <c r="BF45" s="17">
        <f t="shared" si="56"/>
        <v>-0.52094191823327451</v>
      </c>
      <c r="BG45" s="17">
        <f t="shared" si="56"/>
        <v>-0.20279475571234595</v>
      </c>
      <c r="BH45" s="17">
        <f t="shared" si="56"/>
        <v>-0.31292261966189816</v>
      </c>
      <c r="BI45" s="17">
        <f t="shared" si="56"/>
        <v>-0.25174047302325808</v>
      </c>
      <c r="BJ45" s="17">
        <f t="shared" si="56"/>
        <v>-0.30068619033417021</v>
      </c>
      <c r="BK45" s="17">
        <f t="shared" si="56"/>
        <v>-0.34963190764508223</v>
      </c>
      <c r="BL45" s="17">
        <f t="shared" si="56"/>
        <v>-0.32515904898962616</v>
      </c>
      <c r="BM45" s="17">
        <f t="shared" si="56"/>
        <v>-0.21503118504007404</v>
      </c>
      <c r="BN45" s="17">
        <f t="shared" si="56"/>
        <v>-0.20279475571234595</v>
      </c>
      <c r="BO45" s="17">
        <f t="shared" ref="BO45:CF45" si="57">(BO5-$CN$5)/$CP$5</f>
        <v>-0.45975977159463444</v>
      </c>
      <c r="BP45" s="17">
        <f t="shared" si="57"/>
        <v>-0.47199620092236244</v>
      </c>
      <c r="BQ45" s="17">
        <f t="shared" si="57"/>
        <v>-0.64330621151055478</v>
      </c>
      <c r="BR45" s="17">
        <f t="shared" si="57"/>
        <v>-0.38634119562826624</v>
      </c>
      <c r="BS45" s="17">
        <f t="shared" si="57"/>
        <v>-0.25174047302325808</v>
      </c>
      <c r="BT45" s="17">
        <f t="shared" si="57"/>
        <v>-5.5957603779609802E-2</v>
      </c>
      <c r="BU45" s="17">
        <f t="shared" si="57"/>
        <v>-9.2666891762793732E-2</v>
      </c>
      <c r="BV45" s="17">
        <f t="shared" si="57"/>
        <v>-0.19055832638461798</v>
      </c>
      <c r="BW45" s="17">
        <f t="shared" si="57"/>
        <v>-4.3721174451881825E-2</v>
      </c>
      <c r="BX45" s="17">
        <f t="shared" si="57"/>
        <v>-6.8194033107337779E-2</v>
      </c>
      <c r="BY45" s="17">
        <f t="shared" si="57"/>
        <v>-0.11713975041824991</v>
      </c>
      <c r="BZ45" s="17">
        <f t="shared" si="57"/>
        <v>-8.0430462435065755E-2</v>
      </c>
      <c r="CA45" s="17">
        <f t="shared" si="57"/>
        <v>-0.20279475571234595</v>
      </c>
      <c r="CB45" s="17">
        <f t="shared" si="57"/>
        <v>-0.23950404369553011</v>
      </c>
      <c r="CC45" s="17">
        <f t="shared" si="57"/>
        <v>-0.17832189705689</v>
      </c>
      <c r="CD45" s="17">
        <f t="shared" si="57"/>
        <v>-0.26397690235098603</v>
      </c>
      <c r="CE45" s="17">
        <f t="shared" si="57"/>
        <v>-0.27621333167871415</v>
      </c>
      <c r="CF45" s="17">
        <f t="shared" si="57"/>
        <v>-0.56988763554418653</v>
      </c>
      <c r="CG45" s="17">
        <f t="shared" ref="CG45:CL45" si="58">(CG5-$CN$5)/$CP$5</f>
        <v>-0.25174047302325808</v>
      </c>
      <c r="CH45" s="46">
        <f t="shared" si="58"/>
        <v>-0.2884497610064421</v>
      </c>
      <c r="CI45" s="46">
        <f t="shared" si="58"/>
        <v>0.1275888361363105</v>
      </c>
      <c r="CJ45" s="46">
        <f t="shared" si="58"/>
        <v>0.36008099336314292</v>
      </c>
      <c r="CK45" s="46">
        <f t="shared" si="58"/>
        <v>0.40902671067405505</v>
      </c>
      <c r="CL45" s="46">
        <f t="shared" si="58"/>
        <v>0.421263140001783</v>
      </c>
      <c r="CM45" s="46">
        <f t="shared" ref="CM45" si="59">(CM5-$CN$5)/$CP$5</f>
        <v>-0.26397690235098603</v>
      </c>
      <c r="CN45" s="23"/>
      <c r="CO45" s="44"/>
      <c r="CP45" s="44"/>
      <c r="CQ45" s="89"/>
    </row>
    <row r="46" spans="1:99" x14ac:dyDescent="0.25">
      <c r="A46" s="97" t="s">
        <v>121</v>
      </c>
      <c r="B46" s="94" t="s">
        <v>12</v>
      </c>
      <c r="C46" s="17">
        <f t="shared" ref="C46:AH46" si="60">-(C6-$CN$6)/$CP$6</f>
        <v>-0.79915551564375109</v>
      </c>
      <c r="D46" s="17">
        <f t="shared" si="60"/>
        <v>-0.87780443664518204</v>
      </c>
      <c r="E46" s="17">
        <f t="shared" si="60"/>
        <v>-0.85158812964470521</v>
      </c>
      <c r="F46" s="17">
        <f t="shared" si="60"/>
        <v>-0.82537182264422793</v>
      </c>
      <c r="G46" s="17">
        <f t="shared" si="60"/>
        <v>-0.72050659464232059</v>
      </c>
      <c r="H46" s="17">
        <f t="shared" si="60"/>
        <v>-0.77293920864327426</v>
      </c>
      <c r="I46" s="17">
        <f t="shared" si="60"/>
        <v>-0.72050659464232059</v>
      </c>
      <c r="J46" s="17">
        <f t="shared" si="60"/>
        <v>-0.64185767364088964</v>
      </c>
      <c r="K46" s="17">
        <f t="shared" si="60"/>
        <v>-0.43212721763707396</v>
      </c>
      <c r="L46" s="17">
        <f t="shared" si="60"/>
        <v>-0.69429028764184331</v>
      </c>
      <c r="M46" s="17">
        <f t="shared" si="60"/>
        <v>-6.5098919630397337E-2</v>
      </c>
      <c r="N46" s="17">
        <f t="shared" si="60"/>
        <v>-0.2748293756342125</v>
      </c>
      <c r="O46" s="17">
        <f t="shared" si="60"/>
        <v>-0.14374784063182786</v>
      </c>
      <c r="P46" s="17">
        <f t="shared" si="60"/>
        <v>-0.22239676163325883</v>
      </c>
      <c r="Q46" s="17">
        <f t="shared" si="60"/>
        <v>-0.22239676163325883</v>
      </c>
      <c r="R46" s="17">
        <f t="shared" si="60"/>
        <v>-1.266630562944319E-2</v>
      </c>
      <c r="S46" s="17">
        <f t="shared" si="60"/>
        <v>-0.2748293756342125</v>
      </c>
      <c r="T46" s="17">
        <f t="shared" si="60"/>
        <v>-0.14374784063182786</v>
      </c>
      <c r="U46" s="17">
        <f t="shared" si="60"/>
        <v>-6.5098919630397337E-2</v>
      </c>
      <c r="V46" s="17">
        <f t="shared" si="60"/>
        <v>-0.19618045463278197</v>
      </c>
      <c r="W46" s="17">
        <f t="shared" si="60"/>
        <v>-0.11753153363135101</v>
      </c>
      <c r="X46" s="17">
        <f t="shared" si="60"/>
        <v>0.1446315363734183</v>
      </c>
      <c r="Y46" s="17">
        <f t="shared" si="60"/>
        <v>0.43301091337866443</v>
      </c>
      <c r="Z46" s="17">
        <f t="shared" si="60"/>
        <v>0.64274136938248005</v>
      </c>
      <c r="AA46" s="17">
        <f t="shared" si="60"/>
        <v>0.69517398338343372</v>
      </c>
      <c r="AB46" s="17">
        <f t="shared" si="60"/>
        <v>0.98355336038868013</v>
      </c>
      <c r="AC46" s="17">
        <f t="shared" si="60"/>
        <v>1.2195001233929723</v>
      </c>
      <c r="AD46" s="17">
        <f t="shared" si="60"/>
        <v>1.2195001233929723</v>
      </c>
      <c r="AE46" s="17">
        <f t="shared" si="60"/>
        <v>1.2195001233929723</v>
      </c>
      <c r="AF46" s="17">
        <f t="shared" si="60"/>
        <v>1.2719327373939262</v>
      </c>
      <c r="AG46" s="17">
        <f t="shared" si="60"/>
        <v>1.2981490443944033</v>
      </c>
      <c r="AH46" s="17">
        <f t="shared" si="60"/>
        <v>1.5078795003982188</v>
      </c>
      <c r="AI46" s="17">
        <f t="shared" ref="AI46:BN46" si="61">-(AI6-$CN$6)/$CP$6</f>
        <v>1.2457164303934494</v>
      </c>
      <c r="AJ46" s="17">
        <f t="shared" si="61"/>
        <v>1.1146348953910648</v>
      </c>
      <c r="AK46" s="17">
        <f t="shared" si="61"/>
        <v>0.82625551838581834</v>
      </c>
      <c r="AL46" s="17">
        <f t="shared" si="61"/>
        <v>0.19706415037437197</v>
      </c>
      <c r="AM46" s="17">
        <f t="shared" si="61"/>
        <v>-0.85158812964470521</v>
      </c>
      <c r="AN46" s="17">
        <f t="shared" si="61"/>
        <v>-1.6380773396590131</v>
      </c>
      <c r="AO46" s="17">
        <f t="shared" si="61"/>
        <v>-2.1624034796685518</v>
      </c>
      <c r="AP46" s="17">
        <f t="shared" si="61"/>
        <v>-2.4507828566737975</v>
      </c>
      <c r="AQ46" s="17">
        <f t="shared" si="61"/>
        <v>-2.5294317776752284</v>
      </c>
      <c r="AR46" s="17">
        <f t="shared" si="61"/>
        <v>-2.3721339356723674</v>
      </c>
      <c r="AS46" s="17">
        <f t="shared" si="61"/>
        <v>-2.1624034796685518</v>
      </c>
      <c r="AT46" s="17">
        <f t="shared" si="61"/>
        <v>-1.9526730236647361</v>
      </c>
      <c r="AU46" s="17">
        <f t="shared" si="61"/>
        <v>-1.6642936466594895</v>
      </c>
      <c r="AV46" s="17">
        <f t="shared" si="61"/>
        <v>-1.4545631906556749</v>
      </c>
      <c r="AW46" s="17">
        <f t="shared" si="61"/>
        <v>-1.2710490416523361</v>
      </c>
      <c r="AX46" s="17">
        <f t="shared" si="61"/>
        <v>-1.1661838136504281</v>
      </c>
      <c r="AY46" s="17">
        <f t="shared" si="61"/>
        <v>-1.2710490416523361</v>
      </c>
      <c r="AZ46" s="17">
        <f t="shared" si="61"/>
        <v>-1.2710490416523361</v>
      </c>
      <c r="BA46" s="17">
        <f t="shared" si="61"/>
        <v>-0.82537182264422793</v>
      </c>
      <c r="BB46" s="17">
        <f t="shared" si="61"/>
        <v>-0.85158812964470521</v>
      </c>
      <c r="BC46" s="17">
        <f t="shared" si="61"/>
        <v>-0.35347829663564345</v>
      </c>
      <c r="BD46" s="17">
        <f t="shared" si="61"/>
        <v>-0.14374784063182786</v>
      </c>
      <c r="BE46" s="17">
        <f t="shared" si="61"/>
        <v>-0.30104568263468934</v>
      </c>
      <c r="BF46" s="17">
        <f t="shared" si="61"/>
        <v>-0.14374784063182786</v>
      </c>
      <c r="BG46" s="17">
        <f t="shared" si="61"/>
        <v>-6.5098919630397337E-2</v>
      </c>
      <c r="BH46" s="17">
        <f t="shared" si="61"/>
        <v>9.2198922372464631E-2</v>
      </c>
      <c r="BI46" s="17">
        <f t="shared" si="61"/>
        <v>6.5982615371987324E-2</v>
      </c>
      <c r="BJ46" s="17">
        <f t="shared" si="61"/>
        <v>0.1446315363734183</v>
      </c>
      <c r="BK46" s="17">
        <f t="shared" si="61"/>
        <v>0.30192937837627981</v>
      </c>
      <c r="BL46" s="17">
        <f t="shared" si="61"/>
        <v>0.35436199237723393</v>
      </c>
      <c r="BM46" s="17">
        <f t="shared" si="61"/>
        <v>0.32814568537675665</v>
      </c>
      <c r="BN46" s="17">
        <f t="shared" si="61"/>
        <v>0.30192937837627981</v>
      </c>
      <c r="BO46" s="17">
        <f t="shared" ref="BO46:CI46" si="62">-(BO6-$CN$6)/$CP$6</f>
        <v>0.24949676437532611</v>
      </c>
      <c r="BP46" s="17">
        <f t="shared" si="62"/>
        <v>0.32814568537675665</v>
      </c>
      <c r="BQ46" s="17">
        <f t="shared" si="62"/>
        <v>0.38057829937771076</v>
      </c>
      <c r="BR46" s="17">
        <f t="shared" si="62"/>
        <v>0.43301091337866443</v>
      </c>
      <c r="BS46" s="17">
        <f t="shared" si="62"/>
        <v>0.51165983438009544</v>
      </c>
      <c r="BT46" s="17">
        <f t="shared" si="62"/>
        <v>0.59030875538152594</v>
      </c>
      <c r="BU46" s="17">
        <f t="shared" si="62"/>
        <v>0.59030875538152594</v>
      </c>
      <c r="BV46" s="17">
        <f t="shared" si="62"/>
        <v>0.72139029038391056</v>
      </c>
      <c r="BW46" s="17">
        <f t="shared" si="62"/>
        <v>0.80003921138534151</v>
      </c>
      <c r="BX46" s="17">
        <f t="shared" si="62"/>
        <v>0.93112074638772624</v>
      </c>
      <c r="BY46" s="17">
        <f t="shared" si="62"/>
        <v>1.009769667389157</v>
      </c>
      <c r="BZ46" s="17">
        <f t="shared" si="62"/>
        <v>1.035985974389634</v>
      </c>
      <c r="CA46" s="17">
        <f t="shared" si="62"/>
        <v>1.1408512023915416</v>
      </c>
      <c r="CB46" s="17">
        <f t="shared" si="62"/>
        <v>1.2719327373939262</v>
      </c>
      <c r="CC46" s="17">
        <f t="shared" si="62"/>
        <v>1.2457164303934494</v>
      </c>
      <c r="CD46" s="17">
        <f t="shared" si="62"/>
        <v>1.2981490443944033</v>
      </c>
      <c r="CE46" s="17">
        <f t="shared" si="62"/>
        <v>0.9049044393872494</v>
      </c>
      <c r="CF46" s="17">
        <f t="shared" si="62"/>
        <v>0.74760659738438784</v>
      </c>
      <c r="CG46" s="17">
        <f t="shared" si="62"/>
        <v>0.66895767638295689</v>
      </c>
      <c r="CH46" s="46">
        <f t="shared" si="62"/>
        <v>0.80003921138534151</v>
      </c>
      <c r="CI46" s="46">
        <f t="shared" si="62"/>
        <v>0.80003921138534151</v>
      </c>
      <c r="CJ46" s="46">
        <f>-(CJ6-$CN$6)/$CP$6</f>
        <v>0.87868813238677235</v>
      </c>
      <c r="CK46" s="46">
        <f>-(CK6-$CN$6)/$CP$6</f>
        <v>1.009769667389157</v>
      </c>
      <c r="CL46" s="46">
        <f>-(CL6-$CN$6)/$CP$6</f>
        <v>0.98355336038868013</v>
      </c>
      <c r="CM46" s="46">
        <f>-(CM6-$CN$6)/$CP$6</f>
        <v>1.035985974389634</v>
      </c>
      <c r="CN46" s="23"/>
      <c r="CO46" s="44"/>
      <c r="CP46" s="44"/>
      <c r="CQ46" s="89"/>
    </row>
    <row r="47" spans="1:99" x14ac:dyDescent="0.25">
      <c r="A47" s="97" t="s">
        <v>122</v>
      </c>
      <c r="B47" s="94" t="s">
        <v>13</v>
      </c>
      <c r="C47" s="17">
        <f t="shared" ref="C47:AH47" si="63">(C7-$CN$7)/$CP$7</f>
        <v>-1.5353088374477766</v>
      </c>
      <c r="D47" s="17">
        <f t="shared" si="63"/>
        <v>-1.5353088374477766</v>
      </c>
      <c r="E47" s="17">
        <f t="shared" si="63"/>
        <v>-1.5353088374477766</v>
      </c>
      <c r="F47" s="17">
        <f t="shared" si="63"/>
        <v>-1.5353088374477766</v>
      </c>
      <c r="G47" s="17">
        <f t="shared" si="63"/>
        <v>-1.3795021253236575</v>
      </c>
      <c r="H47" s="17">
        <f t="shared" si="63"/>
        <v>-1.3795021253236575</v>
      </c>
      <c r="I47" s="17">
        <f t="shared" si="63"/>
        <v>-1.3349859218596247</v>
      </c>
      <c r="J47" s="17">
        <f t="shared" si="63"/>
        <v>-1.3349859218596247</v>
      </c>
      <c r="K47" s="17">
        <f t="shared" si="63"/>
        <v>-1.4017602270556748</v>
      </c>
      <c r="L47" s="17">
        <f t="shared" si="63"/>
        <v>-1.0456305993434039</v>
      </c>
      <c r="M47" s="17">
        <f t="shared" si="63"/>
        <v>-0.71175907336315003</v>
      </c>
      <c r="N47" s="17">
        <f t="shared" si="63"/>
        <v>-0.80079148029121738</v>
      </c>
      <c r="O47" s="17">
        <f t="shared" si="63"/>
        <v>-0.97885629414735364</v>
      </c>
      <c r="P47" s="17">
        <f t="shared" si="63"/>
        <v>-0.93434009068331914</v>
      </c>
      <c r="Q47" s="17">
        <f t="shared" si="63"/>
        <v>-0.57821046297104817</v>
      </c>
      <c r="R47" s="17">
        <f t="shared" si="63"/>
        <v>-0.88982388721928629</v>
      </c>
      <c r="S47" s="17">
        <f t="shared" si="63"/>
        <v>-0.86756578548726904</v>
      </c>
      <c r="T47" s="17">
        <f t="shared" si="63"/>
        <v>-0.80079148029121738</v>
      </c>
      <c r="U47" s="17">
        <f t="shared" si="63"/>
        <v>-0.64498476816709982</v>
      </c>
      <c r="V47" s="17">
        <f t="shared" si="63"/>
        <v>-0.71175907336315003</v>
      </c>
      <c r="W47" s="17">
        <f t="shared" si="63"/>
        <v>-0.88982388721928629</v>
      </c>
      <c r="X47" s="17">
        <f t="shared" si="63"/>
        <v>-0.55595236123903247</v>
      </c>
      <c r="Y47" s="17">
        <f t="shared" si="63"/>
        <v>-0.42240375084693066</v>
      </c>
      <c r="Z47" s="17">
        <f t="shared" si="63"/>
        <v>-0.28885514045482885</v>
      </c>
      <c r="AA47" s="17">
        <f t="shared" si="63"/>
        <v>-0.13304842833070979</v>
      </c>
      <c r="AB47" s="17">
        <f t="shared" si="63"/>
        <v>0.20082309764954398</v>
      </c>
      <c r="AC47" s="17">
        <f t="shared" si="63"/>
        <v>0.73501753921794966</v>
      </c>
      <c r="AD47" s="17">
        <f t="shared" si="63"/>
        <v>0.40114601323769594</v>
      </c>
      <c r="AE47" s="17">
        <f t="shared" si="63"/>
        <v>0.24533930111357685</v>
      </c>
      <c r="AF47" s="17">
        <f t="shared" si="63"/>
        <v>0.6459851322898823</v>
      </c>
      <c r="AG47" s="17">
        <f t="shared" si="63"/>
        <v>1.0466309634661863</v>
      </c>
      <c r="AH47" s="17">
        <f t="shared" si="63"/>
        <v>1.0466309634661863</v>
      </c>
      <c r="AI47" s="17">
        <f t="shared" ref="AI47:BN47" si="64">(AI7-$CN$7)/$CP$7</f>
        <v>0.89082425134206722</v>
      </c>
      <c r="AJ47" s="17">
        <f t="shared" si="64"/>
        <v>1.0688890651982035</v>
      </c>
      <c r="AK47" s="17">
        <f t="shared" si="64"/>
        <v>0.91308235307408436</v>
      </c>
      <c r="AL47" s="17">
        <f t="shared" si="64"/>
        <v>0.40114601323769594</v>
      </c>
      <c r="AM47" s="17">
        <f t="shared" si="64"/>
        <v>-0.11079032659869414</v>
      </c>
      <c r="AN47" s="17">
        <f t="shared" si="64"/>
        <v>-0.68950097163113278</v>
      </c>
      <c r="AO47" s="17">
        <f t="shared" si="64"/>
        <v>-1.2904697183955902</v>
      </c>
      <c r="AP47" s="17">
        <f t="shared" si="64"/>
        <v>-1.5130507357157594</v>
      </c>
      <c r="AQ47" s="17">
        <f t="shared" si="64"/>
        <v>-1.6688574478398783</v>
      </c>
      <c r="AR47" s="17">
        <f t="shared" si="64"/>
        <v>-1.5130507357157594</v>
      </c>
      <c r="AS47" s="17">
        <f t="shared" si="64"/>
        <v>-1.1569211080034885</v>
      </c>
      <c r="AT47" s="17">
        <f t="shared" si="64"/>
        <v>-1.2459535149315557</v>
      </c>
      <c r="AU47" s="17">
        <f t="shared" si="64"/>
        <v>-1.3127278201276074</v>
      </c>
      <c r="AV47" s="17">
        <f t="shared" si="64"/>
        <v>-1.0011143958793709</v>
      </c>
      <c r="AW47" s="17">
        <f t="shared" si="64"/>
        <v>-0.75627527682718443</v>
      </c>
      <c r="AX47" s="17">
        <f t="shared" si="64"/>
        <v>-0.73401717509516717</v>
      </c>
      <c r="AY47" s="17">
        <f t="shared" si="64"/>
        <v>-0.86756578548726904</v>
      </c>
      <c r="AZ47" s="17">
        <f t="shared" si="64"/>
        <v>-0.60046856470306542</v>
      </c>
      <c r="BA47" s="17">
        <f t="shared" si="64"/>
        <v>-0.1998227335267615</v>
      </c>
      <c r="BB47" s="17">
        <f t="shared" si="64"/>
        <v>-0.2443389369907944</v>
      </c>
      <c r="BC47" s="17">
        <f t="shared" si="64"/>
        <v>-0.22208083525877872</v>
      </c>
      <c r="BD47" s="17">
        <f t="shared" si="64"/>
        <v>-8.8532224866676903E-2</v>
      </c>
      <c r="BE47" s="17">
        <f t="shared" si="64"/>
        <v>0.1563068941855095</v>
      </c>
      <c r="BF47" s="17">
        <f t="shared" si="64"/>
        <v>6.7274487257442145E-2</v>
      </c>
      <c r="BG47" s="17">
        <f t="shared" si="64"/>
        <v>6.7274487257442145E-2</v>
      </c>
      <c r="BH47" s="17">
        <f t="shared" si="64"/>
        <v>0.22308119938155963</v>
      </c>
      <c r="BI47" s="17">
        <f t="shared" si="64"/>
        <v>0.22308119938155963</v>
      </c>
      <c r="BJ47" s="17">
        <f t="shared" si="64"/>
        <v>0.22308119938155963</v>
      </c>
      <c r="BK47" s="17">
        <f t="shared" si="64"/>
        <v>0.31211360630962859</v>
      </c>
      <c r="BL47" s="17">
        <f t="shared" si="64"/>
        <v>0.57921082709383065</v>
      </c>
      <c r="BM47" s="17">
        <f t="shared" si="64"/>
        <v>0.69050133575391526</v>
      </c>
      <c r="BN47" s="17">
        <f t="shared" si="64"/>
        <v>0.69050133575391526</v>
      </c>
      <c r="BO47" s="17">
        <f t="shared" ref="BO47:CG47" si="65">(BO7-$CN$7)/$CP$7</f>
        <v>0.6014689288258479</v>
      </c>
      <c r="BP47" s="17">
        <f t="shared" si="65"/>
        <v>0.77953374268198261</v>
      </c>
      <c r="BQ47" s="17">
        <f t="shared" si="65"/>
        <v>0.77953374268198261</v>
      </c>
      <c r="BR47" s="17">
        <f t="shared" si="65"/>
        <v>0.75727564094996691</v>
      </c>
      <c r="BS47" s="17">
        <f t="shared" si="65"/>
        <v>0.73501753921794966</v>
      </c>
      <c r="BT47" s="17">
        <f t="shared" si="65"/>
        <v>0.95759855653811887</v>
      </c>
      <c r="BU47" s="17">
        <f t="shared" si="65"/>
        <v>1.1801795738582881</v>
      </c>
      <c r="BV47" s="17">
        <f t="shared" si="65"/>
        <v>1.2024376755903052</v>
      </c>
      <c r="BW47" s="17">
        <f t="shared" si="65"/>
        <v>1.1579214721262707</v>
      </c>
      <c r="BX47" s="17">
        <f t="shared" si="65"/>
        <v>1.3582443877144244</v>
      </c>
      <c r="BY47" s="17">
        <f t="shared" si="65"/>
        <v>1.5585673033025746</v>
      </c>
      <c r="BZ47" s="17">
        <f t="shared" si="65"/>
        <v>1.4250186929104744</v>
      </c>
      <c r="CA47" s="17">
        <f t="shared" si="65"/>
        <v>1.3582443877144244</v>
      </c>
      <c r="CB47" s="17">
        <f t="shared" si="65"/>
        <v>1.4250186929104744</v>
      </c>
      <c r="CC47" s="17">
        <f t="shared" si="65"/>
        <v>1.6253416084986247</v>
      </c>
      <c r="CD47" s="17">
        <f t="shared" si="65"/>
        <v>1.5808254050345936</v>
      </c>
      <c r="CE47" s="17">
        <f t="shared" si="65"/>
        <v>1.4250186929104744</v>
      </c>
      <c r="CF47" s="17">
        <f t="shared" si="65"/>
        <v>1.2914700825183711</v>
      </c>
      <c r="CG47" s="17">
        <f t="shared" si="65"/>
        <v>1.3359862859824057</v>
      </c>
      <c r="CH47" s="46">
        <f t="shared" ref="CH47:CM47" si="66">(CH7-$CN$7)/$CP$7</f>
        <v>1.224695777322321</v>
      </c>
      <c r="CI47" s="46">
        <f t="shared" si="66"/>
        <v>0.73501753921794966</v>
      </c>
      <c r="CJ47" s="46">
        <f t="shared" si="66"/>
        <v>0.89082425134206722</v>
      </c>
      <c r="CK47" s="46">
        <f t="shared" si="66"/>
        <v>1.1579214721262707</v>
      </c>
      <c r="CL47" s="46">
        <f t="shared" si="66"/>
        <v>0.97985665827013613</v>
      </c>
      <c r="CM47" s="46">
        <f t="shared" si="66"/>
        <v>1.0911471669302206</v>
      </c>
      <c r="CN47" s="23"/>
      <c r="CO47" s="44"/>
      <c r="CP47" s="44"/>
      <c r="CQ47" s="22"/>
    </row>
    <row r="48" spans="1:99" x14ac:dyDescent="0.25">
      <c r="A48" s="97" t="s">
        <v>123</v>
      </c>
      <c r="B48" s="94" t="s">
        <v>14</v>
      </c>
      <c r="W48" s="17">
        <f t="shared" ref="W48:BB48" si="67">(W8-$CN$8)/$CP$8</f>
        <v>-0.79594278083805203</v>
      </c>
      <c r="X48" s="17">
        <f t="shared" si="67"/>
        <v>-0.63952688544034675</v>
      </c>
      <c r="Y48" s="17">
        <f t="shared" si="67"/>
        <v>-0.52341447229235694</v>
      </c>
      <c r="Z48" s="17">
        <f t="shared" si="67"/>
        <v>-0.45752147750313954</v>
      </c>
      <c r="AA48" s="17">
        <f t="shared" si="67"/>
        <v>0.17629876120964799</v>
      </c>
      <c r="AB48" s="17">
        <f t="shared" si="67"/>
        <v>0.35414587335918613</v>
      </c>
      <c r="AC48" s="17">
        <f t="shared" si="67"/>
        <v>0.75862010593668794</v>
      </c>
      <c r="AD48" s="17">
        <f t="shared" si="67"/>
        <v>0.70632153968408096</v>
      </c>
      <c r="AE48" s="17">
        <f t="shared" si="67"/>
        <v>0.92751088869740039</v>
      </c>
      <c r="AF48" s="17">
        <f t="shared" si="67"/>
        <v>0.86689573086945526</v>
      </c>
      <c r="AG48" s="17">
        <f t="shared" si="67"/>
        <v>0.76213866391086937</v>
      </c>
      <c r="AH48" s="17">
        <f t="shared" si="67"/>
        <v>0.12607934285087552</v>
      </c>
      <c r="AI48" s="17">
        <f t="shared" si="67"/>
        <v>0.78660863527676816</v>
      </c>
      <c r="AJ48" s="17">
        <f t="shared" si="67"/>
        <v>0.36646082626882143</v>
      </c>
      <c r="AK48" s="17">
        <f t="shared" si="67"/>
        <v>-0.37547510292336156</v>
      </c>
      <c r="AL48" s="17">
        <f t="shared" si="67"/>
        <v>-0.73516768855673509</v>
      </c>
      <c r="AM48" s="17">
        <f t="shared" si="67"/>
        <v>-1.0924612573895303</v>
      </c>
      <c r="AN48" s="17">
        <f t="shared" si="67"/>
        <v>-1.3197281156309815</v>
      </c>
      <c r="AO48" s="17">
        <f t="shared" si="67"/>
        <v>-1.5046123437288825</v>
      </c>
      <c r="AP48" s="17">
        <f t="shared" si="67"/>
        <v>-1.6411963669084739</v>
      </c>
      <c r="AQ48" s="17">
        <f t="shared" si="67"/>
        <v>-1.6135277064751374</v>
      </c>
      <c r="AR48" s="17">
        <f t="shared" si="67"/>
        <v>-1.544915825978598</v>
      </c>
      <c r="AS48" s="17">
        <f t="shared" si="67"/>
        <v>-1.4008148834905281</v>
      </c>
      <c r="AT48" s="17">
        <f t="shared" si="67"/>
        <v>-1.4096112784259818</v>
      </c>
      <c r="AU48" s="17">
        <f t="shared" si="67"/>
        <v>-0.86503446469470713</v>
      </c>
      <c r="AV48" s="17">
        <f t="shared" si="67"/>
        <v>-0.87399079408353286</v>
      </c>
      <c r="AW48" s="17">
        <f t="shared" si="67"/>
        <v>-0.96723258039934279</v>
      </c>
      <c r="AX48" s="17">
        <f t="shared" si="67"/>
        <v>-1.0753482708787383</v>
      </c>
      <c r="AY48" s="17">
        <f t="shared" si="67"/>
        <v>-0.66975449712763335</v>
      </c>
      <c r="AZ48" s="17">
        <f t="shared" si="67"/>
        <v>-0.72941004823534716</v>
      </c>
      <c r="BA48" s="17">
        <f t="shared" si="67"/>
        <v>-0.80953720937466245</v>
      </c>
      <c r="BB48" s="17">
        <f t="shared" si="67"/>
        <v>-0.77099300611203769</v>
      </c>
      <c r="BC48" s="17">
        <f t="shared" ref="BC48:CG48" si="68">(BC8-$CN$8)/$CP$8</f>
        <v>-0.17267821604780909</v>
      </c>
      <c r="BD48" s="17">
        <f t="shared" si="68"/>
        <v>-0.33181299715283646</v>
      </c>
      <c r="BE48" s="17">
        <f t="shared" si="68"/>
        <v>-0.45336318171547046</v>
      </c>
      <c r="BF48" s="17">
        <f t="shared" si="68"/>
        <v>-0.64768354256231297</v>
      </c>
      <c r="BG48" s="17">
        <f t="shared" si="68"/>
        <v>-0.26400078892315648</v>
      </c>
      <c r="BH48" s="17">
        <f t="shared" si="68"/>
        <v>-0.45032442710140463</v>
      </c>
      <c r="BI48" s="17">
        <f t="shared" si="68"/>
        <v>-0.74188493559835433</v>
      </c>
      <c r="BJ48" s="17">
        <f t="shared" si="68"/>
        <v>-0.92133139228161132</v>
      </c>
      <c r="BK48" s="17">
        <f t="shared" si="68"/>
        <v>-0.38986920372683137</v>
      </c>
      <c r="BL48" s="17">
        <f t="shared" si="68"/>
        <v>-0.29007010482277401</v>
      </c>
      <c r="BM48" s="17">
        <f t="shared" si="68"/>
        <v>-0.52661316135979463</v>
      </c>
      <c r="BN48" s="17">
        <f t="shared" si="68"/>
        <v>-0.61201815946038218</v>
      </c>
      <c r="BO48" s="17">
        <f t="shared" si="68"/>
        <v>-0.35452368953164443</v>
      </c>
      <c r="BP48" s="17">
        <f t="shared" si="68"/>
        <v>-0.12597735566321813</v>
      </c>
      <c r="BQ48" s="17">
        <f t="shared" si="68"/>
        <v>-0.28975023591603022</v>
      </c>
      <c r="BR48" s="17">
        <f t="shared" si="68"/>
        <v>-0.25472459062758701</v>
      </c>
      <c r="BS48" s="17">
        <f t="shared" si="68"/>
        <v>2.3561358239496059E-2</v>
      </c>
      <c r="BT48" s="17">
        <f t="shared" si="68"/>
        <v>0.10720707735299287</v>
      </c>
      <c r="BU48" s="17">
        <f t="shared" si="68"/>
        <v>0.25594611898884762</v>
      </c>
      <c r="BV48" s="17">
        <f t="shared" si="68"/>
        <v>0.24571031397304685</v>
      </c>
      <c r="BW48" s="17">
        <f t="shared" si="68"/>
        <v>0.98220847175058568</v>
      </c>
      <c r="BX48" s="17">
        <f t="shared" si="68"/>
        <v>1.3753273581386836</v>
      </c>
      <c r="BY48" s="17">
        <f t="shared" si="68"/>
        <v>1.0672936009444296</v>
      </c>
      <c r="BZ48" s="17">
        <f t="shared" si="68"/>
        <v>0.84802346537157269</v>
      </c>
      <c r="CA48" s="17">
        <f t="shared" si="68"/>
        <v>2.028979469069585</v>
      </c>
      <c r="CB48" s="17">
        <f t="shared" si="68"/>
        <v>2.3074253523900401</v>
      </c>
      <c r="CC48" s="17">
        <f t="shared" si="68"/>
        <v>2.1012698419936777</v>
      </c>
      <c r="CD48" s="17">
        <f t="shared" si="68"/>
        <v>1.9247022054711147</v>
      </c>
      <c r="CE48" s="17">
        <f t="shared" si="68"/>
        <v>0.45058634874243386</v>
      </c>
      <c r="CF48" s="17">
        <f t="shared" si="68"/>
        <v>0.8019623428004693</v>
      </c>
      <c r="CG48" s="17">
        <f t="shared" si="68"/>
        <v>0.77573309244747979</v>
      </c>
      <c r="CH48" s="17">
        <f t="shared" ref="CH48:CM48" si="69">(CH8-$CN$8)/$CP$8</f>
        <v>0.19325181326706797</v>
      </c>
      <c r="CI48" s="17">
        <f t="shared" si="69"/>
        <v>0.89600380138313873</v>
      </c>
      <c r="CJ48" s="17">
        <f t="shared" si="69"/>
        <v>1.5416591896454459</v>
      </c>
      <c r="CK48" s="17">
        <f t="shared" si="69"/>
        <v>1.2061167064712273</v>
      </c>
      <c r="CL48" s="17">
        <f t="shared" si="69"/>
        <v>1.7321411236113631</v>
      </c>
      <c r="CM48" s="17">
        <f t="shared" si="69"/>
        <v>1.9456536188628319</v>
      </c>
      <c r="CN48" s="49"/>
      <c r="CO48" s="44"/>
      <c r="CP48" s="44"/>
      <c r="CQ48" s="22"/>
    </row>
    <row r="49" spans="1:95" x14ac:dyDescent="0.25">
      <c r="A49" s="97" t="s">
        <v>124</v>
      </c>
      <c r="B49" s="94" t="s">
        <v>15</v>
      </c>
      <c r="C49" s="17">
        <f t="shared" ref="C49:AH49" si="70">(C9-$CN$9)/$CP$9</f>
        <v>-1.6666415857709591</v>
      </c>
      <c r="D49" s="17">
        <f t="shared" si="70"/>
        <v>-1.9866837072266352</v>
      </c>
      <c r="E49" s="17">
        <f t="shared" si="70"/>
        <v>-1.9529950628628794</v>
      </c>
      <c r="F49" s="17">
        <f t="shared" si="70"/>
        <v>-1.9529950628628794</v>
      </c>
      <c r="G49" s="17">
        <f t="shared" si="70"/>
        <v>-3.0478760046849303</v>
      </c>
      <c r="H49" s="17">
        <f t="shared" si="70"/>
        <v>-0.6054492883126642</v>
      </c>
      <c r="I49" s="17">
        <f t="shared" si="70"/>
        <v>-0.36962877776637543</v>
      </c>
      <c r="J49" s="17">
        <f t="shared" si="70"/>
        <v>-0.70651522140392953</v>
      </c>
      <c r="K49" s="17">
        <f t="shared" si="70"/>
        <v>-0.16749691158384253</v>
      </c>
      <c r="L49" s="17">
        <f t="shared" si="70"/>
        <v>-0.10011962285633315</v>
      </c>
      <c r="M49" s="17">
        <f t="shared" si="70"/>
        <v>-3.2742334128821382E-2</v>
      </c>
      <c r="N49" s="17">
        <f t="shared" si="70"/>
        <v>0.30414410950873266</v>
      </c>
      <c r="O49" s="17">
        <f t="shared" si="70"/>
        <v>-0.13380826722008665</v>
      </c>
      <c r="P49" s="17">
        <f t="shared" si="70"/>
        <v>-0.28540716685698692</v>
      </c>
      <c r="Q49" s="17">
        <f t="shared" si="70"/>
        <v>-0.58860496613078517</v>
      </c>
      <c r="R49" s="17">
        <f t="shared" si="70"/>
        <v>0.38836572041812117</v>
      </c>
      <c r="S49" s="17">
        <f t="shared" si="70"/>
        <v>0.32098843169060942</v>
      </c>
      <c r="T49" s="17">
        <f t="shared" si="70"/>
        <v>0.55680894223689825</v>
      </c>
      <c r="U49" s="17">
        <f t="shared" si="70"/>
        <v>0.40521004259999793</v>
      </c>
      <c r="V49" s="17">
        <f t="shared" si="70"/>
        <v>8.5167921144323019E-2</v>
      </c>
      <c r="W49" s="17">
        <f t="shared" si="70"/>
        <v>3.4634954598690385E-2</v>
      </c>
      <c r="X49" s="17">
        <f t="shared" si="70"/>
        <v>0.50627597569126559</v>
      </c>
      <c r="Y49" s="17">
        <f t="shared" si="70"/>
        <v>0.96107267460196411</v>
      </c>
      <c r="Z49" s="17">
        <f t="shared" si="70"/>
        <v>0.20307817641746742</v>
      </c>
      <c r="AA49" s="17">
        <f t="shared" si="70"/>
        <v>0.65787487532816347</v>
      </c>
      <c r="AB49" s="17">
        <f t="shared" si="70"/>
        <v>0.53996462005502144</v>
      </c>
      <c r="AC49" s="17">
        <f t="shared" si="70"/>
        <v>0.20307817641746742</v>
      </c>
      <c r="AD49" s="17">
        <f t="shared" si="70"/>
        <v>0.5904975866006541</v>
      </c>
      <c r="AE49" s="17">
        <f t="shared" si="70"/>
        <v>0.27045546514497681</v>
      </c>
      <c r="AF49" s="17">
        <f t="shared" si="70"/>
        <v>0.65787487532816347</v>
      </c>
      <c r="AG49" s="17">
        <f t="shared" si="70"/>
        <v>8.5167921144323019E-2</v>
      </c>
      <c r="AH49" s="17">
        <f t="shared" si="70"/>
        <v>0.43889868696375384</v>
      </c>
      <c r="AI49" s="17">
        <f t="shared" ref="AI49:BN49" si="71">(AI9-$CN$9)/$CP$9</f>
        <v>5.1479276780567136E-2</v>
      </c>
      <c r="AJ49" s="17">
        <f t="shared" si="71"/>
        <v>-0.52122767740327569</v>
      </c>
      <c r="AK49" s="17">
        <f t="shared" si="71"/>
        <v>-0.68967089922205282</v>
      </c>
      <c r="AL49" s="17">
        <f t="shared" si="71"/>
        <v>-1.1444675981327501</v>
      </c>
      <c r="AM49" s="17">
        <f t="shared" si="71"/>
        <v>-2.1888155734091668</v>
      </c>
      <c r="AN49" s="17">
        <f t="shared" si="71"/>
        <v>-2.8794327828661532</v>
      </c>
      <c r="AO49" s="17">
        <f t="shared" si="71"/>
        <v>-2.7783668497748866</v>
      </c>
      <c r="AP49" s="17">
        <f t="shared" si="71"/>
        <v>-2.6941452388654978</v>
      </c>
      <c r="AQ49" s="17">
        <f t="shared" si="71"/>
        <v>-1.8519291297716129</v>
      </c>
      <c r="AR49" s="17">
        <f t="shared" si="71"/>
        <v>-1.4813540417703042</v>
      </c>
      <c r="AS49" s="17">
        <f t="shared" si="71"/>
        <v>-0.77389251013144134</v>
      </c>
      <c r="AT49" s="17">
        <f t="shared" si="71"/>
        <v>-0.58860496613078517</v>
      </c>
      <c r="AU49" s="17">
        <f t="shared" si="71"/>
        <v>-0.62229361049454102</v>
      </c>
      <c r="AV49" s="17">
        <f t="shared" si="71"/>
        <v>-0.74020386576768538</v>
      </c>
      <c r="AW49" s="17">
        <f t="shared" si="71"/>
        <v>-0.1506525894019658</v>
      </c>
      <c r="AX49" s="17">
        <f t="shared" si="71"/>
        <v>-0.13380826722008665</v>
      </c>
      <c r="AY49" s="17">
        <f t="shared" si="71"/>
        <v>-0.10011962285633315</v>
      </c>
      <c r="AZ49" s="17">
        <f t="shared" si="71"/>
        <v>0.13570088768995564</v>
      </c>
      <c r="BA49" s="17">
        <f t="shared" si="71"/>
        <v>0.40521004259999793</v>
      </c>
      <c r="BB49" s="17">
        <f t="shared" si="71"/>
        <v>0.33783275387248857</v>
      </c>
      <c r="BC49" s="17">
        <f t="shared" si="71"/>
        <v>0.35467707605436533</v>
      </c>
      <c r="BD49" s="17">
        <f t="shared" si="71"/>
        <v>0.27045546514497681</v>
      </c>
      <c r="BE49" s="17">
        <f t="shared" si="71"/>
        <v>0.53996462005502144</v>
      </c>
      <c r="BF49" s="17">
        <f t="shared" si="71"/>
        <v>0.43889868696375384</v>
      </c>
      <c r="BG49" s="17">
        <f t="shared" si="71"/>
        <v>0.38836572041812117</v>
      </c>
      <c r="BH49" s="17">
        <f t="shared" si="71"/>
        <v>0.28729978732685596</v>
      </c>
      <c r="BI49" s="17">
        <f t="shared" si="71"/>
        <v>0.45574300914563298</v>
      </c>
      <c r="BJ49" s="17">
        <f t="shared" si="71"/>
        <v>0.65787487532816347</v>
      </c>
      <c r="BK49" s="17">
        <f t="shared" si="71"/>
        <v>0.20307817641746742</v>
      </c>
      <c r="BL49" s="17">
        <f t="shared" si="71"/>
        <v>0.30414410950873266</v>
      </c>
      <c r="BM49" s="17">
        <f t="shared" si="71"/>
        <v>0.38836572041812117</v>
      </c>
      <c r="BN49" s="17">
        <f t="shared" si="71"/>
        <v>0.30414410950873266</v>
      </c>
      <c r="BO49" s="17">
        <f t="shared" ref="BO49:CG49" si="72">(BO9-$CN$9)/$CP$9</f>
        <v>0.38836572041812117</v>
      </c>
      <c r="BP49" s="17">
        <f t="shared" si="72"/>
        <v>0.48943165350938644</v>
      </c>
      <c r="BQ49" s="17">
        <f t="shared" si="72"/>
        <v>0.40521004259999793</v>
      </c>
      <c r="BR49" s="17">
        <f t="shared" si="72"/>
        <v>0.65787487532816347</v>
      </c>
      <c r="BS49" s="17">
        <f t="shared" si="72"/>
        <v>0.75894080841943112</v>
      </c>
      <c r="BT49" s="17">
        <f t="shared" si="72"/>
        <v>0.79262945278318708</v>
      </c>
      <c r="BU49" s="17">
        <f t="shared" si="72"/>
        <v>0.79262945278318708</v>
      </c>
      <c r="BV49" s="17">
        <f t="shared" si="72"/>
        <v>0.80947377496506379</v>
      </c>
      <c r="BW49" s="17">
        <f t="shared" si="72"/>
        <v>1.0284499633294735</v>
      </c>
      <c r="BX49" s="17">
        <f t="shared" si="72"/>
        <v>1.0789829298751061</v>
      </c>
      <c r="BY49" s="17">
        <f t="shared" si="72"/>
        <v>1.297959118239518</v>
      </c>
      <c r="BZ49" s="17">
        <f t="shared" si="72"/>
        <v>1.0116056411475967</v>
      </c>
      <c r="CA49" s="17">
        <f t="shared" si="72"/>
        <v>1.2474261516938832</v>
      </c>
      <c r="CB49" s="17">
        <f t="shared" si="72"/>
        <v>1.2305818295120063</v>
      </c>
      <c r="CC49" s="17">
        <f t="shared" si="72"/>
        <v>1.0284499633294735</v>
      </c>
      <c r="CD49" s="17">
        <f t="shared" si="72"/>
        <v>0.910539708056329</v>
      </c>
      <c r="CE49" s="17">
        <f t="shared" si="72"/>
        <v>0.8936953858744523</v>
      </c>
      <c r="CF49" s="17">
        <f t="shared" si="72"/>
        <v>-0.1506525894019658</v>
      </c>
      <c r="CG49" s="17">
        <f t="shared" si="72"/>
        <v>0.27045546514497681</v>
      </c>
      <c r="CH49" s="17">
        <f t="shared" ref="CH49:CM49" si="73">(CH9-$CN$9)/$CP$9</f>
        <v>0.55680894223689825</v>
      </c>
      <c r="CI49" s="17">
        <f t="shared" si="73"/>
        <v>0.74209648623755198</v>
      </c>
      <c r="CJ49" s="17">
        <f t="shared" si="73"/>
        <v>0.84316241932881963</v>
      </c>
      <c r="CK49" s="17">
        <f t="shared" si="73"/>
        <v>0.97791699678384081</v>
      </c>
      <c r="CL49" s="17">
        <f t="shared" si="73"/>
        <v>1.1632045407844946</v>
      </c>
      <c r="CM49" s="17">
        <f t="shared" si="73"/>
        <v>0.97791699678384081</v>
      </c>
      <c r="CN49" s="50"/>
      <c r="CO49" s="44"/>
      <c r="CP49" s="44"/>
      <c r="CQ49" s="22"/>
    </row>
    <row r="50" spans="1:95" ht="15" customHeight="1" x14ac:dyDescent="0.25">
      <c r="A50" s="97" t="s">
        <v>139</v>
      </c>
      <c r="B50" s="94" t="s">
        <v>16</v>
      </c>
      <c r="G50" s="17">
        <f t="shared" ref="G50:AL50" si="74">-(G10-$CN$10)/$CP$10</f>
        <v>-1.7990792132301869</v>
      </c>
      <c r="H50" s="17">
        <f t="shared" si="74"/>
        <v>-1.5781286398017988</v>
      </c>
      <c r="I50" s="17">
        <f t="shared" si="74"/>
        <v>-0.69432634608824684</v>
      </c>
      <c r="J50" s="17">
        <f t="shared" si="74"/>
        <v>-0.80480163280244077</v>
      </c>
      <c r="K50" s="17">
        <f t="shared" si="74"/>
        <v>-0.67591379830254772</v>
      </c>
      <c r="L50" s="17">
        <f t="shared" si="74"/>
        <v>-0.19718755587437375</v>
      </c>
      <c r="M50" s="17">
        <f t="shared" si="74"/>
        <v>0.61296454669638234</v>
      </c>
      <c r="N50" s="17">
        <f t="shared" si="74"/>
        <v>0.39201397326799414</v>
      </c>
      <c r="O50" s="17">
        <f t="shared" si="74"/>
        <v>-8.6712269160179753E-2</v>
      </c>
      <c r="P50" s="17">
        <f t="shared" si="74"/>
        <v>-0.47337577265985881</v>
      </c>
      <c r="Q50" s="17">
        <f t="shared" si="74"/>
        <v>0.35518887769659629</v>
      </c>
      <c r="R50" s="17">
        <f t="shared" si="74"/>
        <v>0.5209018077678873</v>
      </c>
      <c r="S50" s="17">
        <f t="shared" si="74"/>
        <v>-0.17877500808867464</v>
      </c>
      <c r="T50" s="17">
        <f t="shared" si="74"/>
        <v>7.9000660911111256E-2</v>
      </c>
      <c r="U50" s="17">
        <f t="shared" si="74"/>
        <v>0.72343983341057638</v>
      </c>
      <c r="V50" s="17">
        <f t="shared" si="74"/>
        <v>0.83391512012477043</v>
      </c>
      <c r="W50" s="17">
        <f t="shared" si="74"/>
        <v>0.39201397326799414</v>
      </c>
      <c r="X50" s="17">
        <f t="shared" si="74"/>
        <v>0.72343983341057638</v>
      </c>
      <c r="Y50" s="17">
        <f t="shared" si="74"/>
        <v>1.3310539103386434</v>
      </c>
      <c r="Z50" s="17">
        <f t="shared" si="74"/>
        <v>1.5520044837670313</v>
      </c>
      <c r="AA50" s="17">
        <f t="shared" si="74"/>
        <v>1.2574037191958474</v>
      </c>
      <c r="AB50" s="17">
        <f t="shared" si="74"/>
        <v>1.3862915536957405</v>
      </c>
      <c r="AC50" s="17">
        <f t="shared" si="74"/>
        <v>1.7361299616240213</v>
      </c>
      <c r="AD50" s="17">
        <f t="shared" si="74"/>
        <v>1.7361299616240213</v>
      </c>
      <c r="AE50" s="17">
        <f t="shared" si="74"/>
        <v>1.4599417448385363</v>
      </c>
      <c r="AF50" s="17">
        <f t="shared" si="74"/>
        <v>1.5335919359813326</v>
      </c>
      <c r="AG50" s="17">
        <f t="shared" si="74"/>
        <v>1.6072421271241282</v>
      </c>
      <c r="AH50" s="17">
        <f t="shared" si="74"/>
        <v>1.2205786236244494</v>
      </c>
      <c r="AI50" s="17">
        <f t="shared" si="74"/>
        <v>2.3763017554014255E-2</v>
      </c>
      <c r="AJ50" s="17">
        <f t="shared" si="74"/>
        <v>-0.78638908501674165</v>
      </c>
      <c r="AK50" s="17">
        <f t="shared" si="74"/>
        <v>-0.76797653723104298</v>
      </c>
      <c r="AL50" s="17">
        <f t="shared" si="74"/>
        <v>-1.4492408053019061</v>
      </c>
      <c r="AM50" s="17">
        <f t="shared" ref="AM50:BR50" si="75">-(AM10-$CN$10)/$CP$10</f>
        <v>-2.056854882229973</v>
      </c>
      <c r="AN50" s="17">
        <f t="shared" si="75"/>
        <v>-2.1673301689441673</v>
      </c>
      <c r="AO50" s="17">
        <f t="shared" si="75"/>
        <v>-2.056854882229973</v>
      </c>
      <c r="AP50" s="17">
        <f t="shared" si="75"/>
        <v>-2.1673301689441673</v>
      </c>
      <c r="AQ50" s="17">
        <f t="shared" si="75"/>
        <v>-2.0384423344442735</v>
      </c>
      <c r="AR50" s="17">
        <f t="shared" si="75"/>
        <v>-1.9647921433014779</v>
      </c>
      <c r="AS50" s="17">
        <f t="shared" si="75"/>
        <v>-1.3387655185877121</v>
      </c>
      <c r="AT50" s="17">
        <f t="shared" si="75"/>
        <v>-1.3940031619448092</v>
      </c>
      <c r="AU50" s="17">
        <f t="shared" si="75"/>
        <v>-1.3571780663734108</v>
      </c>
      <c r="AV50" s="17">
        <f t="shared" si="75"/>
        <v>-1.0073396584451297</v>
      </c>
      <c r="AW50" s="17">
        <f t="shared" si="75"/>
        <v>-0.25242519923147078</v>
      </c>
      <c r="AX50" s="17">
        <f t="shared" si="75"/>
        <v>-0.28925029480286862</v>
      </c>
      <c r="AY50" s="17">
        <f t="shared" si="75"/>
        <v>-0.52861341601695577</v>
      </c>
      <c r="AZ50" s="17">
        <f t="shared" si="75"/>
        <v>-8.6712269160179753E-2</v>
      </c>
      <c r="BA50" s="17">
        <f t="shared" si="75"/>
        <v>0.22630104319670313</v>
      </c>
      <c r="BB50" s="17">
        <f t="shared" si="75"/>
        <v>5.3504697683151225E-3</v>
      </c>
      <c r="BC50" s="17">
        <f t="shared" si="75"/>
        <v>-0.41813812930276179</v>
      </c>
      <c r="BD50" s="17">
        <f t="shared" si="75"/>
        <v>-3.1474625803082752E-2</v>
      </c>
      <c r="BE50" s="17">
        <f t="shared" si="75"/>
        <v>9.7413208696810388E-2</v>
      </c>
      <c r="BF50" s="17">
        <f t="shared" si="75"/>
        <v>-3.1474625803082752E-2</v>
      </c>
      <c r="BG50" s="17">
        <f t="shared" si="75"/>
        <v>-0.2156001036600729</v>
      </c>
      <c r="BH50" s="17">
        <f t="shared" si="75"/>
        <v>-1.3062078017383617E-2</v>
      </c>
      <c r="BI50" s="17">
        <f t="shared" si="75"/>
        <v>0.37360142548229541</v>
      </c>
      <c r="BJ50" s="17">
        <f t="shared" si="75"/>
        <v>9.7413208696810388E-2</v>
      </c>
      <c r="BK50" s="17">
        <f t="shared" si="75"/>
        <v>-0.28925029480286862</v>
      </c>
      <c r="BL50" s="17">
        <f t="shared" si="75"/>
        <v>-0.38131303373136394</v>
      </c>
      <c r="BM50" s="17">
        <f t="shared" si="75"/>
        <v>5.3504697683151225E-3</v>
      </c>
      <c r="BN50" s="17">
        <f t="shared" si="75"/>
        <v>-0.63908870273114982</v>
      </c>
      <c r="BO50" s="17">
        <f t="shared" si="75"/>
        <v>-0.91159440995949526</v>
      </c>
      <c r="BP50" s="17">
        <f t="shared" si="75"/>
        <v>-0.95394326986660294</v>
      </c>
      <c r="BQ50" s="17">
        <f t="shared" si="75"/>
        <v>-0.6777550530811175</v>
      </c>
      <c r="BR50" s="17">
        <f t="shared" si="75"/>
        <v>-0.59121607848833235</v>
      </c>
      <c r="BS50" s="17">
        <f t="shared" ref="BS50:CG50" si="76">-(BS10-$CN$10)/$CP$10</f>
        <v>-0.46232824398843964</v>
      </c>
      <c r="BT50" s="17">
        <f t="shared" si="76"/>
        <v>3.1128036668293828E-2</v>
      </c>
      <c r="BU50" s="17">
        <f t="shared" si="76"/>
        <v>0.53563184599644642</v>
      </c>
      <c r="BV50" s="17">
        <f t="shared" si="76"/>
        <v>0.61848831103209201</v>
      </c>
      <c r="BW50" s="17">
        <f t="shared" si="76"/>
        <v>0.63321834926065113</v>
      </c>
      <c r="BX50" s="17">
        <f t="shared" si="76"/>
        <v>0.86705770613902844</v>
      </c>
      <c r="BY50" s="17">
        <f t="shared" si="76"/>
        <v>1.1634997254887824</v>
      </c>
      <c r="BZ50" s="17">
        <f t="shared" si="76"/>
        <v>1.097214553460266</v>
      </c>
      <c r="CA50" s="17">
        <f t="shared" si="76"/>
        <v>1.2334674070744385</v>
      </c>
      <c r="CB50" s="17">
        <f t="shared" si="76"/>
        <v>1.1285158846959544</v>
      </c>
      <c r="CC50" s="17">
        <f t="shared" si="76"/>
        <v>1.0824845152317069</v>
      </c>
      <c r="CD50" s="17">
        <f t="shared" si="76"/>
        <v>0.70318603084630749</v>
      </c>
      <c r="CE50" s="17">
        <f t="shared" si="76"/>
        <v>0.52458431732502708</v>
      </c>
      <c r="CF50" s="17">
        <f t="shared" si="76"/>
        <v>0.36807766114658563</v>
      </c>
      <c r="CG50" s="17">
        <f t="shared" si="76"/>
        <v>0.35887138725373585</v>
      </c>
      <c r="CH50" s="17">
        <f t="shared" ref="CH50:CM50" si="77">-(CH10-$CN$10)/$CP$10</f>
        <v>0.48039420263934984</v>
      </c>
      <c r="CI50" s="17">
        <f t="shared" si="77"/>
        <v>0.27969743177523038</v>
      </c>
      <c r="CJ50" s="17">
        <f t="shared" si="77"/>
        <v>0.36807766114658563</v>
      </c>
      <c r="CK50" s="17">
        <f t="shared" si="77"/>
        <v>0.73080485252485594</v>
      </c>
      <c r="CL50" s="17">
        <f t="shared" si="77"/>
        <v>0.71055104996058727</v>
      </c>
      <c r="CM50" s="17">
        <f t="shared" si="77"/>
        <v>0.61664705625352201</v>
      </c>
      <c r="CN50" s="49"/>
      <c r="CO50" s="44"/>
      <c r="CP50" s="44"/>
      <c r="CQ50" s="22"/>
    </row>
    <row r="51" spans="1:95" ht="15" customHeight="1" x14ac:dyDescent="0.25">
      <c r="A51" s="97" t="s">
        <v>140</v>
      </c>
      <c r="B51" s="94" t="s">
        <v>17</v>
      </c>
      <c r="S51" s="17">
        <f t="shared" ref="S51:AX51" si="78">-(S11-$CN$11)/$CP$11</f>
        <v>0.10800991834420642</v>
      </c>
      <c r="T51" s="17">
        <f t="shared" si="78"/>
        <v>0.53842005539967264</v>
      </c>
      <c r="U51" s="17">
        <f t="shared" si="78"/>
        <v>0.71058411022185919</v>
      </c>
      <c r="V51" s="17">
        <f t="shared" si="78"/>
        <v>0.71058411022185919</v>
      </c>
      <c r="W51" s="17">
        <f t="shared" si="78"/>
        <v>0.96883019245513891</v>
      </c>
      <c r="X51" s="17">
        <f t="shared" si="78"/>
        <v>0.3662560005774862</v>
      </c>
      <c r="Y51" s="17">
        <f t="shared" si="78"/>
        <v>1.2270762746884187</v>
      </c>
      <c r="Z51" s="17">
        <f t="shared" si="78"/>
        <v>1.5714043843327916</v>
      </c>
      <c r="AA51" s="17">
        <f t="shared" si="78"/>
        <v>0.88274816504404563</v>
      </c>
      <c r="AB51" s="17">
        <f t="shared" si="78"/>
        <v>1.2270762746884187</v>
      </c>
      <c r="AC51" s="17">
        <f t="shared" si="78"/>
        <v>1.3131583020995119</v>
      </c>
      <c r="AD51" s="17">
        <f t="shared" si="78"/>
        <v>1.5714043843327916</v>
      </c>
      <c r="AE51" s="17">
        <f t="shared" si="78"/>
        <v>1.4853223569216985</v>
      </c>
      <c r="AF51" s="17">
        <f t="shared" si="78"/>
        <v>1.3131583020995119</v>
      </c>
      <c r="AG51" s="17">
        <f t="shared" si="78"/>
        <v>1.3992403295106051</v>
      </c>
      <c r="AH51" s="17">
        <f t="shared" si="78"/>
        <v>0.96883019245513891</v>
      </c>
      <c r="AI51" s="17">
        <f t="shared" si="78"/>
        <v>0.10800991834420642</v>
      </c>
      <c r="AJ51" s="17">
        <f t="shared" si="78"/>
        <v>-0.40848224612235307</v>
      </c>
      <c r="AK51" s="17">
        <f t="shared" si="78"/>
        <v>-0.75281035576672606</v>
      </c>
      <c r="AL51" s="17">
        <f t="shared" si="78"/>
        <v>-1.7857946846998449</v>
      </c>
      <c r="AM51" s="17">
        <f t="shared" si="78"/>
        <v>-2.7326969862218706</v>
      </c>
      <c r="AN51" s="17">
        <f t="shared" si="78"/>
        <v>-2.9909430684551506</v>
      </c>
      <c r="AO51" s="17">
        <f t="shared" si="78"/>
        <v>-2.5605329313996843</v>
      </c>
      <c r="AP51" s="17">
        <f t="shared" si="78"/>
        <v>-2.4744509039885911</v>
      </c>
      <c r="AQ51" s="17">
        <f t="shared" si="78"/>
        <v>-2.4744509039885911</v>
      </c>
      <c r="AR51" s="17">
        <f t="shared" si="78"/>
        <v>-1.2693025202332855</v>
      </c>
      <c r="AS51" s="17">
        <f t="shared" si="78"/>
        <v>-0.66672832835563278</v>
      </c>
      <c r="AT51" s="17">
        <f t="shared" si="78"/>
        <v>-1.1832204928221923</v>
      </c>
      <c r="AU51" s="17">
        <f t="shared" si="78"/>
        <v>-1.5275486024665652</v>
      </c>
      <c r="AV51" s="17">
        <f t="shared" si="78"/>
        <v>-1.0110564380000058</v>
      </c>
      <c r="AW51" s="17">
        <f t="shared" si="78"/>
        <v>-0.66672832835563278</v>
      </c>
      <c r="AX51" s="17">
        <f t="shared" si="78"/>
        <v>-0.49456427353344629</v>
      </c>
      <c r="AY51" s="17">
        <f t="shared" ref="AY51:CE51" si="79">-(AY11-$CN$11)/$CP$11</f>
        <v>-0.83889238317781933</v>
      </c>
      <c r="AZ51" s="17">
        <f t="shared" si="79"/>
        <v>-0.75281035576672606</v>
      </c>
      <c r="BA51" s="17">
        <f t="shared" si="79"/>
        <v>-0.23631819130016657</v>
      </c>
      <c r="BB51" s="17">
        <f t="shared" si="79"/>
        <v>-0.32240021871125979</v>
      </c>
      <c r="BC51" s="17">
        <f t="shared" si="79"/>
        <v>-0.49456427353344629</v>
      </c>
      <c r="BD51" s="17">
        <f t="shared" si="79"/>
        <v>-0.83889238317781933</v>
      </c>
      <c r="BE51" s="17">
        <f t="shared" si="79"/>
        <v>-0.15023616388907332</v>
      </c>
      <c r="BF51" s="17">
        <f t="shared" si="79"/>
        <v>-6.4154136477980073E-2</v>
      </c>
      <c r="BG51" s="17">
        <f t="shared" si="79"/>
        <v>2.1927890933113182E-2</v>
      </c>
      <c r="BH51" s="17">
        <f t="shared" si="79"/>
        <v>-0.15023616388907332</v>
      </c>
      <c r="BI51" s="17">
        <f t="shared" si="79"/>
        <v>0.10800991834420642</v>
      </c>
      <c r="BJ51" s="17">
        <f t="shared" si="79"/>
        <v>-0.15023616388907332</v>
      </c>
      <c r="BK51" s="17">
        <f t="shared" si="79"/>
        <v>-0.23631819130016657</v>
      </c>
      <c r="BL51" s="17">
        <f t="shared" si="79"/>
        <v>-0.32240021871125979</v>
      </c>
      <c r="BM51" s="17">
        <f t="shared" si="79"/>
        <v>-0.32240021871125979</v>
      </c>
      <c r="BN51" s="17">
        <f t="shared" si="79"/>
        <v>-0.23631819130016657</v>
      </c>
      <c r="BO51" s="17">
        <f t="shared" si="79"/>
        <v>-0.49456427353344629</v>
      </c>
      <c r="BP51" s="17">
        <f t="shared" si="79"/>
        <v>-0.40848224612235307</v>
      </c>
      <c r="BQ51" s="17">
        <f t="shared" si="79"/>
        <v>-0.15023616388907332</v>
      </c>
      <c r="BR51" s="17">
        <f t="shared" si="79"/>
        <v>-0.15023616388907332</v>
      </c>
      <c r="BS51" s="17">
        <f t="shared" si="79"/>
        <v>2.1927890933113182E-2</v>
      </c>
      <c r="BT51" s="17">
        <f t="shared" si="79"/>
        <v>0.19409194575529967</v>
      </c>
      <c r="BU51" s="17">
        <f t="shared" si="79"/>
        <v>0.3662560005774862</v>
      </c>
      <c r="BV51" s="17">
        <f t="shared" si="79"/>
        <v>0.71058411022185919</v>
      </c>
      <c r="BW51" s="17">
        <f t="shared" si="79"/>
        <v>0.62450208281076591</v>
      </c>
      <c r="BX51" s="17">
        <f t="shared" si="79"/>
        <v>0.79666613763295235</v>
      </c>
      <c r="BY51" s="17">
        <f t="shared" si="79"/>
        <v>1.0549122198662322</v>
      </c>
      <c r="BZ51" s="17">
        <f t="shared" si="79"/>
        <v>0.96883019245513891</v>
      </c>
      <c r="CA51" s="17">
        <f t="shared" si="79"/>
        <v>0.96883019245513891</v>
      </c>
      <c r="CB51" s="17">
        <f t="shared" si="79"/>
        <v>0.90857277326737373</v>
      </c>
      <c r="CC51" s="17">
        <f t="shared" si="79"/>
        <v>0.52120364991745383</v>
      </c>
      <c r="CD51" s="17">
        <f t="shared" si="79"/>
        <v>0.27156577042528346</v>
      </c>
      <c r="CE51" s="17">
        <f t="shared" si="79"/>
        <v>0.41790521702414224</v>
      </c>
      <c r="CF51" s="17">
        <f t="shared" ref="CF51:CK51" si="80">-(CF11-$CN$11)/$CP$11</f>
        <v>4.7114854508942868E-3</v>
      </c>
      <c r="CG51" s="17">
        <f t="shared" si="80"/>
        <v>0.2543493649430652</v>
      </c>
      <c r="CH51" s="17">
        <f t="shared" si="80"/>
        <v>0.49537904169412605</v>
      </c>
      <c r="CI51" s="17">
        <f t="shared" si="80"/>
        <v>0.30599858138972064</v>
      </c>
      <c r="CJ51" s="17">
        <f t="shared" si="80"/>
        <v>0.71058411022185919</v>
      </c>
      <c r="CK51" s="17">
        <f t="shared" si="80"/>
        <v>1.1754270582417625</v>
      </c>
      <c r="CL51" s="17">
        <f t="shared" ref="CL51:CM51" si="81">-(CL11-$CN$11)/$CP$11</f>
        <v>1.020479408901795</v>
      </c>
      <c r="CM51" s="17">
        <f t="shared" si="81"/>
        <v>1.0376958143840136</v>
      </c>
      <c r="CN51" s="49"/>
      <c r="CO51" s="44"/>
      <c r="CP51" s="44"/>
      <c r="CQ51" s="22"/>
    </row>
    <row r="52" spans="1:95" ht="15" customHeight="1" x14ac:dyDescent="0.25">
      <c r="A52" s="97" t="s">
        <v>141</v>
      </c>
      <c r="B52" s="95" t="s">
        <v>18</v>
      </c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17">
        <f t="shared" ref="S52:AX52" si="82">-(S12-$CN$12)/$CP$12</f>
        <v>0.16233266200035579</v>
      </c>
      <c r="T52" s="17">
        <f t="shared" si="82"/>
        <v>-1.1604645312880727E-2</v>
      </c>
      <c r="U52" s="17">
        <f t="shared" si="82"/>
        <v>-0.22419468758461333</v>
      </c>
      <c r="V52" s="17">
        <f t="shared" si="82"/>
        <v>0.46189135792870667</v>
      </c>
      <c r="W52" s="17">
        <f t="shared" si="82"/>
        <v>0.52953364410607617</v>
      </c>
      <c r="X52" s="17">
        <f t="shared" si="82"/>
        <v>0.43290180670983391</v>
      </c>
      <c r="Y52" s="17">
        <f t="shared" si="82"/>
        <v>0.55852319532494898</v>
      </c>
      <c r="Z52" s="17">
        <f t="shared" si="82"/>
        <v>0.53919682784570055</v>
      </c>
      <c r="AA52" s="17">
        <f t="shared" si="82"/>
        <v>1.0996614847439055</v>
      </c>
      <c r="AB52" s="17">
        <f t="shared" si="82"/>
        <v>0.63582866524194281</v>
      </c>
      <c r="AC52" s="17">
        <f t="shared" si="82"/>
        <v>1.1576405871816511</v>
      </c>
      <c r="AD52" s="17">
        <f t="shared" si="82"/>
        <v>1.3412410782345112</v>
      </c>
      <c r="AE52" s="17">
        <f t="shared" si="82"/>
        <v>1.0803351172646571</v>
      </c>
      <c r="AF52" s="17">
        <f t="shared" si="82"/>
        <v>1.6214734066836141</v>
      </c>
      <c r="AG52" s="17">
        <f t="shared" si="82"/>
        <v>1.6214734066836141</v>
      </c>
      <c r="AH52" s="17">
        <f t="shared" si="82"/>
        <v>1.7181052440798563</v>
      </c>
      <c r="AI52" s="17">
        <f t="shared" si="82"/>
        <v>1.3315778944948873</v>
      </c>
      <c r="AJ52" s="17">
        <f t="shared" si="82"/>
        <v>0.74212368637780912</v>
      </c>
      <c r="AK52" s="17">
        <f t="shared" si="82"/>
        <v>-0.50442701603371654</v>
      </c>
      <c r="AL52" s="17">
        <f t="shared" si="82"/>
        <v>-1.0745548566715459</v>
      </c>
      <c r="AM52" s="17">
        <f t="shared" si="82"/>
        <v>-1.7703040859244898</v>
      </c>
      <c r="AN52" s="17">
        <f t="shared" si="82"/>
        <v>-1.9635677607169744</v>
      </c>
      <c r="AO52" s="17">
        <f t="shared" si="82"/>
        <v>-2.4660533151774344</v>
      </c>
      <c r="AP52" s="17">
        <f t="shared" si="82"/>
        <v>-2.1278418842905866</v>
      </c>
      <c r="AQ52" s="17">
        <f t="shared" si="82"/>
        <v>-2.3307687428226953</v>
      </c>
      <c r="AR52" s="17">
        <f t="shared" si="82"/>
        <v>-1.6543458810489995</v>
      </c>
      <c r="AS52" s="17">
        <f t="shared" si="82"/>
        <v>-1.4127662875583937</v>
      </c>
      <c r="AT52" s="17">
        <f t="shared" si="82"/>
        <v>-1.3741135525998971</v>
      </c>
      <c r="AU52" s="17">
        <f t="shared" si="82"/>
        <v>-2.0795259655924654</v>
      </c>
      <c r="AV52" s="17">
        <f t="shared" si="82"/>
        <v>-1.8862622907999809</v>
      </c>
      <c r="AW52" s="17">
        <f t="shared" si="82"/>
        <v>-1.1132075916300426</v>
      </c>
      <c r="AX52" s="17">
        <f t="shared" si="82"/>
        <v>-1.4031031038187693</v>
      </c>
      <c r="AY52" s="17">
        <f t="shared" ref="AY52:CG52" si="83">-(AY12-$CN$12)/$CP$12</f>
        <v>-0.91994391683755805</v>
      </c>
      <c r="AZ52" s="17">
        <f t="shared" si="83"/>
        <v>-1.0165757542338003</v>
      </c>
      <c r="BA52" s="17">
        <f t="shared" si="83"/>
        <v>-0.24352105506386207</v>
      </c>
      <c r="BB52" s="17">
        <f t="shared" si="83"/>
        <v>-0.82331207944131579</v>
      </c>
      <c r="BC52" s="17">
        <f t="shared" si="83"/>
        <v>-0.34015289246010433</v>
      </c>
      <c r="BD52" s="17">
        <f t="shared" si="83"/>
        <v>-0.14688921766761978</v>
      </c>
      <c r="BE52" s="17">
        <f t="shared" si="83"/>
        <v>0.14300629452110705</v>
      </c>
      <c r="BF52" s="17">
        <f t="shared" si="83"/>
        <v>-0.14688921766761978</v>
      </c>
      <c r="BG52" s="17">
        <f t="shared" si="83"/>
        <v>-5.0257380271377501E-2</v>
      </c>
      <c r="BH52" s="17">
        <f t="shared" si="83"/>
        <v>0.14300629452110705</v>
      </c>
      <c r="BI52" s="17">
        <f t="shared" si="83"/>
        <v>-0.14688921766761978</v>
      </c>
      <c r="BJ52" s="17">
        <f t="shared" si="83"/>
        <v>-5.0257380271377501E-2</v>
      </c>
      <c r="BK52" s="17">
        <f t="shared" si="83"/>
        <v>-0.14688921766761978</v>
      </c>
      <c r="BL52" s="17">
        <f t="shared" si="83"/>
        <v>-0.14688921766761978</v>
      </c>
      <c r="BM52" s="17">
        <f t="shared" si="83"/>
        <v>-5.0257380271377501E-2</v>
      </c>
      <c r="BN52" s="17">
        <f t="shared" si="83"/>
        <v>-0.34015289246010433</v>
      </c>
      <c r="BO52" s="17">
        <f t="shared" si="83"/>
        <v>4.6374457124864779E-2</v>
      </c>
      <c r="BP52" s="17">
        <f t="shared" si="83"/>
        <v>4.6374457124864779E-2</v>
      </c>
      <c r="BQ52" s="17">
        <f t="shared" si="83"/>
        <v>0.3362699693135916</v>
      </c>
      <c r="BR52" s="17">
        <f t="shared" si="83"/>
        <v>0.14300629452110705</v>
      </c>
      <c r="BS52" s="17">
        <f t="shared" si="83"/>
        <v>-9.8573298969498638E-2</v>
      </c>
      <c r="BT52" s="17">
        <f t="shared" si="83"/>
        <v>0.34593315305321598</v>
      </c>
      <c r="BU52" s="17">
        <f t="shared" si="83"/>
        <v>0.38458588801171278</v>
      </c>
      <c r="BV52" s="17">
        <f t="shared" si="83"/>
        <v>0.61650229776269405</v>
      </c>
      <c r="BW52" s="17">
        <f t="shared" si="83"/>
        <v>0.49088090914757943</v>
      </c>
      <c r="BX52" s="17">
        <f t="shared" si="83"/>
        <v>0.70347095141931237</v>
      </c>
      <c r="BY52" s="17">
        <f t="shared" si="83"/>
        <v>0.78077642133630631</v>
      </c>
      <c r="BZ52" s="17">
        <f t="shared" si="83"/>
        <v>0.87740825873254857</v>
      </c>
      <c r="CA52" s="17">
        <f t="shared" si="83"/>
        <v>1.0610087497854088</v>
      </c>
      <c r="CB52" s="17">
        <f t="shared" si="83"/>
        <v>0.88707144247217251</v>
      </c>
      <c r="CC52" s="17">
        <f t="shared" si="83"/>
        <v>0.85808189125329981</v>
      </c>
      <c r="CD52" s="17">
        <f t="shared" si="83"/>
        <v>0.85808189125329981</v>
      </c>
      <c r="CE52" s="17">
        <f t="shared" si="83"/>
        <v>0.63582866524194281</v>
      </c>
      <c r="CF52" s="17">
        <f t="shared" si="83"/>
        <v>0.50054409288720347</v>
      </c>
      <c r="CG52" s="17">
        <f t="shared" si="83"/>
        <v>-1.9414615732563617E-3</v>
      </c>
      <c r="CH52" s="17">
        <f t="shared" ref="CH52:CM52" si="84">-(CH12-$CN$12)/$CP$12</f>
        <v>0.5488600115853246</v>
      </c>
      <c r="CI52" s="17">
        <f t="shared" si="84"/>
        <v>-3.0931012792129457E-2</v>
      </c>
      <c r="CJ52" s="17">
        <f t="shared" si="84"/>
        <v>0.59395486903690453</v>
      </c>
      <c r="CK52" s="17">
        <f t="shared" si="84"/>
        <v>0.66481821646081563</v>
      </c>
      <c r="CL52" s="17">
        <f t="shared" si="84"/>
        <v>0.64549184898156686</v>
      </c>
      <c r="CM52" s="17">
        <f t="shared" si="84"/>
        <v>0.7517868701174335</v>
      </c>
      <c r="CN52" s="49"/>
      <c r="CO52" s="44"/>
      <c r="CP52" s="44"/>
      <c r="CQ52" s="22"/>
    </row>
    <row r="53" spans="1:95" s="22" customFormat="1" x14ac:dyDescent="0.25">
      <c r="A53" s="97" t="s">
        <v>125</v>
      </c>
      <c r="B53" s="95" t="s">
        <v>19</v>
      </c>
      <c r="C53" s="17">
        <f t="shared" ref="C53:AH53" si="85">(C13-$CN$13)/$CP$13</f>
        <v>-2.1973200448671393</v>
      </c>
      <c r="D53" s="17">
        <f t="shared" si="85"/>
        <v>-0.77259289580039658</v>
      </c>
      <c r="E53" s="17">
        <f t="shared" si="85"/>
        <v>-0.93426406165194131</v>
      </c>
      <c r="F53" s="17">
        <f t="shared" si="85"/>
        <v>0.17385705428885911</v>
      </c>
      <c r="G53" s="17">
        <f t="shared" si="85"/>
        <v>-0.49303650484876765</v>
      </c>
      <c r="H53" s="17">
        <f t="shared" si="85"/>
        <v>-0.30105199540005556</v>
      </c>
      <c r="I53" s="17">
        <f t="shared" si="85"/>
        <v>0.40625935520045525</v>
      </c>
      <c r="J53" s="17">
        <f t="shared" si="85"/>
        <v>0.10649406851738284</v>
      </c>
      <c r="K53" s="17">
        <f t="shared" si="85"/>
        <v>0.50056753528052234</v>
      </c>
      <c r="L53" s="17">
        <f t="shared" si="85"/>
        <v>0.24458818934890905</v>
      </c>
      <c r="M53" s="17">
        <f t="shared" si="85"/>
        <v>0.43657269879761967</v>
      </c>
      <c r="N53" s="17">
        <f t="shared" si="85"/>
        <v>0.65887055184349486</v>
      </c>
      <c r="O53" s="17">
        <f t="shared" si="85"/>
        <v>0.83064616556076198</v>
      </c>
      <c r="P53" s="17">
        <f t="shared" si="85"/>
        <v>0.89127285275509238</v>
      </c>
      <c r="Q53" s="17">
        <f t="shared" si="85"/>
        <v>0.81717356840646593</v>
      </c>
      <c r="R53" s="17">
        <f t="shared" si="85"/>
        <v>0.9215861963522568</v>
      </c>
      <c r="S53" s="17">
        <f t="shared" si="85"/>
        <v>0.85759135986935131</v>
      </c>
      <c r="T53" s="17">
        <f t="shared" si="85"/>
        <v>0.93169064421797787</v>
      </c>
      <c r="U53" s="17">
        <f t="shared" si="85"/>
        <v>0.8474869120036318</v>
      </c>
      <c r="V53" s="17">
        <f t="shared" si="85"/>
        <v>0.80033282196359612</v>
      </c>
      <c r="W53" s="17">
        <f t="shared" si="85"/>
        <v>0.88453655417794363</v>
      </c>
      <c r="X53" s="17">
        <f t="shared" si="85"/>
        <v>0.97210843568086469</v>
      </c>
      <c r="Y53" s="17">
        <f t="shared" si="85"/>
        <v>1.0630484664723581</v>
      </c>
      <c r="Z53" s="17">
        <f t="shared" si="85"/>
        <v>1.2146151844581818</v>
      </c>
      <c r="AA53" s="17">
        <f t="shared" si="85"/>
        <v>1.1674610944181492</v>
      </c>
      <c r="AB53" s="17">
        <f t="shared" si="85"/>
        <v>1.2011425873038872</v>
      </c>
      <c r="AC53" s="17">
        <f t="shared" si="85"/>
        <v>1.5211167697184045</v>
      </c>
      <c r="AD53" s="17">
        <f t="shared" si="85"/>
        <v>1.5413256654498464</v>
      </c>
      <c r="AE53" s="17">
        <f t="shared" si="85"/>
        <v>1.7198375777442609</v>
      </c>
      <c r="AF53" s="17">
        <f t="shared" si="85"/>
        <v>1.2920826180953806</v>
      </c>
      <c r="AG53" s="17">
        <f t="shared" si="85"/>
        <v>1.0664166157609332</v>
      </c>
      <c r="AH53" s="17">
        <f t="shared" si="85"/>
        <v>0.58477126749486974</v>
      </c>
      <c r="AI53" s="17">
        <f t="shared" ref="AI53:BN53" si="86">(AI13-$CN$13)/$CP$13</f>
        <v>0.21427484575174313</v>
      </c>
      <c r="AJ53" s="17">
        <f t="shared" si="86"/>
        <v>-0.75575214935752688</v>
      </c>
      <c r="AK53" s="17">
        <f t="shared" si="86"/>
        <v>-1.0083633460005663</v>
      </c>
      <c r="AL53" s="17">
        <f t="shared" si="86"/>
        <v>-2.0693303719013327</v>
      </c>
      <c r="AM53" s="17">
        <f t="shared" si="86"/>
        <v>-3.5917338503367189</v>
      </c>
      <c r="AN53" s="17">
        <f t="shared" si="86"/>
        <v>-3.1505062935335424</v>
      </c>
      <c r="AO53" s="17">
        <f t="shared" si="86"/>
        <v>-2.9113676940447974</v>
      </c>
      <c r="AP53" s="17">
        <f t="shared" si="86"/>
        <v>-2.4768764358187698</v>
      </c>
      <c r="AQ53" s="17">
        <f t="shared" si="86"/>
        <v>-1.762828786641113</v>
      </c>
      <c r="AR53" s="17">
        <f t="shared" si="86"/>
        <v>-0.81301068726328207</v>
      </c>
      <c r="AS53" s="17">
        <f t="shared" si="86"/>
        <v>-0.42567351907728856</v>
      </c>
      <c r="AT53" s="17">
        <f t="shared" si="86"/>
        <v>-0.28084309966861215</v>
      </c>
      <c r="AU53" s="17">
        <f t="shared" si="86"/>
        <v>-0.44588241480873197</v>
      </c>
      <c r="AV53" s="17">
        <f t="shared" si="86"/>
        <v>-0.22358456176285832</v>
      </c>
      <c r="AW53" s="17">
        <f t="shared" si="86"/>
        <v>3.5762933457330039E-2</v>
      </c>
      <c r="AX53" s="17">
        <f t="shared" si="86"/>
        <v>-2.4863753736998888E-2</v>
      </c>
      <c r="AY53" s="17">
        <f t="shared" si="86"/>
        <v>-3.4968201602721329E-2</v>
      </c>
      <c r="AZ53" s="17">
        <f t="shared" si="86"/>
        <v>5.5971829188774927E-2</v>
      </c>
      <c r="BA53" s="17">
        <f t="shared" si="86"/>
        <v>0.15364815855741565</v>
      </c>
      <c r="BB53" s="17">
        <f t="shared" si="86"/>
        <v>0.22774744290604068</v>
      </c>
      <c r="BC53" s="17">
        <f t="shared" si="86"/>
        <v>0.19406595002030114</v>
      </c>
      <c r="BD53" s="17">
        <f t="shared" si="86"/>
        <v>0.13680741211454586</v>
      </c>
      <c r="BE53" s="17">
        <f t="shared" si="86"/>
        <v>0.13007111353739853</v>
      </c>
      <c r="BF53" s="17">
        <f t="shared" si="86"/>
        <v>0.20753854717459869</v>
      </c>
      <c r="BG53" s="17">
        <f t="shared" si="86"/>
        <v>0.26816523436892614</v>
      </c>
      <c r="BH53" s="17">
        <f t="shared" si="86"/>
        <v>0.11323036709452731</v>
      </c>
      <c r="BI53" s="17">
        <f t="shared" si="86"/>
        <v>-4.6548580055568688E-3</v>
      </c>
      <c r="BJ53" s="17">
        <f t="shared" si="86"/>
        <v>1.218588843731435E-2</v>
      </c>
      <c r="BK53" s="17">
        <f t="shared" si="86"/>
        <v>-0.23032086034000421</v>
      </c>
      <c r="BL53" s="17">
        <f t="shared" si="86"/>
        <v>-0.11580378452849371</v>
      </c>
      <c r="BM53" s="17">
        <f t="shared" si="86"/>
        <v>-4.8440798757016013E-2</v>
      </c>
      <c r="BN53" s="17">
        <f t="shared" si="86"/>
        <v>-4.8440798757016013E-2</v>
      </c>
      <c r="BO53" s="17">
        <f t="shared" ref="BO53:CG53" si="87">(BO13-$CN$13)/$CP$13</f>
        <v>-4.6548580055568688E-3</v>
      </c>
      <c r="BP53" s="17">
        <f t="shared" si="87"/>
        <v>0.13007111353739709</v>
      </c>
      <c r="BQ53" s="17">
        <f t="shared" si="87"/>
        <v>9.6389620651660401E-2</v>
      </c>
      <c r="BR53" s="17">
        <f t="shared" si="87"/>
        <v>8.9653322074513056E-2</v>
      </c>
      <c r="BS53" s="17">
        <f t="shared" si="87"/>
        <v>0.14017556140312099</v>
      </c>
      <c r="BT53" s="17">
        <f t="shared" si="87"/>
        <v>0.32879192156325654</v>
      </c>
      <c r="BU53" s="17">
        <f t="shared" si="87"/>
        <v>0.32542377227468283</v>
      </c>
      <c r="BV53" s="17">
        <f t="shared" si="87"/>
        <v>0.51404013243481983</v>
      </c>
      <c r="BW53" s="17">
        <f t="shared" si="87"/>
        <v>0.43994084808619338</v>
      </c>
      <c r="BX53" s="17">
        <f t="shared" si="87"/>
        <v>0.23785189077176169</v>
      </c>
      <c r="BY53" s="17">
        <f t="shared" si="87"/>
        <v>0.36920971302614197</v>
      </c>
      <c r="BZ53" s="17">
        <f t="shared" si="87"/>
        <v>0.47699049026050661</v>
      </c>
      <c r="CA53" s="17">
        <f t="shared" si="87"/>
        <v>0.31868747369753408</v>
      </c>
      <c r="CB53" s="17">
        <f t="shared" si="87"/>
        <v>0.12670296424882629</v>
      </c>
      <c r="CC53" s="17">
        <f t="shared" si="87"/>
        <v>0.11323036709453019</v>
      </c>
      <c r="CD53" s="17">
        <f t="shared" si="87"/>
        <v>0.16038445713456298</v>
      </c>
      <c r="CE53" s="17">
        <f t="shared" si="87"/>
        <v>6.9444426343069604E-2</v>
      </c>
      <c r="CF53" s="17">
        <f t="shared" si="87"/>
        <v>-2.2646830306386168</v>
      </c>
      <c r="CG53" s="17">
        <f t="shared" si="87"/>
        <v>-0.70186176074034379</v>
      </c>
      <c r="CH53" s="17">
        <f t="shared" ref="CH53:CM53" si="88">(CH13-$CN$13)/$CP$13</f>
        <v>-0.62439432710314657</v>
      </c>
      <c r="CI53" s="17">
        <f t="shared" si="88"/>
        <v>-0.95447295738338334</v>
      </c>
      <c r="CJ53" s="17">
        <f t="shared" si="88"/>
        <v>0.21764299504031825</v>
      </c>
      <c r="CK53" s="17">
        <f t="shared" si="88"/>
        <v>0.21427484575174313</v>
      </c>
      <c r="CL53" s="17">
        <f t="shared" si="88"/>
        <v>3.9131082745905141E-2</v>
      </c>
      <c r="CM53" s="17">
        <f t="shared" si="88"/>
        <v>-0.13938082954850939</v>
      </c>
      <c r="CN53" s="50"/>
      <c r="CO53" s="44"/>
      <c r="CP53" s="44"/>
    </row>
    <row r="54" spans="1:95" x14ac:dyDescent="0.25">
      <c r="A54" s="97" t="s">
        <v>155</v>
      </c>
      <c r="B54" s="93" t="s">
        <v>152</v>
      </c>
      <c r="C54" s="17">
        <f t="shared" ref="C54:AH54" si="89">(C14-$CN$14)/$CP$14</f>
        <v>-1.7416614352334316</v>
      </c>
      <c r="D54" s="17">
        <f t="shared" si="89"/>
        <v>-1.7305152704783946</v>
      </c>
      <c r="E54" s="17">
        <f t="shared" si="89"/>
        <v>-1.7137229337408879</v>
      </c>
      <c r="F54" s="17">
        <f t="shared" si="89"/>
        <v>-1.6896581813107505</v>
      </c>
      <c r="G54" s="17">
        <f t="shared" si="89"/>
        <v>-1.6670369485783967</v>
      </c>
      <c r="H54" s="17">
        <f t="shared" si="89"/>
        <v>-1.6458044183401128</v>
      </c>
      <c r="I54" s="17">
        <f t="shared" si="89"/>
        <v>-1.6221782035396819</v>
      </c>
      <c r="J54" s="17">
        <f t="shared" si="89"/>
        <v>-1.5725320893766725</v>
      </c>
      <c r="K54" s="17">
        <f t="shared" si="89"/>
        <v>-1.551902548379235</v>
      </c>
      <c r="L54" s="17">
        <f t="shared" si="89"/>
        <v>-1.531017193764469</v>
      </c>
      <c r="M54" s="17">
        <f t="shared" si="89"/>
        <v>-1.4920787067267902</v>
      </c>
      <c r="N54" s="17">
        <f t="shared" si="89"/>
        <v>-1.4438943846628021</v>
      </c>
      <c r="O54" s="17">
        <f t="shared" si="89"/>
        <v>-1.4093960911259007</v>
      </c>
      <c r="P54" s="17">
        <f t="shared" si="89"/>
        <v>-1.3674061130815152</v>
      </c>
      <c r="Q54" s="17">
        <f t="shared" si="89"/>
        <v>-1.3167915616529042</v>
      </c>
      <c r="R54" s="17">
        <f t="shared" si="89"/>
        <v>-1.2636919636559569</v>
      </c>
      <c r="S54" s="17">
        <f t="shared" si="89"/>
        <v>-1.2028083227317219</v>
      </c>
      <c r="T54" s="17">
        <f t="shared" si="89"/>
        <v>-1.1288050977187709</v>
      </c>
      <c r="U54" s="17">
        <f t="shared" si="89"/>
        <v>-1.0428334498950833</v>
      </c>
      <c r="V54" s="17">
        <f t="shared" si="89"/>
        <v>-0.95315250462012935</v>
      </c>
      <c r="W54" s="17">
        <f t="shared" si="89"/>
        <v>-0.84560115093464072</v>
      </c>
      <c r="X54" s="17">
        <f t="shared" si="89"/>
        <v>-0.69836214176072486</v>
      </c>
      <c r="Y54" s="17">
        <f t="shared" si="89"/>
        <v>-0.53297863815770763</v>
      </c>
      <c r="Z54" s="17">
        <f t="shared" si="89"/>
        <v>-0.32847392350463422</v>
      </c>
      <c r="AA54" s="17">
        <f t="shared" si="89"/>
        <v>-0.15508710815947577</v>
      </c>
      <c r="AB54" s="17">
        <f t="shared" si="89"/>
        <v>3.1930918509055925E-2</v>
      </c>
      <c r="AC54" s="17">
        <f t="shared" si="89"/>
        <v>0.29481595511679087</v>
      </c>
      <c r="AD54" s="17">
        <f t="shared" si="89"/>
        <v>0.60312618120161099</v>
      </c>
      <c r="AE54" s="17">
        <f t="shared" si="89"/>
        <v>0.87463579119357104</v>
      </c>
      <c r="AF54" s="17">
        <f t="shared" si="89"/>
        <v>1.1313630285841789</v>
      </c>
      <c r="AG54" s="17">
        <f t="shared" si="89"/>
        <v>1.3008760948669311</v>
      </c>
      <c r="AH54" s="17">
        <f t="shared" si="89"/>
        <v>1.4683061074085779</v>
      </c>
      <c r="AI54" s="17">
        <f t="shared" ref="AI54:BN54" si="90">(AI14-$CN$14)/$CP$14</f>
        <v>1.5851581133240895</v>
      </c>
      <c r="AJ54" s="17">
        <f t="shared" si="90"/>
        <v>1.7433605632406646</v>
      </c>
      <c r="AK54" s="17">
        <f t="shared" si="90"/>
        <v>1.8695863109911504</v>
      </c>
      <c r="AL54" s="17">
        <f t="shared" si="90"/>
        <v>1.8653471139039886</v>
      </c>
      <c r="AM54" s="17">
        <f t="shared" si="90"/>
        <v>1.8108953582154468</v>
      </c>
      <c r="AN54" s="17">
        <f t="shared" si="90"/>
        <v>1.7349369862700548</v>
      </c>
      <c r="AO54" s="17">
        <f t="shared" si="90"/>
        <v>1.6841579832303037</v>
      </c>
      <c r="AP54" s="17">
        <f t="shared" si="90"/>
        <v>1.5890318623864959</v>
      </c>
      <c r="AQ54" s="17">
        <f t="shared" si="90"/>
        <v>1.5116482431445581</v>
      </c>
      <c r="AR54" s="17">
        <f t="shared" si="90"/>
        <v>1.2290107407987989</v>
      </c>
      <c r="AS54" s="17">
        <f t="shared" si="90"/>
        <v>1.181447680376895</v>
      </c>
      <c r="AT54" s="17">
        <f t="shared" si="90"/>
        <v>1.0686338751349294</v>
      </c>
      <c r="AU54" s="17">
        <f t="shared" si="90"/>
        <v>0.99439310890588761</v>
      </c>
      <c r="AV54" s="17">
        <f t="shared" si="90"/>
        <v>0.94028852884086334</v>
      </c>
      <c r="AW54" s="17">
        <f t="shared" si="90"/>
        <v>0.9275526651781405</v>
      </c>
      <c r="AX54" s="17">
        <f t="shared" si="90"/>
        <v>0.83953450841582344</v>
      </c>
      <c r="AY54" s="17">
        <f t="shared" si="90"/>
        <v>0.67738521983189093</v>
      </c>
      <c r="AZ54" s="17">
        <f t="shared" si="90"/>
        <v>0.58788699856931415</v>
      </c>
      <c r="BA54" s="17">
        <f t="shared" si="90"/>
        <v>0.57873252554919408</v>
      </c>
      <c r="BB54" s="17">
        <f t="shared" si="90"/>
        <v>0.51501666243310507</v>
      </c>
      <c r="BC54" s="17">
        <f t="shared" si="90"/>
        <v>0.47370276323451649</v>
      </c>
      <c r="BD54" s="17">
        <f t="shared" si="90"/>
        <v>0.41170450583477769</v>
      </c>
      <c r="BE54" s="17">
        <f t="shared" si="90"/>
        <v>0.37682249187188305</v>
      </c>
      <c r="BF54" s="17">
        <f t="shared" si="90"/>
        <v>0.34354844921791206</v>
      </c>
      <c r="BG54" s="17">
        <f t="shared" si="90"/>
        <v>0.24074791985424226</v>
      </c>
      <c r="BH54" s="17">
        <f t="shared" si="90"/>
        <v>0.20698052236685111</v>
      </c>
      <c r="BI54" s="17">
        <f t="shared" si="90"/>
        <v>0.20343567652672462</v>
      </c>
      <c r="BJ54" s="17">
        <f t="shared" si="90"/>
        <v>0.14461681694235698</v>
      </c>
      <c r="BK54" s="17">
        <f t="shared" si="90"/>
        <v>0.13091251601403273</v>
      </c>
      <c r="BL54" s="17">
        <f t="shared" si="90"/>
        <v>0.11543579216564506</v>
      </c>
      <c r="BM54" s="17">
        <f t="shared" si="90"/>
        <v>0.11154377070200111</v>
      </c>
      <c r="BN54" s="17">
        <f t="shared" si="90"/>
        <v>7.496242342399409E-2</v>
      </c>
      <c r="BO54" s="17">
        <f t="shared" ref="BO54:CG54" si="91">(BO14-$CN$14)/$CP$14</f>
        <v>4.4685054573016567E-2</v>
      </c>
      <c r="BP54" s="17">
        <f t="shared" si="91"/>
        <v>7.9366072122295683E-2</v>
      </c>
      <c r="BQ54" s="17">
        <f t="shared" si="91"/>
        <v>8.6547125808737468E-2</v>
      </c>
      <c r="BR54" s="17">
        <f t="shared" si="91"/>
        <v>8.4719885684960902E-2</v>
      </c>
      <c r="BS54" s="17">
        <f t="shared" si="91"/>
        <v>8.9379348000591149E-2</v>
      </c>
      <c r="BT54" s="17">
        <f t="shared" si="91"/>
        <v>7.7611921603470455E-2</v>
      </c>
      <c r="BU54" s="17">
        <f t="shared" si="91"/>
        <v>3.3593707021692669E-2</v>
      </c>
      <c r="BV54" s="17">
        <f t="shared" si="91"/>
        <v>2.1607011809718319E-2</v>
      </c>
      <c r="BW54" s="17">
        <f t="shared" si="91"/>
        <v>1.287280401806646E-2</v>
      </c>
      <c r="BX54" s="17">
        <f t="shared" si="91"/>
        <v>-2.0009305894747348E-3</v>
      </c>
      <c r="BY54" s="17">
        <f t="shared" si="91"/>
        <v>-9.4733366871135538E-2</v>
      </c>
      <c r="BZ54" s="17">
        <f t="shared" si="91"/>
        <v>-0.11004563910838337</v>
      </c>
      <c r="CA54" s="17">
        <f t="shared" si="91"/>
        <v>-0.10810876457718015</v>
      </c>
      <c r="CB54" s="17">
        <f t="shared" si="91"/>
        <v>-0.10333966785412324</v>
      </c>
      <c r="CC54" s="17">
        <f t="shared" si="91"/>
        <v>-9.2449316716414834E-2</v>
      </c>
      <c r="CD54" s="17">
        <f t="shared" si="91"/>
        <v>-0.15132299350449596</v>
      </c>
      <c r="CE54" s="17">
        <f>(CE14-$CN$14)/$CP$14</f>
        <v>-0.17259206854525516</v>
      </c>
      <c r="CF54" s="17">
        <f t="shared" si="91"/>
        <v>-0.19769834784594512</v>
      </c>
      <c r="CG54" s="17">
        <f t="shared" si="91"/>
        <v>-0.19610864893825972</v>
      </c>
      <c r="CH54" s="17">
        <f t="shared" ref="CH54:CM54" si="92">(CH14-$CN$14)/$CP$14</f>
        <v>-0.22444914325803433</v>
      </c>
      <c r="CI54" s="17">
        <f t="shared" si="92"/>
        <v>-0.20434950189649209</v>
      </c>
      <c r="CJ54" s="17">
        <f t="shared" si="92"/>
        <v>-0.21593420428123547</v>
      </c>
      <c r="CK54" s="17">
        <f t="shared" si="92"/>
        <v>-0.16592264209347102</v>
      </c>
      <c r="CL54" s="17">
        <f t="shared" si="92"/>
        <v>-0.1583030507773226</v>
      </c>
      <c r="CM54" s="17">
        <f t="shared" si="92"/>
        <v>-0.15910703643178423</v>
      </c>
      <c r="CN54" s="50"/>
      <c r="CO54" s="44"/>
      <c r="CP54" s="44"/>
      <c r="CQ54" s="22"/>
    </row>
    <row r="55" spans="1:95" x14ac:dyDescent="0.25">
      <c r="A55" s="97" t="s">
        <v>128</v>
      </c>
      <c r="B55" s="93" t="s">
        <v>131</v>
      </c>
      <c r="C55" s="17">
        <f t="shared" ref="C55:AH55" si="93">-(C15-$CN$15)/$CP$15</f>
        <v>-0.14537235976688354</v>
      </c>
      <c r="D55" s="17">
        <f t="shared" si="93"/>
        <v>0.33860688292379854</v>
      </c>
      <c r="E55" s="17">
        <f t="shared" si="93"/>
        <v>0.57407928524048724</v>
      </c>
      <c r="F55" s="17">
        <f t="shared" si="93"/>
        <v>0.97977155112552983</v>
      </c>
      <c r="G55" s="17">
        <f t="shared" si="93"/>
        <v>0.26026892701518839</v>
      </c>
      <c r="H55" s="17">
        <f t="shared" si="93"/>
        <v>0.32045072433705812</v>
      </c>
      <c r="I55" s="17">
        <f t="shared" si="93"/>
        <v>0.88382586749038883</v>
      </c>
      <c r="J55" s="17">
        <f t="shared" si="93"/>
        <v>1.2377458927084397</v>
      </c>
      <c r="K55" s="17">
        <f t="shared" si="93"/>
        <v>0.36314207107459545</v>
      </c>
      <c r="L55" s="17">
        <f t="shared" si="93"/>
        <v>0.69394720758153816</v>
      </c>
      <c r="M55" s="17">
        <f t="shared" si="93"/>
        <v>0.72370238393434194</v>
      </c>
      <c r="N55" s="17">
        <f t="shared" si="93"/>
        <v>1.2024712841547955</v>
      </c>
      <c r="O55" s="17">
        <f t="shared" si="93"/>
        <v>0.67794039365127023</v>
      </c>
      <c r="P55" s="17">
        <f t="shared" si="93"/>
        <v>0.85083962524144841</v>
      </c>
      <c r="Q55" s="17">
        <f t="shared" si="93"/>
        <v>1.2135538414179508</v>
      </c>
      <c r="R55" s="17">
        <f t="shared" si="93"/>
        <v>1.2720565490968692</v>
      </c>
      <c r="S55" s="17">
        <f t="shared" si="93"/>
        <v>0.93086051933975311</v>
      </c>
      <c r="T55" s="17">
        <f t="shared" si="93"/>
        <v>1.4056198004599216</v>
      </c>
      <c r="U55" s="17">
        <f t="shared" si="93"/>
        <v>1.1830724268298187</v>
      </c>
      <c r="V55" s="17">
        <f t="shared" si="93"/>
        <v>1.4215789149539559</v>
      </c>
      <c r="W55" s="17">
        <f t="shared" si="93"/>
        <v>0.75394849627827154</v>
      </c>
      <c r="X55" s="17">
        <f t="shared" si="93"/>
        <v>0.96401101783679288</v>
      </c>
      <c r="Y55" s="17">
        <f t="shared" si="93"/>
        <v>1.0455737539141459</v>
      </c>
      <c r="Z55" s="17">
        <f t="shared" si="93"/>
        <v>1.6640363416118638</v>
      </c>
      <c r="AA55" s="17">
        <f t="shared" si="93"/>
        <v>1.6060194681753239</v>
      </c>
      <c r="AB55" s="17">
        <f t="shared" si="93"/>
        <v>1.7608841372967514</v>
      </c>
      <c r="AC55" s="17">
        <f t="shared" si="93"/>
        <v>2.0113785188892055</v>
      </c>
      <c r="AD55" s="17">
        <f t="shared" si="93"/>
        <v>2.4074055498049232</v>
      </c>
      <c r="AE55" s="17">
        <f t="shared" si="93"/>
        <v>1.9701517270948417</v>
      </c>
      <c r="AF55" s="17">
        <f t="shared" si="93"/>
        <v>1.7271674292798813</v>
      </c>
      <c r="AG55" s="17">
        <f t="shared" si="93"/>
        <v>1.6992830671453178</v>
      </c>
      <c r="AH55" s="17">
        <f t="shared" si="93"/>
        <v>1.1842627660903038</v>
      </c>
      <c r="AI55" s="17">
        <f t="shared" ref="AI55:BN55" si="94">-(AI15-$CN$15)/$CP$15</f>
        <v>0.99822076798648129</v>
      </c>
      <c r="AJ55" s="17">
        <f t="shared" si="94"/>
        <v>0.71814019993871969</v>
      </c>
      <c r="AK55" s="17">
        <f t="shared" si="94"/>
        <v>0.66477470703129449</v>
      </c>
      <c r="AL55" s="17">
        <f t="shared" si="94"/>
        <v>0.40632615942034389</v>
      </c>
      <c r="AM55" s="17">
        <f t="shared" si="94"/>
        <v>-0.38893991883464191</v>
      </c>
      <c r="AN55" s="17">
        <f t="shared" si="94"/>
        <v>-1.1249012655051962</v>
      </c>
      <c r="AO55" s="17">
        <f t="shared" si="94"/>
        <v>-1.0175047273008444</v>
      </c>
      <c r="AP55" s="17">
        <f t="shared" si="94"/>
        <v>-1.3000837656373319</v>
      </c>
      <c r="AQ55" s="17">
        <f t="shared" si="94"/>
        <v>-0.95213095528481873</v>
      </c>
      <c r="AR55" s="17">
        <f t="shared" si="94"/>
        <v>-1.1222904550735406</v>
      </c>
      <c r="AS55" s="17">
        <f t="shared" si="94"/>
        <v>-0.63990338760881971</v>
      </c>
      <c r="AT55" s="17">
        <f t="shared" si="94"/>
        <v>-0.30335706650998234</v>
      </c>
      <c r="AU55" s="17">
        <f t="shared" si="94"/>
        <v>-0.51555079342606736</v>
      </c>
      <c r="AV55" s="17">
        <f t="shared" si="94"/>
        <v>-0.57817621815164255</v>
      </c>
      <c r="AW55" s="17">
        <f t="shared" si="94"/>
        <v>8.790949752906943E-2</v>
      </c>
      <c r="AX55" s="17">
        <f t="shared" si="94"/>
        <v>-0.1006925648599558</v>
      </c>
      <c r="AY55" s="17">
        <f t="shared" si="94"/>
        <v>5.3679157619465456E-2</v>
      </c>
      <c r="AZ55" s="17">
        <f t="shared" si="94"/>
        <v>1.3166220586456601E-2</v>
      </c>
      <c r="BA55" s="17">
        <f t="shared" si="94"/>
        <v>-0.53102606040891753</v>
      </c>
      <c r="BB55" s="17">
        <f t="shared" si="94"/>
        <v>-0.73185950191383042</v>
      </c>
      <c r="BC55" s="17">
        <f t="shared" si="94"/>
        <v>-7.3118739067998678E-2</v>
      </c>
      <c r="BD55" s="17">
        <f t="shared" si="94"/>
        <v>-0.44249208482295505</v>
      </c>
      <c r="BE55" s="17">
        <f t="shared" si="94"/>
        <v>-0.23708623604317294</v>
      </c>
      <c r="BF55" s="17">
        <f t="shared" si="94"/>
        <v>-0.83887501598558056</v>
      </c>
      <c r="BG55" s="17">
        <f t="shared" si="94"/>
        <v>-0.38682532517172119</v>
      </c>
      <c r="BH55" s="17">
        <f t="shared" si="94"/>
        <v>-0.55355638074508673</v>
      </c>
      <c r="BI55" s="17">
        <f t="shared" si="94"/>
        <v>-0.48497334296139943</v>
      </c>
      <c r="BJ55" s="17">
        <f t="shared" si="94"/>
        <v>-0.75676949038303076</v>
      </c>
      <c r="BK55" s="17">
        <f t="shared" si="94"/>
        <v>-0.58622190877311697</v>
      </c>
      <c r="BL55" s="17">
        <f t="shared" si="94"/>
        <v>-0.75591670417942403</v>
      </c>
      <c r="BM55" s="17">
        <f t="shared" si="94"/>
        <v>-0.70256274487372783</v>
      </c>
      <c r="BN55" s="17">
        <f t="shared" si="94"/>
        <v>-1.2805622892758244</v>
      </c>
      <c r="BO55" s="17">
        <f t="shared" ref="BO55:CG55" si="95">-(BO15-$CN$15)/$CP$15</f>
        <v>-1.0570048783173198</v>
      </c>
      <c r="BP55" s="17">
        <f t="shared" si="95"/>
        <v>-1.0317825932305531</v>
      </c>
      <c r="BQ55" s="17">
        <f t="shared" si="95"/>
        <v>-1.1500475491960136</v>
      </c>
      <c r="BR55" s="17">
        <f t="shared" si="95"/>
        <v>-1.0709079908318435</v>
      </c>
      <c r="BS55" s="17">
        <f t="shared" si="95"/>
        <v>-0.83365692777739542</v>
      </c>
      <c r="BT55" s="17">
        <f t="shared" si="95"/>
        <v>-0.6829349554578672</v>
      </c>
      <c r="BU55" s="17">
        <f t="shared" si="95"/>
        <v>-0.39503233143896815</v>
      </c>
      <c r="BV55" s="17">
        <f t="shared" si="95"/>
        <v>-1.1843724624933869</v>
      </c>
      <c r="BW55" s="17">
        <f t="shared" si="95"/>
        <v>-0.99926626946574248</v>
      </c>
      <c r="BX55" s="17">
        <f t="shared" si="95"/>
        <v>-0.82586656093230149</v>
      </c>
      <c r="BY55" s="17">
        <f t="shared" si="95"/>
        <v>0.1229211755577464</v>
      </c>
      <c r="BZ55" s="17">
        <f t="shared" si="95"/>
        <v>-0.80246486487905277</v>
      </c>
      <c r="CA55" s="17">
        <f t="shared" si="95"/>
        <v>-0.85243909265405993</v>
      </c>
      <c r="CB55" s="17">
        <f t="shared" si="95"/>
        <v>-0.40847940010775591</v>
      </c>
      <c r="CC55" s="17">
        <f t="shared" si="95"/>
        <v>-0.71038876405813545</v>
      </c>
      <c r="CD55" s="17">
        <f t="shared" si="95"/>
        <v>-0.96460264415276786</v>
      </c>
      <c r="CE55" s="17">
        <f t="shared" si="95"/>
        <v>-1.2248867973687512</v>
      </c>
      <c r="CF55" s="17">
        <f t="shared" si="95"/>
        <v>-1.4261966421016836</v>
      </c>
      <c r="CG55" s="17">
        <f t="shared" si="95"/>
        <v>-1.0835669899774936</v>
      </c>
      <c r="CH55" s="17">
        <f t="shared" ref="CH55:CM55" si="96">-(CH15-$CN$15)/$CP$15</f>
        <v>-1.4648757569281758</v>
      </c>
      <c r="CI55" s="17">
        <f t="shared" si="96"/>
        <v>-1.4144103580357044</v>
      </c>
      <c r="CJ55" s="17">
        <f t="shared" si="96"/>
        <v>-0.13519652280758054</v>
      </c>
      <c r="CK55" s="17">
        <f t="shared" si="96"/>
        <v>-0.18741768462137304</v>
      </c>
      <c r="CL55" s="17">
        <f t="shared" si="96"/>
        <v>-1.4535038460128571</v>
      </c>
      <c r="CM55" s="17">
        <f t="shared" si="96"/>
        <v>-0.4827431222520816</v>
      </c>
      <c r="CN55" s="50"/>
      <c r="CO55" s="44"/>
      <c r="CP55" s="44"/>
      <c r="CQ55" s="22"/>
    </row>
    <row r="56" spans="1:95" x14ac:dyDescent="0.25">
      <c r="A56" s="97" t="s">
        <v>129</v>
      </c>
      <c r="B56" s="93" t="s">
        <v>132</v>
      </c>
      <c r="C56" s="17">
        <f t="shared" ref="C56:AH56" si="97">-(C16-$CN$16)/$CP$16</f>
        <v>-0.36799541025421384</v>
      </c>
      <c r="D56" s="17">
        <f t="shared" si="97"/>
        <v>-0.16973281636094414</v>
      </c>
      <c r="E56" s="17">
        <f t="shared" si="97"/>
        <v>-5.6522875309879227E-2</v>
      </c>
      <c r="F56" s="17">
        <f t="shared" si="97"/>
        <v>0.50064752261736256</v>
      </c>
      <c r="G56" s="17">
        <f t="shared" si="97"/>
        <v>-0.33192369065718264</v>
      </c>
      <c r="H56" s="17">
        <f t="shared" si="97"/>
        <v>-5.2874889630153694E-2</v>
      </c>
      <c r="I56" s="17">
        <f t="shared" si="97"/>
        <v>0.37926087507501988</v>
      </c>
      <c r="J56" s="17">
        <f t="shared" si="97"/>
        <v>1.3141561908150452</v>
      </c>
      <c r="K56" s="17">
        <f t="shared" si="97"/>
        <v>-0.2786324489842873</v>
      </c>
      <c r="L56" s="17">
        <f t="shared" si="97"/>
        <v>0.33710628872837384</v>
      </c>
      <c r="M56" s="17">
        <f t="shared" si="97"/>
        <v>0.31453958133049148</v>
      </c>
      <c r="N56" s="17">
        <f t="shared" si="97"/>
        <v>0.44457999409469823</v>
      </c>
      <c r="O56" s="17">
        <f t="shared" si="97"/>
        <v>6.6966548119408236E-4</v>
      </c>
      <c r="P56" s="17">
        <f t="shared" si="97"/>
        <v>0.44760640296160692</v>
      </c>
      <c r="Q56" s="17">
        <f t="shared" si="97"/>
        <v>0.4933371349409465</v>
      </c>
      <c r="R56" s="17">
        <f t="shared" si="97"/>
        <v>0.58693572654037285</v>
      </c>
      <c r="S56" s="17">
        <f t="shared" si="97"/>
        <v>0.53124880330483293</v>
      </c>
      <c r="T56" s="17">
        <f t="shared" si="97"/>
        <v>1.6805970375820378</v>
      </c>
      <c r="U56" s="17">
        <f t="shared" si="97"/>
        <v>1.0370969006718247</v>
      </c>
      <c r="V56" s="17">
        <f t="shared" si="97"/>
        <v>0.68243329705883238</v>
      </c>
      <c r="W56" s="17">
        <f t="shared" si="97"/>
        <v>0.64637682323990675</v>
      </c>
      <c r="X56" s="17">
        <f t="shared" si="97"/>
        <v>0.76064949156224815</v>
      </c>
      <c r="Y56" s="17">
        <f t="shared" si="97"/>
        <v>0.96063794004719538</v>
      </c>
      <c r="Z56" s="17">
        <f t="shared" si="97"/>
        <v>1.2423077679801222</v>
      </c>
      <c r="AA56" s="17">
        <f t="shared" si="97"/>
        <v>1.2931305389341816</v>
      </c>
      <c r="AB56" s="17">
        <f t="shared" si="97"/>
        <v>1.7249060697404375</v>
      </c>
      <c r="AC56" s="17">
        <f t="shared" si="97"/>
        <v>2.3987279710879537</v>
      </c>
      <c r="AD56" s="17">
        <f t="shared" si="97"/>
        <v>2.7617993697602654</v>
      </c>
      <c r="AE56" s="17">
        <f t="shared" si="97"/>
        <v>2.2644098261538175</v>
      </c>
      <c r="AF56" s="17">
        <f t="shared" si="97"/>
        <v>2.1623697289560768</v>
      </c>
      <c r="AG56" s="17">
        <f t="shared" si="97"/>
        <v>2.3393559709133283</v>
      </c>
      <c r="AH56" s="17">
        <f t="shared" si="97"/>
        <v>1.6663803470202263</v>
      </c>
      <c r="AI56" s="17">
        <f t="shared" ref="AI56:BN56" si="98">-(AI16-$CN$16)/$CP$16</f>
        <v>1.4123917488259981</v>
      </c>
      <c r="AJ56" s="17">
        <f t="shared" si="98"/>
        <v>1.2576710296872</v>
      </c>
      <c r="AK56" s="17">
        <f t="shared" si="98"/>
        <v>0.93977486985751402</v>
      </c>
      <c r="AL56" s="17">
        <f t="shared" si="98"/>
        <v>0.36904695350029931</v>
      </c>
      <c r="AM56" s="17">
        <f t="shared" si="98"/>
        <v>-0.67261086266097159</v>
      </c>
      <c r="AN56" s="17">
        <f t="shared" si="98"/>
        <v>-2.2845110823001744</v>
      </c>
      <c r="AO56" s="17">
        <f t="shared" si="98"/>
        <v>-1.6727449247949542</v>
      </c>
      <c r="AP56" s="17">
        <f t="shared" si="98"/>
        <v>-1.8834917525887522</v>
      </c>
      <c r="AQ56" s="17">
        <f t="shared" si="98"/>
        <v>-1.494538187229717</v>
      </c>
      <c r="AR56" s="17">
        <f t="shared" si="98"/>
        <v>-1.1913987345992276</v>
      </c>
      <c r="AS56" s="17">
        <f t="shared" si="98"/>
        <v>-0.37674243326191309</v>
      </c>
      <c r="AT56" s="17">
        <f t="shared" si="98"/>
        <v>-0.43692276421825216</v>
      </c>
      <c r="AU56" s="17">
        <f t="shared" si="98"/>
        <v>-0.48758329172311704</v>
      </c>
      <c r="AV56" s="17">
        <f t="shared" si="98"/>
        <v>-0.29896348626791774</v>
      </c>
      <c r="AW56" s="17">
        <f t="shared" si="98"/>
        <v>0.33004349657197274</v>
      </c>
      <c r="AX56" s="17">
        <f t="shared" si="98"/>
        <v>-0.30330402126348949</v>
      </c>
      <c r="AY56" s="17">
        <f t="shared" si="98"/>
        <v>8.4955088283430222E-2</v>
      </c>
      <c r="AZ56" s="17">
        <f t="shared" si="98"/>
        <v>-1.4454738875993333E-2</v>
      </c>
      <c r="BA56" s="17">
        <f t="shared" si="98"/>
        <v>-0.13031620321866599</v>
      </c>
      <c r="BB56" s="17">
        <f t="shared" si="98"/>
        <v>-0.43242238969221281</v>
      </c>
      <c r="BC56" s="17">
        <f t="shared" si="98"/>
        <v>-0.17545864319645907</v>
      </c>
      <c r="BD56" s="17">
        <f t="shared" si="98"/>
        <v>-0.37560387983466786</v>
      </c>
      <c r="BE56" s="17">
        <f t="shared" si="98"/>
        <v>-8.4683692011553249E-3</v>
      </c>
      <c r="BF56" s="17">
        <f t="shared" si="98"/>
        <v>-0.45754101431151806</v>
      </c>
      <c r="BG56" s="17">
        <f t="shared" si="98"/>
        <v>-0.19329602955101305</v>
      </c>
      <c r="BH56" s="17">
        <f t="shared" si="98"/>
        <v>-0.29572985288058568</v>
      </c>
      <c r="BI56" s="17">
        <f t="shared" si="98"/>
        <v>-0.25897632726020592</v>
      </c>
      <c r="BJ56" s="17">
        <f t="shared" si="98"/>
        <v>-0.85335453588482024</v>
      </c>
      <c r="BK56" s="17">
        <f t="shared" si="98"/>
        <v>-0.30515297621828497</v>
      </c>
      <c r="BL56" s="17">
        <f t="shared" si="98"/>
        <v>-0.36422300814702907</v>
      </c>
      <c r="BM56" s="17">
        <f t="shared" si="98"/>
        <v>-0.40267043854291823</v>
      </c>
      <c r="BN56" s="17">
        <f t="shared" si="98"/>
        <v>-1.0696995165503231</v>
      </c>
      <c r="BO56" s="17">
        <f t="shared" ref="BO56:CG56" si="99">-(BO16-$CN$16)/$CP$16</f>
        <v>-0.95589024442174964</v>
      </c>
      <c r="BP56" s="17">
        <f t="shared" si="99"/>
        <v>-0.54412616980611461</v>
      </c>
      <c r="BQ56" s="17">
        <f t="shared" si="99"/>
        <v>-0.83152943162869131</v>
      </c>
      <c r="BR56" s="17">
        <f t="shared" si="99"/>
        <v>-1.0046119877841098</v>
      </c>
      <c r="BS56" s="17">
        <f t="shared" si="99"/>
        <v>-0.77998545486432624</v>
      </c>
      <c r="BT56" s="17">
        <f t="shared" si="99"/>
        <v>-0.43762114763351656</v>
      </c>
      <c r="BU56" s="17">
        <f t="shared" si="99"/>
        <v>-0.27511030916661156</v>
      </c>
      <c r="BV56" s="17">
        <f t="shared" si="99"/>
        <v>-1.6330868837859183</v>
      </c>
      <c r="BW56" s="17">
        <f t="shared" si="99"/>
        <v>-0.6461095916317986</v>
      </c>
      <c r="BX56" s="17">
        <f t="shared" si="99"/>
        <v>-0.85016961161302373</v>
      </c>
      <c r="BY56" s="17">
        <f t="shared" si="99"/>
        <v>0.10018499527109809</v>
      </c>
      <c r="BZ56" s="17">
        <f t="shared" si="99"/>
        <v>-1.0074460226134503</v>
      </c>
      <c r="CA56" s="17">
        <f t="shared" si="99"/>
        <v>-0.63100599427765802</v>
      </c>
      <c r="CB56" s="17">
        <f t="shared" si="99"/>
        <v>-0.38043518778693414</v>
      </c>
      <c r="CC56" s="17">
        <f t="shared" si="99"/>
        <v>-0.22310814010261251</v>
      </c>
      <c r="CD56" s="17">
        <f t="shared" si="99"/>
        <v>-0.92590689537145077</v>
      </c>
      <c r="CE56" s="17">
        <f t="shared" si="99"/>
        <v>-0.74621420903665592</v>
      </c>
      <c r="CF56" s="17">
        <f t="shared" si="99"/>
        <v>-1.0882016722262606</v>
      </c>
      <c r="CG56" s="17">
        <f t="shared" si="99"/>
        <v>-0.49031624187605699</v>
      </c>
      <c r="CH56" s="17">
        <f t="shared" ref="CH56:CM56" si="100">-(CH16-$CN$16)/$CP$16</f>
        <v>-1.650050409434741</v>
      </c>
      <c r="CI56" s="17">
        <f t="shared" si="100"/>
        <v>-0.37280378068413844</v>
      </c>
      <c r="CJ56" s="17">
        <f t="shared" si="100"/>
        <v>0.21668899724773003</v>
      </c>
      <c r="CK56" s="17">
        <f t="shared" si="100"/>
        <v>0.12736631258032979</v>
      </c>
      <c r="CL56" s="17">
        <f t="shared" si="100"/>
        <v>-0.94342585304357318</v>
      </c>
      <c r="CM56" s="17">
        <f t="shared" si="100"/>
        <v>0.3056260758364443</v>
      </c>
      <c r="CN56" s="23"/>
      <c r="CO56" s="44"/>
      <c r="CP56" s="44"/>
      <c r="CQ56" s="22"/>
    </row>
    <row r="57" spans="1:95" x14ac:dyDescent="0.25">
      <c r="A57" s="97" t="s">
        <v>119</v>
      </c>
      <c r="B57" s="93" t="s">
        <v>10</v>
      </c>
      <c r="C57" s="17">
        <f t="shared" ref="C57:AH57" si="101">(C17-$CN$17)/$CP$17</f>
        <v>0.49964201164203892</v>
      </c>
      <c r="D57" s="17">
        <f t="shared" si="101"/>
        <v>0.32243104311331355</v>
      </c>
      <c r="E57" s="17">
        <f t="shared" si="101"/>
        <v>-0.28008624988435254</v>
      </c>
      <c r="F57" s="17">
        <f t="shared" si="101"/>
        <v>-0.32734250815867938</v>
      </c>
      <c r="G57" s="17">
        <f t="shared" si="101"/>
        <v>-0.6699503806475483</v>
      </c>
      <c r="H57" s="17">
        <f t="shared" si="101"/>
        <v>-0.43366908927591452</v>
      </c>
      <c r="I57" s="17">
        <f t="shared" si="101"/>
        <v>-0.13831747506137224</v>
      </c>
      <c r="J57" s="17">
        <f t="shared" si="101"/>
        <v>-0.1265034104927906</v>
      </c>
      <c r="K57" s="17">
        <f t="shared" si="101"/>
        <v>-0.26827218531577091</v>
      </c>
      <c r="L57" s="17">
        <f t="shared" si="101"/>
        <v>-0.31552844359009757</v>
      </c>
      <c r="M57" s="17">
        <f t="shared" si="101"/>
        <v>-0.41004096013875108</v>
      </c>
      <c r="N57" s="17">
        <f t="shared" si="101"/>
        <v>-0.24464405617860738</v>
      </c>
      <c r="O57" s="17">
        <f t="shared" si="101"/>
        <v>-3.1990893944137164E-2</v>
      </c>
      <c r="P57" s="17">
        <f t="shared" si="101"/>
        <v>0.20429039742749674</v>
      </c>
      <c r="Q57" s="17">
        <f t="shared" si="101"/>
        <v>0.23973259113324186</v>
      </c>
      <c r="R57" s="17">
        <f t="shared" si="101"/>
        <v>0.57052639905352909</v>
      </c>
      <c r="S57" s="17">
        <f t="shared" si="101"/>
        <v>0.62959672189643778</v>
      </c>
      <c r="T57" s="17">
        <f t="shared" si="101"/>
        <v>0.85406394869948976</v>
      </c>
      <c r="U57" s="17">
        <f t="shared" si="101"/>
        <v>1.0076467880910518</v>
      </c>
      <c r="V57" s="17">
        <f t="shared" si="101"/>
        <v>0.94857646524814321</v>
      </c>
      <c r="W57" s="17">
        <f t="shared" si="101"/>
        <v>0.93676240067956162</v>
      </c>
      <c r="X57" s="17">
        <f t="shared" si="101"/>
        <v>0.85406394869948976</v>
      </c>
      <c r="Y57" s="17">
        <f t="shared" si="101"/>
        <v>0.87769207783665304</v>
      </c>
      <c r="Z57" s="17">
        <f t="shared" si="101"/>
        <v>0.85406394869948976</v>
      </c>
      <c r="AA57" s="17">
        <f t="shared" si="101"/>
        <v>0.74773736758225429</v>
      </c>
      <c r="AB57" s="17">
        <f t="shared" si="101"/>
        <v>0.59415452819069259</v>
      </c>
      <c r="AC57" s="17">
        <f t="shared" si="101"/>
        <v>0.54689826991636581</v>
      </c>
      <c r="AD57" s="17">
        <f t="shared" si="101"/>
        <v>0.7713654967194179</v>
      </c>
      <c r="AE57" s="17">
        <f t="shared" si="101"/>
        <v>1.4447671771285739</v>
      </c>
      <c r="AF57" s="17">
        <f t="shared" si="101"/>
        <v>1.7991891141860248</v>
      </c>
      <c r="AG57" s="17">
        <f t="shared" si="101"/>
        <v>2.2717516969292921</v>
      </c>
      <c r="AH57" s="17">
        <f t="shared" si="101"/>
        <v>2.5671033111438342</v>
      </c>
      <c r="AI57" s="17">
        <f t="shared" ref="AI57:BN57" si="102">(AI17-$CN$17)/$CP$17</f>
        <v>2.6616158276924886</v>
      </c>
      <c r="AJ57" s="17">
        <f t="shared" si="102"/>
        <v>2.6970580213982336</v>
      </c>
      <c r="AK57" s="17">
        <f t="shared" si="102"/>
        <v>2.3662642134779461</v>
      </c>
      <c r="AL57" s="17">
        <f t="shared" si="102"/>
        <v>1.7755609850488614</v>
      </c>
      <c r="AM57" s="17">
        <f t="shared" si="102"/>
        <v>1.5038374999714825</v>
      </c>
      <c r="AN57" s="17">
        <f t="shared" si="102"/>
        <v>0.54689826991636581</v>
      </c>
      <c r="AO57" s="17">
        <f t="shared" si="102"/>
        <v>-0.45729721841307786</v>
      </c>
      <c r="AP57" s="17">
        <f t="shared" si="102"/>
        <v>-1.3551661256252863</v>
      </c>
      <c r="AQ57" s="17">
        <f t="shared" si="102"/>
        <v>-2.5129444533462921</v>
      </c>
      <c r="AR57" s="17">
        <f t="shared" si="102"/>
        <v>-2.5483866470520371</v>
      </c>
      <c r="AS57" s="17">
        <f t="shared" si="102"/>
        <v>-2.1585225162888411</v>
      </c>
      <c r="AT57" s="17">
        <f t="shared" si="102"/>
        <v>-1.7804724500942273</v>
      </c>
      <c r="AU57" s="17">
        <f t="shared" si="102"/>
        <v>-1.2606536090766329</v>
      </c>
      <c r="AV57" s="17">
        <f t="shared" si="102"/>
        <v>-0.84716134917627373</v>
      </c>
      <c r="AW57" s="17">
        <f t="shared" si="102"/>
        <v>-0.70539257435329339</v>
      </c>
      <c r="AX57" s="17">
        <f t="shared" si="102"/>
        <v>-0.68176444521612989</v>
      </c>
      <c r="AY57" s="17">
        <f t="shared" si="102"/>
        <v>-0.72902070349045678</v>
      </c>
      <c r="AZ57" s="17">
        <f t="shared" si="102"/>
        <v>-0.53999567039314977</v>
      </c>
      <c r="BA57" s="17">
        <f t="shared" si="102"/>
        <v>-0.64632225151038492</v>
      </c>
      <c r="BB57" s="17">
        <f t="shared" si="102"/>
        <v>-0.94167386572492717</v>
      </c>
      <c r="BC57" s="17">
        <f t="shared" si="102"/>
        <v>-0.95348793029350887</v>
      </c>
      <c r="BD57" s="17">
        <f t="shared" si="102"/>
        <v>-1.0361863822735806</v>
      </c>
      <c r="BE57" s="17">
        <f t="shared" si="102"/>
        <v>-0.85897541374485542</v>
      </c>
      <c r="BF57" s="17">
        <f t="shared" si="102"/>
        <v>-0.57543786409889475</v>
      </c>
      <c r="BG57" s="17">
        <f t="shared" si="102"/>
        <v>-0.35097063729584271</v>
      </c>
      <c r="BH57" s="17">
        <f t="shared" si="102"/>
        <v>-0.20920186247286235</v>
      </c>
      <c r="BI57" s="17">
        <f t="shared" si="102"/>
        <v>-0.17375966876711735</v>
      </c>
      <c r="BJ57" s="17">
        <f t="shared" si="102"/>
        <v>-0.20920186247286235</v>
      </c>
      <c r="BK57" s="17">
        <f t="shared" si="102"/>
        <v>-0.35097063729584271</v>
      </c>
      <c r="BL57" s="17">
        <f t="shared" si="102"/>
        <v>-0.13831747506137224</v>
      </c>
      <c r="BM57" s="17">
        <f t="shared" si="102"/>
        <v>-0.35097063729584271</v>
      </c>
      <c r="BN57" s="17">
        <f t="shared" si="102"/>
        <v>-0.38641283100158769</v>
      </c>
      <c r="BO57" s="17">
        <f t="shared" ref="BO57:CG57" si="103">(BO17-$CN$17)/$CP$17</f>
        <v>-0.50455347668740469</v>
      </c>
      <c r="BP57" s="17">
        <f t="shared" si="103"/>
        <v>-0.56362379953031305</v>
      </c>
      <c r="BQ57" s="17">
        <f t="shared" si="103"/>
        <v>-0.31552844359009757</v>
      </c>
      <c r="BR57" s="17">
        <f t="shared" si="103"/>
        <v>-0.24464405617860738</v>
      </c>
      <c r="BS57" s="17">
        <f t="shared" si="103"/>
        <v>-0.28008624988435254</v>
      </c>
      <c r="BT57" s="17">
        <f t="shared" si="103"/>
        <v>-0.11468934592420886</v>
      </c>
      <c r="BU57" s="17">
        <f t="shared" si="103"/>
        <v>-0.26827218531577085</v>
      </c>
      <c r="BV57" s="17">
        <f t="shared" si="103"/>
        <v>-0.26827218531577091</v>
      </c>
      <c r="BW57" s="17">
        <f t="shared" si="103"/>
        <v>-0.17375966876711735</v>
      </c>
      <c r="BX57" s="17">
        <f t="shared" si="103"/>
        <v>-0.18557373333569899</v>
      </c>
      <c r="BY57" s="17">
        <f t="shared" si="103"/>
        <v>-0.12650341049279051</v>
      </c>
      <c r="BZ57" s="17">
        <f t="shared" si="103"/>
        <v>-0.10287528135562721</v>
      </c>
      <c r="CA57" s="17">
        <f t="shared" si="103"/>
        <v>-6.7433087649882109E-2</v>
      </c>
      <c r="CB57" s="17">
        <f t="shared" si="103"/>
        <v>2.7079428898771393E-2</v>
      </c>
      <c r="CC57" s="17">
        <f t="shared" si="103"/>
        <v>1.5265364330189744E-2</v>
      </c>
      <c r="CD57" s="17">
        <f t="shared" si="103"/>
        <v>-0.12650341049279051</v>
      </c>
      <c r="CE57" s="17">
        <f t="shared" si="103"/>
        <v>-0.13831747506137224</v>
      </c>
      <c r="CF57" s="17">
        <f t="shared" si="103"/>
        <v>-0.70539257435329339</v>
      </c>
      <c r="CG57" s="17">
        <f t="shared" si="103"/>
        <v>-0.58725192866747655</v>
      </c>
      <c r="CH57" s="17">
        <f t="shared" ref="CH57:CM57" si="104">(CH17-$CN$17)/$CP$17</f>
        <v>-0.57543786409889486</v>
      </c>
      <c r="CI57" s="17">
        <f t="shared" si="104"/>
        <v>-0.56362379953031305</v>
      </c>
      <c r="CJ57" s="17">
        <f t="shared" si="104"/>
        <v>-0.25645812074718921</v>
      </c>
      <c r="CK57" s="17">
        <f t="shared" si="104"/>
        <v>-0.11468934592420886</v>
      </c>
      <c r="CL57" s="17">
        <f t="shared" si="104"/>
        <v>0.31061697854473219</v>
      </c>
      <c r="CM57" s="17">
        <f t="shared" si="104"/>
        <v>0.84224988413090807</v>
      </c>
      <c r="CN57" s="23"/>
      <c r="CO57" s="44"/>
      <c r="CP57" s="44"/>
      <c r="CQ57" s="22"/>
    </row>
    <row r="58" spans="1:95" x14ac:dyDescent="0.25">
      <c r="A58" s="93" t="s">
        <v>130</v>
      </c>
      <c r="B58" s="93" t="s">
        <v>149</v>
      </c>
      <c r="AE58" s="17">
        <f t="shared" ref="AE58:BJ58" si="105">(AE18-$CN$18)/$CP$18</f>
        <v>2.8474534383930634</v>
      </c>
      <c r="AF58" s="17">
        <f t="shared" si="105"/>
        <v>2.2218341662379406</v>
      </c>
      <c r="AG58" s="17">
        <f t="shared" si="105"/>
        <v>2.0196137954403248</v>
      </c>
      <c r="AH58" s="17">
        <f t="shared" si="105"/>
        <v>1.1728159927253101</v>
      </c>
      <c r="AI58" s="17">
        <f t="shared" si="105"/>
        <v>0.76837525113007898</v>
      </c>
      <c r="AJ58" s="17">
        <f t="shared" si="105"/>
        <v>0.42712837540910287</v>
      </c>
      <c r="AK58" s="17">
        <f t="shared" si="105"/>
        <v>-0.52709899929214521</v>
      </c>
      <c r="AL58" s="17">
        <f t="shared" si="105"/>
        <v>-1.4118131215317129</v>
      </c>
      <c r="AM58" s="17">
        <f t="shared" si="105"/>
        <v>-2.6251353463174056</v>
      </c>
      <c r="AN58" s="17">
        <f t="shared" si="105"/>
        <v>-2.9600628354509562</v>
      </c>
      <c r="AO58" s="17">
        <f t="shared" si="105"/>
        <v>-2.7578424646533408</v>
      </c>
      <c r="AP58" s="17">
        <f t="shared" si="105"/>
        <v>-2.1385425790856436</v>
      </c>
      <c r="AQ58" s="17">
        <f t="shared" si="105"/>
        <v>-1.5950753325670519</v>
      </c>
      <c r="AR58" s="17">
        <f t="shared" si="105"/>
        <v>-1.0136917665239074</v>
      </c>
      <c r="AS58" s="17">
        <f t="shared" si="105"/>
        <v>-0.77355507620173913</v>
      </c>
      <c r="AT58" s="17">
        <f t="shared" si="105"/>
        <v>-0.43862758706818844</v>
      </c>
      <c r="AU58" s="17">
        <f t="shared" si="105"/>
        <v>0.39553144247197541</v>
      </c>
      <c r="AV58" s="17">
        <f t="shared" si="105"/>
        <v>0.49032224128335772</v>
      </c>
      <c r="AW58" s="17">
        <f t="shared" si="105"/>
        <v>0.53455794739533613</v>
      </c>
      <c r="AX58" s="17">
        <f t="shared" si="105"/>
        <v>7.9562113100701187E-2</v>
      </c>
      <c r="AY58" s="17">
        <f t="shared" si="105"/>
        <v>-0.12265825769691427</v>
      </c>
      <c r="AZ58" s="17">
        <f t="shared" si="105"/>
        <v>-0.16057457722146717</v>
      </c>
      <c r="BA58" s="17">
        <f t="shared" si="105"/>
        <v>-0.20481028333344559</v>
      </c>
      <c r="BB58" s="17">
        <f t="shared" si="105"/>
        <v>9.852027286297764E-2</v>
      </c>
      <c r="BC58" s="17">
        <f t="shared" si="105"/>
        <v>1.6368247226446357E-2</v>
      </c>
      <c r="BD58" s="17">
        <f t="shared" si="105"/>
        <v>0.2122692314366364</v>
      </c>
      <c r="BE58" s="17">
        <f t="shared" si="105"/>
        <v>0.12379781921267959</v>
      </c>
      <c r="BF58" s="17">
        <f t="shared" si="105"/>
        <v>0.23122739119891278</v>
      </c>
      <c r="BG58" s="17">
        <f t="shared" si="105"/>
        <v>0.3828926692971244</v>
      </c>
      <c r="BH58" s="17">
        <f t="shared" si="105"/>
        <v>0.19963045826178541</v>
      </c>
      <c r="BI58" s="17">
        <f t="shared" si="105"/>
        <v>0.38921205588454988</v>
      </c>
      <c r="BJ58" s="17">
        <f t="shared" si="105"/>
        <v>-0.57133470540412357</v>
      </c>
      <c r="BK58" s="17">
        <f t="shared" ref="BK58:CD58" si="106">(BK18-$CN$18)/$CP$18</f>
        <v>-0.69772243715263327</v>
      </c>
      <c r="BL58" s="17">
        <f t="shared" si="106"/>
        <v>-0.57765409199154916</v>
      </c>
      <c r="BM58" s="17">
        <f t="shared" si="106"/>
        <v>-0.78619384937659009</v>
      </c>
      <c r="BN58" s="17">
        <f t="shared" si="106"/>
        <v>0.13011720580010505</v>
      </c>
      <c r="BO58" s="17">
        <f t="shared" si="106"/>
        <v>0.16171413873723248</v>
      </c>
      <c r="BP58" s="17">
        <f t="shared" si="106"/>
        <v>0.31337941683544412</v>
      </c>
      <c r="BQ58" s="17">
        <f t="shared" si="106"/>
        <v>0.31969880342286955</v>
      </c>
      <c r="BR58" s="17">
        <f t="shared" si="106"/>
        <v>0.20594984484921086</v>
      </c>
      <c r="BS58" s="17">
        <f t="shared" si="106"/>
        <v>0.30074064366059317</v>
      </c>
      <c r="BT58" s="17">
        <f t="shared" si="106"/>
        <v>0.28810187048574215</v>
      </c>
      <c r="BU58" s="17">
        <f t="shared" si="106"/>
        <v>0.26914371072346577</v>
      </c>
      <c r="BV58" s="17">
        <f t="shared" si="106"/>
        <v>0.2122692314366364</v>
      </c>
      <c r="BW58" s="17">
        <f t="shared" si="106"/>
        <v>0.43344776199652829</v>
      </c>
      <c r="BX58" s="17">
        <f t="shared" si="106"/>
        <v>0.26282432413604018</v>
      </c>
      <c r="BY58" s="17">
        <f t="shared" si="106"/>
        <v>0.16803352532465798</v>
      </c>
      <c r="BZ58" s="17">
        <f t="shared" si="106"/>
        <v>0.4144896022342518</v>
      </c>
      <c r="CA58" s="17">
        <f t="shared" si="106"/>
        <v>0.11747843262525413</v>
      </c>
      <c r="CB58" s="17">
        <f t="shared" si="106"/>
        <v>0.2122692314366364</v>
      </c>
      <c r="CC58" s="17">
        <f t="shared" si="106"/>
        <v>0.51559978763305958</v>
      </c>
      <c r="CD58" s="17">
        <f t="shared" si="106"/>
        <v>0.26914371072346577</v>
      </c>
      <c r="CE58" s="17">
        <f t="shared" ref="CE58:CI58" si="107">(CE18-$CN$18)/$CP$18</f>
        <v>0.26914371072346577</v>
      </c>
      <c r="CF58" s="17">
        <f t="shared" si="107"/>
        <v>-0.1921715101585946</v>
      </c>
      <c r="CG58" s="17">
        <f t="shared" si="107"/>
        <v>-0.17953273698374361</v>
      </c>
      <c r="CH58" s="17">
        <f t="shared" si="107"/>
        <v>-0.14793580404661619</v>
      </c>
      <c r="CI58" s="17">
        <f t="shared" si="107"/>
        <v>-0.10370009793463783</v>
      </c>
      <c r="CJ58" s="17">
        <f>(CJ18-$CN$18)/$CP$18</f>
        <v>0.47768346810850665</v>
      </c>
      <c r="CK58" s="17">
        <f>(CK18-$CN$18)/$CP$18</f>
        <v>0.49664162787078314</v>
      </c>
      <c r="CL58" s="17">
        <f>(CL18-$CN$18)/$CP$18</f>
        <v>0.73045893160552622</v>
      </c>
      <c r="CM58" s="17">
        <f>(CM18-$CN$18)/$CP$18</f>
        <v>0.80629157065463197</v>
      </c>
      <c r="CN58" s="22"/>
      <c r="CO58" s="44"/>
      <c r="CP58" s="44"/>
      <c r="CQ58" s="22"/>
    </row>
    <row r="59" spans="1:95" x14ac:dyDescent="0.25">
      <c r="A59" s="98" t="s">
        <v>194</v>
      </c>
      <c r="B59" s="98" t="s">
        <v>93</v>
      </c>
      <c r="C59" s="90">
        <f t="shared" ref="C59:AH59" si="108">AVERAGEIF(C45:C58,"&lt;&gt;0")</f>
        <v>-0.91308778663256696</v>
      </c>
      <c r="D59" s="90">
        <f t="shared" si="108"/>
        <v>-0.75532680372783156</v>
      </c>
      <c r="E59" s="90">
        <f t="shared" si="108"/>
        <v>-0.79705103876815375</v>
      </c>
      <c r="F59" s="90">
        <f t="shared" si="108"/>
        <v>-0.5625268311134255</v>
      </c>
      <c r="G59" s="90">
        <f t="shared" si="108"/>
        <v>-1.0357348024503348</v>
      </c>
      <c r="H59" s="90">
        <f t="shared" si="108"/>
        <v>-0.69943837072793047</v>
      </c>
      <c r="I59" s="90">
        <f t="shared" si="108"/>
        <v>-0.33277369716100075</v>
      </c>
      <c r="J59" s="90">
        <f t="shared" si="108"/>
        <v>-0.26948852652646416</v>
      </c>
      <c r="K59" s="90">
        <f t="shared" si="108"/>
        <v>-0.39928261933383802</v>
      </c>
      <c r="L59" s="90">
        <f t="shared" si="108"/>
        <v>-0.25417253279140295</v>
      </c>
      <c r="M59" s="90">
        <f t="shared" si="108"/>
        <v>-8.7568125625233278E-2</v>
      </c>
      <c r="N59" s="90">
        <f t="shared" si="108"/>
        <v>3.1656373492827461E-2</v>
      </c>
      <c r="O59" s="90">
        <f t="shared" si="108"/>
        <v>-0.11721394540554049</v>
      </c>
      <c r="P59" s="90">
        <f t="shared" si="108"/>
        <v>-5.2883563316615145E-2</v>
      </c>
      <c r="Q59" s="90">
        <f t="shared" si="108"/>
        <v>7.9753611322580381E-2</v>
      </c>
      <c r="R59" s="90">
        <f t="shared" si="108"/>
        <v>0.23686162307933967</v>
      </c>
      <c r="S59" s="90">
        <f t="shared" si="108"/>
        <v>9.4333527609354276E-2</v>
      </c>
      <c r="T59" s="90">
        <f t="shared" si="108"/>
        <v>0.32340179692644555</v>
      </c>
      <c r="U59" s="90">
        <f t="shared" si="108"/>
        <v>0.31835711984444309</v>
      </c>
      <c r="V59" s="90">
        <f t="shared" si="108"/>
        <v>0.36824967589465102</v>
      </c>
      <c r="W59" s="90">
        <f t="shared" si="108"/>
        <v>0.2556002303074662</v>
      </c>
      <c r="X59" s="90">
        <f t="shared" si="108"/>
        <v>0.35529635984119196</v>
      </c>
      <c r="Y59" s="90">
        <f t="shared" si="108"/>
        <v>0.6163059193610908</v>
      </c>
      <c r="Z59" s="90">
        <f t="shared" si="108"/>
        <v>0.72063569026571861</v>
      </c>
      <c r="AA59" s="90">
        <f t="shared" si="108"/>
        <v>0.81049829434494813</v>
      </c>
      <c r="AB59" s="90">
        <f t="shared" si="108"/>
        <v>0.93563411273974328</v>
      </c>
      <c r="AC59" s="90">
        <f t="shared" si="108"/>
        <v>1.1954606425671974</v>
      </c>
      <c r="AD59" s="90">
        <f t="shared" si="108"/>
        <v>1.3813027851165147</v>
      </c>
      <c r="AE59" s="90">
        <f t="shared" si="108"/>
        <v>1.4682746605251467</v>
      </c>
      <c r="AF59" s="90">
        <f t="shared" si="108"/>
        <v>1.5072307701575018</v>
      </c>
      <c r="AG59" s="90">
        <f t="shared" si="108"/>
        <v>1.5310596014391826</v>
      </c>
      <c r="AH59" s="90">
        <f t="shared" si="108"/>
        <v>1.300629125672881</v>
      </c>
      <c r="AI59" s="90">
        <f t="shared" ref="AI59:BN59" si="109">AVERAGEIF(AI45:AI58,"&lt;&gt;0")</f>
        <v>1.0291544352874424</v>
      </c>
      <c r="AJ59" s="90">
        <f t="shared" si="109"/>
        <v>0.6762567970746407</v>
      </c>
      <c r="AK59" s="90">
        <f t="shared" si="109"/>
        <v>0.31100665732630139</v>
      </c>
      <c r="AL59" s="90">
        <f t="shared" si="109"/>
        <v>-0.30596859490138545</v>
      </c>
      <c r="AM59" s="90">
        <f t="shared" si="109"/>
        <v>-1.1016243573013944</v>
      </c>
      <c r="AN59" s="90">
        <f t="shared" si="109"/>
        <v>-1.5771908542689528</v>
      </c>
      <c r="AO59" s="90">
        <f t="shared" si="109"/>
        <v>-1.7030938978064665</v>
      </c>
      <c r="AP59" s="90">
        <f t="shared" si="109"/>
        <v>-1.801630387598248</v>
      </c>
      <c r="AQ59" s="90">
        <f t="shared" si="109"/>
        <v>-1.6732110889842693</v>
      </c>
      <c r="AR59" s="90">
        <f t="shared" si="109"/>
        <v>-1.3670605862175054</v>
      </c>
      <c r="AS59" s="90">
        <f t="shared" si="109"/>
        <v>-0.95955625869434158</v>
      </c>
      <c r="AT59" s="90">
        <f t="shared" si="109"/>
        <v>-0.85800150084041105</v>
      </c>
      <c r="AU59" s="90">
        <f t="shared" si="109"/>
        <v>-0.80931941420981335</v>
      </c>
      <c r="AV59" s="90">
        <f t="shared" si="109"/>
        <v>-0.64726379388643118</v>
      </c>
      <c r="AW59" s="90">
        <f t="shared" si="109"/>
        <v>-0.32494719332795252</v>
      </c>
      <c r="AX59" s="90">
        <f t="shared" si="109"/>
        <v>-0.43181818348400081</v>
      </c>
      <c r="AY59" s="90">
        <f t="shared" si="109"/>
        <v>-0.42388181645551576</v>
      </c>
      <c r="AZ59" s="90">
        <f t="shared" si="109"/>
        <v>-0.35875937826557985</v>
      </c>
      <c r="BA59" s="90">
        <f t="shared" si="109"/>
        <v>-0.22451210999796592</v>
      </c>
      <c r="BB59" s="90">
        <f t="shared" si="109"/>
        <v>-0.32521099137451825</v>
      </c>
      <c r="BC59" s="90">
        <f t="shared" si="109"/>
        <v>-0.20054643791224541</v>
      </c>
      <c r="BD59" s="90">
        <f t="shared" si="109"/>
        <v>-0.21070069989920429</v>
      </c>
      <c r="BE59" s="90">
        <f t="shared" si="109"/>
        <v>-6.6144659671292697E-2</v>
      </c>
      <c r="BF59" s="90">
        <f t="shared" si="109"/>
        <v>-0.15273268671139081</v>
      </c>
      <c r="BG59" s="90">
        <f t="shared" si="109"/>
        <v>-2.5676429863354128E-2</v>
      </c>
      <c r="BH59" s="90">
        <f t="shared" si="109"/>
        <v>-5.1400416674510237E-2</v>
      </c>
      <c r="BI59" s="90">
        <f t="shared" si="109"/>
        <v>-1.7415208796182531E-2</v>
      </c>
      <c r="BJ59" s="90">
        <f t="shared" si="109"/>
        <v>-0.1809548711258176</v>
      </c>
      <c r="BK59" s="90">
        <f t="shared" si="109"/>
        <v>-0.18816528270036015</v>
      </c>
      <c r="BL59" s="90">
        <f t="shared" si="109"/>
        <v>-0.14747099762036212</v>
      </c>
      <c r="BM59" s="90">
        <f t="shared" si="109"/>
        <v>-0.13437381658639225</v>
      </c>
      <c r="BN59" s="90">
        <f t="shared" si="109"/>
        <v>-0.23670240602756237</v>
      </c>
      <c r="BO59" s="90">
        <f t="shared" ref="BO59:CI59" si="110">AVERAGEIF(BO45:BO58,"&lt;&gt;0")</f>
        <v>-0.23217432414263164</v>
      </c>
      <c r="BP59" s="90">
        <f t="shared" si="110"/>
        <v>-0.13811639242524212</v>
      </c>
      <c r="BQ59" s="90">
        <f t="shared" si="110"/>
        <v>-0.11813753463964485</v>
      </c>
      <c r="BR59" s="90">
        <f t="shared" si="110"/>
        <v>-9.5085091902945215E-2</v>
      </c>
      <c r="BS59" s="90">
        <f t="shared" si="110"/>
        <v>-8.9262617323485807E-3</v>
      </c>
      <c r="BT59" s="90">
        <f t="shared" si="110"/>
        <v>0.17301425988499294</v>
      </c>
      <c r="BU59" s="90">
        <f t="shared" si="110"/>
        <v>0.26447265056665648</v>
      </c>
      <c r="BV59" s="90">
        <f t="shared" si="110"/>
        <v>0.17115809225931794</v>
      </c>
      <c r="BW59" s="90">
        <f t="shared" si="110"/>
        <v>0.33861608354249384</v>
      </c>
      <c r="BX59" s="90">
        <f t="shared" si="110"/>
        <v>0.40569582590265701</v>
      </c>
      <c r="BY59" s="90">
        <f t="shared" si="110"/>
        <v>0.59676792414031909</v>
      </c>
      <c r="BZ59" s="90">
        <f t="shared" si="110"/>
        <v>0.43230747146931497</v>
      </c>
      <c r="CA59" s="90">
        <f t="shared" si="110"/>
        <v>0.54379941225971995</v>
      </c>
      <c r="CB59" s="90">
        <f t="shared" si="110"/>
        <v>0.59952943127013114</v>
      </c>
      <c r="CC59" s="90">
        <f t="shared" si="110"/>
        <v>0.56445537869581508</v>
      </c>
      <c r="CD59" s="90">
        <f t="shared" si="110"/>
        <v>0.39601895553334776</v>
      </c>
      <c r="CE59" s="90">
        <f t="shared" si="110"/>
        <v>0.21663480870582205</v>
      </c>
      <c r="CF59" s="90">
        <f t="shared" si="110"/>
        <v>-0.20575083857733104</v>
      </c>
      <c r="CG59" s="90">
        <f t="shared" si="110"/>
        <v>1.2288073598195115E-2</v>
      </c>
      <c r="CH59" s="90">
        <f t="shared" si="110"/>
        <v>-4.829743326754439E-2</v>
      </c>
      <c r="CI59" s="90">
        <f t="shared" si="110"/>
        <v>1.72964556620318E-2</v>
      </c>
      <c r="CJ59" s="90">
        <f>AVERAGEIF(CJ45:CJ58,"&lt;&gt;0")</f>
        <v>0.46367558850229618</v>
      </c>
      <c r="CK59" s="90">
        <f>AVERAGEIF(CK45:CK58,"&lt;&gt;0")</f>
        <v>0.55014677101684206</v>
      </c>
      <c r="CL59" s="90">
        <f>AVERAGEIF(CL45:CL58,"&lt;&gt;0")</f>
        <v>0.44153681242591553</v>
      </c>
      <c r="CM59" s="90">
        <f>AVERAGEIF(CM45:CM58,"&lt;&gt;0")</f>
        <v>0.59755665269715141</v>
      </c>
      <c r="CN59" s="23"/>
      <c r="CO59" s="29"/>
      <c r="CP59" s="76"/>
      <c r="CQ59" s="22"/>
    </row>
    <row r="60" spans="1:95" x14ac:dyDescent="0.25">
      <c r="AP60" s="8" t="s">
        <v>1</v>
      </c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22"/>
      <c r="CO60" s="22"/>
      <c r="CP60" s="22"/>
      <c r="CQ60" s="22"/>
    </row>
    <row r="61" spans="1:95" x14ac:dyDescent="0.25"/>
    <row r="62" spans="1:95" x14ac:dyDescent="0.25"/>
    <row r="63" spans="1:95" x14ac:dyDescent="0.25"/>
    <row r="64" spans="1:95" x14ac:dyDescent="0.25"/>
    <row r="67" spans="42:46" ht="14.25" hidden="1" customHeight="1" x14ac:dyDescent="0.25">
      <c r="AT67" s="24"/>
    </row>
    <row r="73" spans="42:46" ht="14.25" hidden="1" customHeight="1" x14ac:dyDescent="0.25">
      <c r="AP73" s="25"/>
    </row>
    <row r="75" spans="42:46" ht="14.25" hidden="1" customHeight="1" x14ac:dyDescent="0.25">
      <c r="AP75" s="25"/>
    </row>
    <row r="77" spans="42:46" ht="14.25" hidden="1" customHeight="1" x14ac:dyDescent="0.25">
      <c r="AP77" s="26"/>
    </row>
    <row r="78" spans="42:46" x14ac:dyDescent="0.25"/>
    <row r="80" spans="42:46" ht="14.25" hidden="1" customHeight="1" x14ac:dyDescent="0.25">
      <c r="AP80" s="8" t="s">
        <v>1</v>
      </c>
    </row>
    <row r="89" spans="2:55" ht="14.25" hidden="1" customHeight="1" x14ac:dyDescent="0.25"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</row>
    <row r="90" spans="2:55" ht="14.25" hidden="1" customHeight="1" x14ac:dyDescent="0.25"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</row>
    <row r="91" spans="2:55" ht="14.25" hidden="1" customHeight="1" x14ac:dyDescent="0.25"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</row>
    <row r="92" spans="2:55" ht="14.25" hidden="1" customHeight="1" x14ac:dyDescent="0.25"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7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2"/>
      <c r="AR92" s="22"/>
    </row>
    <row r="93" spans="2:55" ht="14.25" hidden="1" customHeight="1" x14ac:dyDescent="0.25"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2"/>
      <c r="AR93" s="22"/>
    </row>
    <row r="94" spans="2:55" ht="14.25" hidden="1" customHeight="1" x14ac:dyDescent="0.25"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2"/>
      <c r="AR94" s="22"/>
      <c r="AS94" s="18"/>
      <c r="AT94" s="17"/>
      <c r="AU94" s="17"/>
      <c r="AV94" s="17"/>
      <c r="AW94" s="17"/>
      <c r="AX94" s="17"/>
      <c r="AY94" s="17"/>
      <c r="AZ94" s="17"/>
      <c r="BA94" s="17"/>
      <c r="BB94" s="17"/>
      <c r="BC94" s="17"/>
    </row>
    <row r="95" spans="2:55" ht="14.25" hidden="1" customHeight="1" x14ac:dyDescent="0.25"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8"/>
      <c r="AG95" s="28"/>
      <c r="AH95" s="28"/>
      <c r="AI95" s="28"/>
      <c r="AJ95" s="23"/>
      <c r="AK95" s="28"/>
      <c r="AL95" s="28"/>
      <c r="AM95" s="28"/>
      <c r="AN95" s="28"/>
      <c r="AO95" s="28"/>
      <c r="AP95" s="28"/>
      <c r="AQ95" s="22"/>
      <c r="AR95" s="22"/>
    </row>
    <row r="96" spans="2:55" ht="14.25" hidden="1" customHeight="1" x14ac:dyDescent="0.25">
      <c r="B96" s="30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</row>
    <row r="97" spans="2:44" ht="14.25" hidden="1" customHeight="1" x14ac:dyDescent="0.25"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33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</row>
    <row r="106" spans="2:44" hidden="1" x14ac:dyDescent="0.25">
      <c r="AE106" s="18"/>
      <c r="AF106" s="18"/>
    </row>
    <row r="107" spans="2:44" hidden="1" x14ac:dyDescent="0.25">
      <c r="AE107" s="17"/>
    </row>
    <row r="108" spans="2:44" hidden="1" x14ac:dyDescent="0.25">
      <c r="AE108" s="17"/>
      <c r="AF108" s="17"/>
    </row>
    <row r="109" spans="2:44" hidden="1" x14ac:dyDescent="0.25">
      <c r="AE109" s="17"/>
      <c r="AF109" s="17"/>
    </row>
    <row r="110" spans="2:44" hidden="1" x14ac:dyDescent="0.25">
      <c r="AE110" s="17"/>
      <c r="AF110" s="17"/>
    </row>
    <row r="111" spans="2:44" hidden="1" x14ac:dyDescent="0.25">
      <c r="AE111" s="17"/>
      <c r="AF111" s="17"/>
    </row>
    <row r="112" spans="2:44" hidden="1" x14ac:dyDescent="0.25">
      <c r="AE112" s="17"/>
      <c r="AF112" s="17"/>
    </row>
    <row r="113" spans="31:32" hidden="1" x14ac:dyDescent="0.25">
      <c r="AE113" s="17"/>
      <c r="AF113" s="17"/>
    </row>
    <row r="114" spans="31:32" hidden="1" x14ac:dyDescent="0.25">
      <c r="AE114" s="17"/>
      <c r="AF114" s="17"/>
    </row>
    <row r="115" spans="31:32" hidden="1" x14ac:dyDescent="0.25">
      <c r="AE115" s="17"/>
      <c r="AF115" s="17"/>
    </row>
    <row r="116" spans="31:32" hidden="1" x14ac:dyDescent="0.25">
      <c r="AE116" s="17"/>
      <c r="AF116" s="17"/>
    </row>
    <row r="117" spans="31:32" x14ac:dyDescent="0.25"/>
    <row r="118" spans="31:32" x14ac:dyDescent="0.25"/>
    <row r="119" spans="31:32" x14ac:dyDescent="0.25"/>
  </sheetData>
  <mergeCells count="20">
    <mergeCell ref="W43:Z43"/>
    <mergeCell ref="AA43:AD43"/>
    <mergeCell ref="C43:F43"/>
    <mergeCell ref="G43:J43"/>
    <mergeCell ref="K43:N43"/>
    <mergeCell ref="O43:R43"/>
    <mergeCell ref="S43:V43"/>
    <mergeCell ref="AY43:BB43"/>
    <mergeCell ref="AE43:AH43"/>
    <mergeCell ref="AI43:AL43"/>
    <mergeCell ref="AM43:AP43"/>
    <mergeCell ref="AQ43:AT43"/>
    <mergeCell ref="AU43:AX43"/>
    <mergeCell ref="BC43:BF43"/>
    <mergeCell ref="BG43:BJ43"/>
    <mergeCell ref="BK43:BN43"/>
    <mergeCell ref="BO43:BR43"/>
    <mergeCell ref="CA43:CE43"/>
    <mergeCell ref="BW43:BZ43"/>
    <mergeCell ref="BS43:BV43"/>
  </mergeCells>
  <phoneticPr fontId="22" type="noConversion"/>
  <conditionalFormatting sqref="CI45:CM47">
    <cfRule type="colorScale" priority="107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I45:CM45">
    <cfRule type="colorScale" priority="106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06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064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065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066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067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068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06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A45:CB47 C45:C47 CE45:CE47">
    <cfRule type="colorScale" priority="106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A45:CB47 C45:C47 CE45:CE47">
    <cfRule type="colorScale" priority="105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05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055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056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057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058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059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06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45:BZ45 CC45:CD45 CF45:CG45">
    <cfRule type="colorScale" priority="97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45:BZ45 CC45:CD45 CF45:CG45">
    <cfRule type="colorScale" priority="963">
      <colorScale>
        <cfvo type="min"/>
        <cfvo type="num" val="0"/>
        <cfvo type="max"/>
        <color rgb="FF0070C0"/>
        <color theme="0"/>
        <color rgb="FFFF6600"/>
      </colorScale>
    </cfRule>
    <cfRule type="colorScale" priority="96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965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966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967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968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969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97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O57:CP57">
    <cfRule type="colorScale" priority="80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O57:CP57">
    <cfRule type="colorScale" priority="80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80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803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804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805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806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807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80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O46:CP46">
    <cfRule type="colorScale" priority="79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O46:CP46">
    <cfRule type="colorScale" priority="78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78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785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786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787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788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789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79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O50:CP50">
    <cfRule type="colorScale" priority="75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O50:CP50">
    <cfRule type="colorScale" priority="74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74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749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750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751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752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753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754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O51:CP51">
    <cfRule type="colorScale" priority="74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O51:CP51">
    <cfRule type="colorScale" priority="73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73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740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741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742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743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744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74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O52:CP52">
    <cfRule type="colorScale" priority="73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O52:CP52">
    <cfRule type="colorScale" priority="72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73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731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732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733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734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735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73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O53:CP54">
    <cfRule type="colorScale" priority="72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O53:CP54">
    <cfRule type="colorScale" priority="72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72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722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723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724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725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726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72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O59:CP59">
    <cfRule type="colorScale" priority="71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O59:CP59">
    <cfRule type="colorScale" priority="71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71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713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714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715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716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717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71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O45:CP45">
    <cfRule type="colorScale" priority="71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O45:CP45">
    <cfRule type="colorScale" priority="702">
      <colorScale>
        <cfvo type="min"/>
        <cfvo type="num" val="0"/>
        <cfvo type="max"/>
        <color rgb="FF0070C0"/>
        <color theme="0"/>
        <color rgb="FFFF6600"/>
      </colorScale>
    </cfRule>
    <cfRule type="colorScale" priority="70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704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705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706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707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708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70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O47:CP47">
    <cfRule type="colorScale" priority="70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O47:CP47">
    <cfRule type="colorScale" priority="693">
      <colorScale>
        <cfvo type="min"/>
        <cfvo type="num" val="0"/>
        <cfvo type="max"/>
        <color rgb="FF0070C0"/>
        <color theme="0"/>
        <color rgb="FFFF6600"/>
      </colorScale>
    </cfRule>
    <cfRule type="colorScale" priority="69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695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696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697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698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699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70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O48:CP48">
    <cfRule type="colorScale" priority="692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O48:CP48">
    <cfRule type="colorScale" priority="684">
      <colorScale>
        <cfvo type="min"/>
        <cfvo type="num" val="0"/>
        <cfvo type="max"/>
        <color rgb="FF0070C0"/>
        <color theme="0"/>
        <color rgb="FFFF6600"/>
      </colorScale>
    </cfRule>
    <cfRule type="colorScale" priority="68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686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687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688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689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690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69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O49:CP49">
    <cfRule type="colorScale" priority="683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O49:CP49">
    <cfRule type="colorScale" priority="675">
      <colorScale>
        <cfvo type="min"/>
        <cfvo type="num" val="0"/>
        <cfvo type="max"/>
        <color rgb="FF0070C0"/>
        <color theme="0"/>
        <color rgb="FFFF6600"/>
      </colorScale>
    </cfRule>
    <cfRule type="colorScale" priority="67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677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678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679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680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681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682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O55:CP55">
    <cfRule type="colorScale" priority="674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O55:CP55">
    <cfRule type="colorScale" priority="66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66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668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669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670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671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672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673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O56:CP56">
    <cfRule type="colorScale" priority="66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O56:CP56">
    <cfRule type="colorScale" priority="65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65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659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660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661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662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663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664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O58:CP58">
    <cfRule type="colorScale" priority="65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H45:CH47">
    <cfRule type="colorScale" priority="503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H45:CH47">
    <cfRule type="colorScale" priority="49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9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97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98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99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500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501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502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N59">
    <cfRule type="colorScale" priority="45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N59">
    <cfRule type="colorScale" priority="45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5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52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53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54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55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56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5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N45">
    <cfRule type="colorScale" priority="44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N45">
    <cfRule type="colorScale" priority="441">
      <colorScale>
        <cfvo type="min"/>
        <cfvo type="num" val="0"/>
        <cfvo type="max"/>
        <color rgb="FF0070C0"/>
        <color theme="0"/>
        <color rgb="FFFF6600"/>
      </colorScale>
    </cfRule>
    <cfRule type="colorScale" priority="44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43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44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45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46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47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4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N46">
    <cfRule type="colorScale" priority="44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N46">
    <cfRule type="colorScale" priority="432">
      <colorScale>
        <cfvo type="min"/>
        <cfvo type="num" val="0"/>
        <cfvo type="max"/>
        <color rgb="FF0070C0"/>
        <color theme="0"/>
        <color rgb="FFFF6600"/>
      </colorScale>
    </cfRule>
    <cfRule type="colorScale" priority="43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34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35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36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37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38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3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N47">
    <cfRule type="colorScale" priority="43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N47">
    <cfRule type="colorScale" priority="423">
      <colorScale>
        <cfvo type="min"/>
        <cfvo type="num" val="0"/>
        <cfvo type="max"/>
        <color rgb="FF0070C0"/>
        <color theme="0"/>
        <color rgb="FFFF6600"/>
      </colorScale>
    </cfRule>
    <cfRule type="colorScale" priority="42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25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26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27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28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29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3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N49">
    <cfRule type="colorScale" priority="422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N49">
    <cfRule type="colorScale" priority="414">
      <colorScale>
        <cfvo type="min"/>
        <cfvo type="num" val="0"/>
        <cfvo type="max"/>
        <color rgb="FF0070C0"/>
        <color theme="0"/>
        <color rgb="FFFF6600"/>
      </colorScale>
    </cfRule>
    <cfRule type="colorScale" priority="41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16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17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18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19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20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2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N53">
    <cfRule type="colorScale" priority="413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N53">
    <cfRule type="colorScale" priority="405">
      <colorScale>
        <cfvo type="min"/>
        <cfvo type="num" val="0"/>
        <cfvo type="max"/>
        <color rgb="FF0070C0"/>
        <color theme="0"/>
        <color rgb="FFFF6600"/>
      </colorScale>
    </cfRule>
    <cfRule type="colorScale" priority="40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07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08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09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10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11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12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N55">
    <cfRule type="colorScale" priority="39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N55">
    <cfRule type="colorScale" priority="387">
      <colorScale>
        <cfvo type="min"/>
        <cfvo type="num" val="0"/>
        <cfvo type="max"/>
        <color rgb="FF0070C0"/>
        <color theme="0"/>
        <color rgb="FFFF6600"/>
      </colorScale>
    </cfRule>
    <cfRule type="colorScale" priority="38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89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390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391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392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393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394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N56">
    <cfRule type="colorScale" priority="36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7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71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372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373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374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375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37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N56">
    <cfRule type="colorScale" priority="37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N57">
    <cfRule type="colorScale" priority="36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N57">
    <cfRule type="colorScale" priority="360">
      <colorScale>
        <cfvo type="min"/>
        <cfvo type="num" val="0"/>
        <cfvo type="max"/>
        <color rgb="FF0070C0"/>
        <color theme="0"/>
        <color rgb="FFFF6600"/>
      </colorScale>
    </cfRule>
    <cfRule type="colorScale" priority="36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62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363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364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365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366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36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N54">
    <cfRule type="colorScale" priority="35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N54">
    <cfRule type="colorScale" priority="351">
      <colorScale>
        <cfvo type="min"/>
        <cfvo type="num" val="0"/>
        <cfvo type="max"/>
        <color rgb="FF0070C0"/>
        <color theme="0"/>
        <color rgb="FFFF6600"/>
      </colorScale>
    </cfRule>
    <cfRule type="colorScale" priority="35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53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354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355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356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357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35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O58:CP58">
    <cfRule type="colorScale" priority="1790">
      <colorScale>
        <cfvo type="min"/>
        <cfvo type="num" val="0"/>
        <cfvo type="max"/>
        <color rgb="FF0070C0"/>
        <color theme="0"/>
        <color rgb="FFFF6600"/>
      </colorScale>
    </cfRule>
    <cfRule type="colorScale" priority="179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792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793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794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795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796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79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I46:CM46">
    <cfRule type="colorScale" priority="19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9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00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01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02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03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04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0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46:BZ46 CC46:CD46 CF46:CG46">
    <cfRule type="colorScale" priority="19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46:BZ46 CC46:CD46 CF46:CG46">
    <cfRule type="colorScale" priority="189">
      <colorScale>
        <cfvo type="min"/>
        <cfvo type="num" val="0"/>
        <cfvo type="max"/>
        <color rgb="FF0070C0"/>
        <color theme="0"/>
        <color rgb="FFFF6600"/>
      </colorScale>
    </cfRule>
    <cfRule type="colorScale" priority="19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91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92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93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94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95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9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I47:CM47">
    <cfRule type="colorScale" priority="18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8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83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84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85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86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87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8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47:BZ47 CC47:CD47 CF47:CG47">
    <cfRule type="colorScale" priority="18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47:BZ47 CC47:CD47 CF47:CG47">
    <cfRule type="colorScale" priority="172">
      <colorScale>
        <cfvo type="min"/>
        <cfvo type="num" val="0"/>
        <cfvo type="max"/>
        <color rgb="FF0070C0"/>
        <color theme="0"/>
        <color rgb="FFFF6600"/>
      </colorScale>
    </cfRule>
    <cfRule type="colorScale" priority="17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74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75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76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77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78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7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W48">
    <cfRule type="colorScale" priority="17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W48">
    <cfRule type="colorScale" priority="16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6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65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66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67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68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69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7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X48:CM48">
    <cfRule type="colorScale" priority="162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X48:CM48">
    <cfRule type="colorScale" priority="154">
      <colorScale>
        <cfvo type="min"/>
        <cfvo type="num" val="0"/>
        <cfvo type="max"/>
        <color rgb="FF0070C0"/>
        <color theme="0"/>
        <color rgb="FFFF6600"/>
      </colorScale>
    </cfRule>
    <cfRule type="colorScale" priority="15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56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57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58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59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60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6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49 BR49">
    <cfRule type="colorScale" priority="153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49 BR49">
    <cfRule type="colorScale" priority="14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4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47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48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49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50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51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52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49:BQ49 BS49:CM49">
    <cfRule type="colorScale" priority="144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49:BQ49 BS49:CM49">
    <cfRule type="colorScale" priority="136">
      <colorScale>
        <cfvo type="min"/>
        <cfvo type="num" val="0"/>
        <cfvo type="max"/>
        <color rgb="FF0070C0"/>
        <color theme="0"/>
        <color rgb="FFFF6600"/>
      </colorScale>
    </cfRule>
    <cfRule type="colorScale" priority="13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38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39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40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41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42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43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BV50 G50">
    <cfRule type="colorScale" priority="13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G50 BV50">
    <cfRule type="colorScale" priority="12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2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29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30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31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32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33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34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H50:BU50 BW50:CM50">
    <cfRule type="colorScale" priority="12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H50:BU50 BW50:CM50">
    <cfRule type="colorScale" priority="118">
      <colorScale>
        <cfvo type="min"/>
        <cfvo type="num" val="0"/>
        <cfvo type="max"/>
        <color rgb="FF0070C0"/>
        <color theme="0"/>
        <color rgb="FFFF6600"/>
      </colorScale>
    </cfRule>
    <cfRule type="colorScale" priority="11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20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21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22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23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24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2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S51:S52 CH51:CH52">
    <cfRule type="colorScale" priority="11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S51:S52 CH51:CH52">
    <cfRule type="colorScale" priority="10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1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11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12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13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14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15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1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T51:CG51 CI51:CM51">
    <cfRule type="colorScale" priority="10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T51:CG51 CI51:CM51">
    <cfRule type="colorScale" priority="100">
      <colorScale>
        <cfvo type="min"/>
        <cfvo type="num" val="0"/>
        <cfvo type="max"/>
        <color rgb="FF0070C0"/>
        <color theme="0"/>
        <color rgb="FFFF6600"/>
      </colorScale>
    </cfRule>
    <cfRule type="colorScale" priority="10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02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03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04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05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06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0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T52:CG52 CI52:CM52">
    <cfRule type="colorScale" priority="9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T52:CG52 CI52:CM52">
    <cfRule type="colorScale" priority="91">
      <colorScale>
        <cfvo type="min"/>
        <cfvo type="num" val="0"/>
        <cfvo type="max"/>
        <color rgb="FF0070C0"/>
        <color theme="0"/>
        <color rgb="FFFF6600"/>
      </colorScale>
    </cfRule>
    <cfRule type="colorScale" priority="9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93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94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95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96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97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9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53:C57 BV53:BV57 BR53:BR57">
    <cfRule type="colorScale" priority="9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53:C57 BV53:BV57 BR53:BR57">
    <cfRule type="colorScale" priority="8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8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84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85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86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87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88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8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53:BQ53 BS53:BU53 BW53:CM53">
    <cfRule type="colorScale" priority="8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53:BQ53 BS53:BU53 BW53:CM53">
    <cfRule type="colorScale" priority="73">
      <colorScale>
        <cfvo type="min"/>
        <cfvo type="num" val="0"/>
        <cfvo type="max"/>
        <color rgb="FF0070C0"/>
        <color theme="0"/>
        <color rgb="FFFF6600"/>
      </colorScale>
    </cfRule>
    <cfRule type="colorScale" priority="7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75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76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77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78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79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8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54:BQ54 BS54:BU54 BW54:CM54">
    <cfRule type="colorScale" priority="72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54:BQ54 BS54:BU54 BW54:CM54">
    <cfRule type="colorScale" priority="64">
      <colorScale>
        <cfvo type="min"/>
        <cfvo type="num" val="0"/>
        <cfvo type="max"/>
        <color rgb="FF0070C0"/>
        <color theme="0"/>
        <color rgb="FFFF6600"/>
      </colorScale>
    </cfRule>
    <cfRule type="colorScale" priority="6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66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67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68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69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70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7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55:BQ55 BS55:BU55 BW55:CM55">
    <cfRule type="colorScale" priority="63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55:BQ55 BS55:BU55 BW55:CM55">
    <cfRule type="colorScale" priority="55">
      <colorScale>
        <cfvo type="min"/>
        <cfvo type="num" val="0"/>
        <cfvo type="max"/>
        <color rgb="FF0070C0"/>
        <color theme="0"/>
        <color rgb="FFFF6600"/>
      </colorScale>
    </cfRule>
    <cfRule type="colorScale" priority="5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57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58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59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60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61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62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56:BQ56 BS56:BU56 BW56:CM56">
    <cfRule type="colorScale" priority="54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56:BQ56 BS56:BU56 BW56:CM56">
    <cfRule type="colorScale" priority="46">
      <colorScale>
        <cfvo type="min"/>
        <cfvo type="num" val="0"/>
        <cfvo type="max"/>
        <color rgb="FF0070C0"/>
        <color theme="0"/>
        <color rgb="FFFF6600"/>
      </colorScale>
    </cfRule>
    <cfRule type="colorScale" priority="4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8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9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50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51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52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53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57:BQ57 BS57:BU57 BW57:CM57">
    <cfRule type="colorScale" priority="4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57:BQ57 BS57:BU57 BW57:CM57">
    <cfRule type="colorScale" priority="37">
      <colorScale>
        <cfvo type="min"/>
        <cfvo type="num" val="0"/>
        <cfvo type="max"/>
        <color rgb="FF0070C0"/>
        <color theme="0"/>
        <color rgb="FFFF6600"/>
      </colorScale>
    </cfRule>
    <cfRule type="colorScale" priority="3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9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0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1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2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3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4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AE58">
    <cfRule type="colorScale" priority="3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AE58">
    <cfRule type="colorScale" priority="2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0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31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32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33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34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3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AF58:CM58">
    <cfRule type="colorScale" priority="2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AF58:CM58">
    <cfRule type="colorScale" priority="19">
      <colorScale>
        <cfvo type="min"/>
        <cfvo type="num" val="0"/>
        <cfvo type="max"/>
        <color rgb="FF0070C0"/>
        <color theme="0"/>
        <color rgb="FFFF6600"/>
      </colorScale>
    </cfRule>
    <cfRule type="colorScale" priority="2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1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2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3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4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5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BJ59 C59">
    <cfRule type="colorScale" priority="1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59 BJ59">
    <cfRule type="colorScale" priority="1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2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3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4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5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6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59:BI59 BK59:CM59">
    <cfRule type="colorScale" priority="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59:BI59 BK59:CM59">
    <cfRule type="colorScale" priority="1">
      <colorScale>
        <cfvo type="min"/>
        <cfvo type="num" val="0"/>
        <cfvo type="max"/>
        <color rgb="FF0070C0"/>
        <color theme="0"/>
        <color rgb="FFFF6600"/>
      </colorScale>
    </cfRule>
    <cfRule type="colorScale" priority="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5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6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7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0000"/>
    <pageSetUpPr fitToPage="1"/>
  </sheetPr>
  <dimension ref="A1:FU19"/>
  <sheetViews>
    <sheetView showGridLines="0" tabSelected="1" zoomScaleNormal="100" workbookViewId="0">
      <pane xSplit="2" topLeftCell="C1" activePane="topRight" state="frozen"/>
      <selection pane="topRight"/>
    </sheetView>
  </sheetViews>
  <sheetFormatPr defaultColWidth="9.140625" defaultRowHeight="12.75" zeroHeight="1" x14ac:dyDescent="0.2"/>
  <cols>
    <col min="1" max="1" width="14.5703125" style="35" customWidth="1"/>
    <col min="2" max="2" width="22.28515625" style="35" customWidth="1"/>
    <col min="3" max="88" width="2.28515625" style="35" customWidth="1"/>
    <col min="89" max="91" width="2.85546875" style="35" customWidth="1"/>
    <col min="92" max="16379" width="9.140625" style="35"/>
    <col min="16380" max="16380" width="2.140625" style="35" customWidth="1"/>
    <col min="16381" max="16381" width="4.28515625" style="35" customWidth="1"/>
    <col min="16382" max="16382" width="1.28515625" style="35" customWidth="1"/>
    <col min="16383" max="16383" width="3.42578125" style="35" customWidth="1"/>
    <col min="16384" max="16384" width="6.28515625" style="35" customWidth="1"/>
  </cols>
  <sheetData>
    <row r="1" spans="1:177" x14ac:dyDescent="0.2">
      <c r="B1" s="39"/>
      <c r="W1" s="39" t="s">
        <v>197</v>
      </c>
      <c r="AR1" s="39" t="s">
        <v>198</v>
      </c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</row>
    <row r="2" spans="1:177" x14ac:dyDescent="0.2">
      <c r="C2" s="104">
        <v>2000</v>
      </c>
      <c r="D2" s="104"/>
      <c r="E2" s="104"/>
      <c r="F2" s="104"/>
      <c r="G2" s="104">
        <v>2001</v>
      </c>
      <c r="H2" s="104"/>
      <c r="I2" s="104"/>
      <c r="J2" s="104"/>
      <c r="K2" s="104">
        <v>2002</v>
      </c>
      <c r="L2" s="104"/>
      <c r="M2" s="104"/>
      <c r="N2" s="104"/>
      <c r="O2" s="104">
        <v>2003</v>
      </c>
      <c r="P2" s="104"/>
      <c r="Q2" s="104"/>
      <c r="R2" s="104"/>
      <c r="S2" s="104">
        <v>2004</v>
      </c>
      <c r="T2" s="104"/>
      <c r="U2" s="104"/>
      <c r="V2" s="104"/>
      <c r="W2" s="104">
        <v>2005</v>
      </c>
      <c r="X2" s="104"/>
      <c r="Y2" s="104"/>
      <c r="Z2" s="104"/>
      <c r="AA2" s="104">
        <v>2006</v>
      </c>
      <c r="AB2" s="104"/>
      <c r="AC2" s="104"/>
      <c r="AD2" s="104"/>
      <c r="AE2" s="104">
        <v>2007</v>
      </c>
      <c r="AF2" s="104"/>
      <c r="AG2" s="104"/>
      <c r="AH2" s="104"/>
      <c r="AI2" s="104">
        <v>2008</v>
      </c>
      <c r="AJ2" s="104"/>
      <c r="AK2" s="104"/>
      <c r="AL2" s="104"/>
      <c r="AM2" s="104">
        <v>2009</v>
      </c>
      <c r="AN2" s="104"/>
      <c r="AO2" s="104"/>
      <c r="AP2" s="104"/>
      <c r="AQ2" s="104">
        <v>2010</v>
      </c>
      <c r="AR2" s="104"/>
      <c r="AS2" s="104"/>
      <c r="AT2" s="104"/>
      <c r="AU2" s="104">
        <v>2011</v>
      </c>
      <c r="AV2" s="104"/>
      <c r="AW2" s="104"/>
      <c r="AX2" s="104"/>
      <c r="AY2" s="104">
        <v>2012</v>
      </c>
      <c r="AZ2" s="104"/>
      <c r="BA2" s="104"/>
      <c r="BB2" s="104"/>
      <c r="BC2" s="104">
        <v>2013</v>
      </c>
      <c r="BD2" s="104"/>
      <c r="BE2" s="104"/>
      <c r="BF2" s="104"/>
      <c r="BG2" s="104">
        <v>2014</v>
      </c>
      <c r="BH2" s="104"/>
      <c r="BI2" s="104"/>
      <c r="BJ2" s="104"/>
      <c r="BK2" s="104">
        <v>2015</v>
      </c>
      <c r="BL2" s="104"/>
      <c r="BM2" s="104"/>
      <c r="BN2" s="104"/>
      <c r="BO2" s="104">
        <v>2016</v>
      </c>
      <c r="BP2" s="104"/>
      <c r="BQ2" s="104"/>
      <c r="BR2" s="104"/>
      <c r="BS2" s="104">
        <v>2017</v>
      </c>
      <c r="BT2" s="104"/>
      <c r="BU2" s="104"/>
      <c r="BV2" s="104"/>
      <c r="BW2" s="104">
        <v>2018</v>
      </c>
      <c r="BX2" s="104"/>
      <c r="BY2" s="104"/>
      <c r="BZ2" s="104"/>
      <c r="CA2" s="104">
        <v>2019</v>
      </c>
      <c r="CB2" s="104"/>
      <c r="CC2" s="104"/>
      <c r="CD2" s="104"/>
      <c r="CE2" s="103">
        <v>2020</v>
      </c>
      <c r="CF2" s="103"/>
      <c r="CG2" s="103"/>
      <c r="CH2" s="103"/>
      <c r="CI2" s="103">
        <v>2021</v>
      </c>
      <c r="CJ2" s="103"/>
      <c r="CK2" s="103"/>
      <c r="CL2" s="103"/>
      <c r="CM2" s="103">
        <v>2022</v>
      </c>
      <c r="CN2" s="103"/>
      <c r="CO2" s="103"/>
      <c r="CP2" s="103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</row>
    <row r="3" spans="1:177" x14ac:dyDescent="0.2">
      <c r="C3" s="37" t="s">
        <v>3</v>
      </c>
      <c r="D3" s="37" t="s">
        <v>4</v>
      </c>
      <c r="E3" s="37" t="s">
        <v>2</v>
      </c>
      <c r="F3" s="37" t="s">
        <v>5</v>
      </c>
      <c r="G3" s="37" t="s">
        <v>3</v>
      </c>
      <c r="H3" s="37" t="s">
        <v>4</v>
      </c>
      <c r="I3" s="37" t="s">
        <v>2</v>
      </c>
      <c r="J3" s="37" t="s">
        <v>5</v>
      </c>
      <c r="K3" s="37" t="s">
        <v>3</v>
      </c>
      <c r="L3" s="37" t="s">
        <v>4</v>
      </c>
      <c r="M3" s="37" t="s">
        <v>2</v>
      </c>
      <c r="N3" s="37" t="s">
        <v>5</v>
      </c>
      <c r="O3" s="37" t="s">
        <v>3</v>
      </c>
      <c r="P3" s="37" t="s">
        <v>4</v>
      </c>
      <c r="Q3" s="37" t="s">
        <v>2</v>
      </c>
      <c r="R3" s="37" t="s">
        <v>5</v>
      </c>
      <c r="S3" s="37" t="s">
        <v>3</v>
      </c>
      <c r="T3" s="37" t="s">
        <v>4</v>
      </c>
      <c r="U3" s="37" t="s">
        <v>2</v>
      </c>
      <c r="V3" s="37" t="s">
        <v>5</v>
      </c>
      <c r="W3" s="37" t="s">
        <v>3</v>
      </c>
      <c r="X3" s="37" t="s">
        <v>4</v>
      </c>
      <c r="Y3" s="37" t="s">
        <v>2</v>
      </c>
      <c r="Z3" s="37" t="s">
        <v>5</v>
      </c>
      <c r="AA3" s="37" t="s">
        <v>3</v>
      </c>
      <c r="AB3" s="37" t="s">
        <v>4</v>
      </c>
      <c r="AC3" s="37" t="s">
        <v>2</v>
      </c>
      <c r="AD3" s="37" t="s">
        <v>5</v>
      </c>
      <c r="AE3" s="37" t="s">
        <v>3</v>
      </c>
      <c r="AF3" s="37" t="s">
        <v>4</v>
      </c>
      <c r="AG3" s="37" t="s">
        <v>2</v>
      </c>
      <c r="AH3" s="37" t="s">
        <v>5</v>
      </c>
      <c r="AI3" s="37" t="s">
        <v>3</v>
      </c>
      <c r="AJ3" s="37" t="s">
        <v>4</v>
      </c>
      <c r="AK3" s="37" t="s">
        <v>2</v>
      </c>
      <c r="AL3" s="37" t="s">
        <v>5</v>
      </c>
      <c r="AM3" s="37" t="s">
        <v>3</v>
      </c>
      <c r="AN3" s="37" t="s">
        <v>4</v>
      </c>
      <c r="AO3" s="37" t="s">
        <v>2</v>
      </c>
      <c r="AP3" s="37" t="s">
        <v>5</v>
      </c>
      <c r="AQ3" s="37" t="s">
        <v>3</v>
      </c>
      <c r="AR3" s="37" t="s">
        <v>4</v>
      </c>
      <c r="AS3" s="37" t="s">
        <v>2</v>
      </c>
      <c r="AT3" s="37" t="s">
        <v>5</v>
      </c>
      <c r="AU3" s="37" t="s">
        <v>3</v>
      </c>
      <c r="AV3" s="37" t="s">
        <v>4</v>
      </c>
      <c r="AW3" s="37" t="s">
        <v>2</v>
      </c>
      <c r="AX3" s="37" t="s">
        <v>5</v>
      </c>
      <c r="AY3" s="37" t="s">
        <v>3</v>
      </c>
      <c r="AZ3" s="37" t="s">
        <v>4</v>
      </c>
      <c r="BA3" s="37" t="s">
        <v>2</v>
      </c>
      <c r="BB3" s="37" t="s">
        <v>5</v>
      </c>
      <c r="BC3" s="37" t="s">
        <v>3</v>
      </c>
      <c r="BD3" s="37" t="s">
        <v>4</v>
      </c>
      <c r="BE3" s="37" t="s">
        <v>2</v>
      </c>
      <c r="BF3" s="37" t="s">
        <v>5</v>
      </c>
      <c r="BG3" s="37" t="s">
        <v>3</v>
      </c>
      <c r="BH3" s="37" t="s">
        <v>4</v>
      </c>
      <c r="BI3" s="37" t="s">
        <v>2</v>
      </c>
      <c r="BJ3" s="37" t="s">
        <v>5</v>
      </c>
      <c r="BK3" s="37" t="s">
        <v>3</v>
      </c>
      <c r="BL3" s="37" t="s">
        <v>4</v>
      </c>
      <c r="BM3" s="37" t="s">
        <v>2</v>
      </c>
      <c r="BN3" s="37" t="s">
        <v>5</v>
      </c>
      <c r="BO3" s="37" t="s">
        <v>3</v>
      </c>
      <c r="BP3" s="37" t="s">
        <v>4</v>
      </c>
      <c r="BQ3" s="37" t="s">
        <v>2</v>
      </c>
      <c r="BR3" s="37" t="s">
        <v>5</v>
      </c>
      <c r="BS3" s="37" t="s">
        <v>3</v>
      </c>
      <c r="BT3" s="37" t="s">
        <v>4</v>
      </c>
      <c r="BU3" s="37" t="s">
        <v>2</v>
      </c>
      <c r="BV3" s="37" t="s">
        <v>5</v>
      </c>
      <c r="BW3" s="37" t="s">
        <v>3</v>
      </c>
      <c r="BX3" s="37" t="s">
        <v>4</v>
      </c>
      <c r="BY3" s="37" t="s">
        <v>2</v>
      </c>
      <c r="BZ3" s="37" t="s">
        <v>5</v>
      </c>
      <c r="CA3" s="37" t="s">
        <v>3</v>
      </c>
      <c r="CB3" s="35" t="s">
        <v>4</v>
      </c>
      <c r="CC3" s="37" t="s">
        <v>2</v>
      </c>
      <c r="CD3" s="37" t="s">
        <v>5</v>
      </c>
      <c r="CE3" s="37" t="s">
        <v>3</v>
      </c>
      <c r="CF3" s="35" t="s">
        <v>4</v>
      </c>
      <c r="CG3" s="37" t="s">
        <v>2</v>
      </c>
      <c r="CH3" s="37" t="s">
        <v>5</v>
      </c>
      <c r="CI3" s="37" t="s">
        <v>3</v>
      </c>
      <c r="CJ3" s="36" t="s">
        <v>4</v>
      </c>
      <c r="CK3" s="36" t="s">
        <v>2</v>
      </c>
      <c r="CL3" s="37" t="s">
        <v>5</v>
      </c>
      <c r="CM3" s="37" t="s">
        <v>3</v>
      </c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</row>
    <row r="4" spans="1:177" ht="14.25" x14ac:dyDescent="0.25">
      <c r="A4" s="93" t="s">
        <v>120</v>
      </c>
      <c r="B4" s="93" t="s">
        <v>11</v>
      </c>
      <c r="C4" s="70">
        <v>-0.2538007600133711</v>
      </c>
      <c r="D4" s="70">
        <v>-0.37512310133844423</v>
      </c>
      <c r="E4" s="70">
        <v>-0.41151980373596625</v>
      </c>
      <c r="F4" s="70">
        <v>-0.37512310133844423</v>
      </c>
      <c r="G4" s="70">
        <v>-0.49644544266351737</v>
      </c>
      <c r="H4" s="70">
        <v>-0.53284214506103944</v>
      </c>
      <c r="I4" s="70">
        <v>-0.10821395042328338</v>
      </c>
      <c r="J4" s="70">
        <v>-0.15674288695331257</v>
      </c>
      <c r="K4" s="70">
        <v>-7.1817248025761352E-2</v>
      </c>
      <c r="L4" s="70">
        <v>7.3769561564326333E-2</v>
      </c>
      <c r="M4" s="70">
        <v>-0.24166852588086379</v>
      </c>
      <c r="N4" s="70">
        <v>8.5901795696833608E-2</v>
      </c>
      <c r="O4" s="70">
        <v>0.11016626396184837</v>
      </c>
      <c r="P4" s="70">
        <v>0.36494318074450194</v>
      </c>
      <c r="Q4" s="70">
        <v>0.38920764900951649</v>
      </c>
      <c r="R4" s="70">
        <v>0.28001754181695082</v>
      </c>
      <c r="S4" s="70">
        <v>0.12229849809435564</v>
      </c>
      <c r="T4" s="70">
        <v>-7.1817248025761352E-2</v>
      </c>
      <c r="U4" s="70">
        <v>-0.10821395042328338</v>
      </c>
      <c r="V4" s="70">
        <v>0.34067871247948739</v>
      </c>
      <c r="W4" s="70">
        <v>0.82596807777977999</v>
      </c>
      <c r="X4" s="70">
        <v>0.78957137538225797</v>
      </c>
      <c r="Y4" s="70">
        <v>1.0322160580324042</v>
      </c>
      <c r="Z4" s="70">
        <v>0.9594226532373602</v>
      </c>
      <c r="AA4" s="70">
        <v>1.2384640382850285</v>
      </c>
      <c r="AB4" s="70">
        <v>1.5175054233326968</v>
      </c>
      <c r="AC4" s="70">
        <v>1.63882776465777</v>
      </c>
      <c r="AD4" s="70">
        <v>2.293968407813165</v>
      </c>
      <c r="AE4" s="70">
        <v>2.7307288365834284</v>
      </c>
      <c r="AF4" s="70">
        <v>2.8399189437759942</v>
      </c>
      <c r="AG4" s="70">
        <v>2.9005801144385308</v>
      </c>
      <c r="AH4" s="70">
        <v>2.5244808563308037</v>
      </c>
      <c r="AI4" s="70">
        <v>2.3182328760781798</v>
      </c>
      <c r="AJ4" s="70">
        <v>1.7965468083803651</v>
      </c>
      <c r="AK4" s="70">
        <v>1.3961830820076238</v>
      </c>
      <c r="AL4" s="70">
        <v>0.37707541487700919</v>
      </c>
      <c r="AM4" s="70">
        <v>-0.64203225225360516</v>
      </c>
      <c r="AN4" s="70">
        <v>-1.175850554083927</v>
      </c>
      <c r="AO4" s="70">
        <v>-1.867387899636844</v>
      </c>
      <c r="AP4" s="70">
        <v>-2.5589252451897608</v>
      </c>
      <c r="AQ4" s="70">
        <v>-2.0857681140219757</v>
      </c>
      <c r="AR4" s="70">
        <v>-1.8552556655043366</v>
      </c>
      <c r="AS4" s="70">
        <v>-1.3093051295415077</v>
      </c>
      <c r="AT4" s="70">
        <v>-0.67842895465112707</v>
      </c>
      <c r="AU4" s="70">
        <v>-0.56923884745856135</v>
      </c>
      <c r="AV4" s="70">
        <v>-0.55710661332605393</v>
      </c>
      <c r="AW4" s="70">
        <v>-0.56923884745856135</v>
      </c>
      <c r="AX4" s="70">
        <v>-0.54497437919354663</v>
      </c>
      <c r="AY4" s="70">
        <v>-0.65416448638611258</v>
      </c>
      <c r="AZ4" s="70">
        <v>-0.62990001812109786</v>
      </c>
      <c r="BA4" s="70">
        <v>-0.66629672051861977</v>
      </c>
      <c r="BB4" s="70">
        <v>-0.60563554985608326</v>
      </c>
      <c r="BC4" s="70">
        <v>-0.62990001812109786</v>
      </c>
      <c r="BD4" s="70">
        <v>-0.53284214506103944</v>
      </c>
      <c r="BE4" s="70">
        <v>-0.47218097439850282</v>
      </c>
      <c r="BF4" s="70">
        <v>-0.50857767679602472</v>
      </c>
      <c r="BG4" s="70">
        <v>-0.1931395893508345</v>
      </c>
      <c r="BH4" s="70">
        <v>-0.30232969654340036</v>
      </c>
      <c r="BI4" s="70">
        <v>-0.24166852588086379</v>
      </c>
      <c r="BJ4" s="70">
        <v>-0.29019746241089311</v>
      </c>
      <c r="BK4" s="70">
        <v>-0.33872639894092232</v>
      </c>
      <c r="BL4" s="70">
        <v>-0.31446193067590766</v>
      </c>
      <c r="BM4" s="70">
        <v>-0.20527182348334189</v>
      </c>
      <c r="BN4" s="70">
        <v>-0.1931395893508345</v>
      </c>
      <c r="BO4" s="70">
        <v>-0.44791650613348816</v>
      </c>
      <c r="BP4" s="70">
        <v>-0.46004874026599546</v>
      </c>
      <c r="BQ4" s="70">
        <v>-0.62990001812109786</v>
      </c>
      <c r="BR4" s="70">
        <v>-0.37512310133844423</v>
      </c>
      <c r="BS4" s="70">
        <v>-0.24166852588086379</v>
      </c>
      <c r="BT4" s="70">
        <v>-4.7552779760746809E-2</v>
      </c>
      <c r="BU4" s="70">
        <v>-8.3949482158268626E-2</v>
      </c>
      <c r="BV4" s="70">
        <v>-0.18100735521832723</v>
      </c>
      <c r="BW4" s="70">
        <v>-3.5420545628239541E-2</v>
      </c>
      <c r="BX4" s="70">
        <v>-5.9685013893254084E-2</v>
      </c>
      <c r="BY4" s="70">
        <v>-0.10821395042328338</v>
      </c>
      <c r="BZ4" s="70">
        <v>-7.1817248025761352E-2</v>
      </c>
      <c r="CA4" s="70">
        <v>-0.1931395893508345</v>
      </c>
      <c r="CB4" s="70">
        <v>-0.22953629174835652</v>
      </c>
      <c r="CC4" s="70">
        <v>-0.16887512108581995</v>
      </c>
      <c r="CD4" s="70">
        <v>-0.2538007600133711</v>
      </c>
      <c r="CE4" s="70">
        <v>-0.26593299414587845</v>
      </c>
      <c r="CF4" s="70">
        <v>-0.55710661332605393</v>
      </c>
      <c r="CG4" s="70">
        <v>-0.24166852588086379</v>
      </c>
      <c r="CH4" s="71">
        <v>-0.2780652282783857</v>
      </c>
      <c r="CI4" s="70">
        <v>6.1637327431819065E-2</v>
      </c>
      <c r="CJ4" s="70">
        <v>0.14656296635937019</v>
      </c>
      <c r="CK4" s="70">
        <v>0.17082743462438493</v>
      </c>
      <c r="CL4" s="70">
        <v>0.41604674675969883</v>
      </c>
      <c r="CM4" s="70">
        <v>-0.26397690235098603</v>
      </c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</row>
    <row r="5" spans="1:177" ht="14.25" x14ac:dyDescent="0.25">
      <c r="A5" s="94" t="s">
        <v>121</v>
      </c>
      <c r="B5" s="94" t="s">
        <v>12</v>
      </c>
      <c r="C5" s="70">
        <v>-0.77748619949305675</v>
      </c>
      <c r="D5" s="70">
        <v>-0.85610839944179307</v>
      </c>
      <c r="E5" s="70">
        <v>-0.82990099945888107</v>
      </c>
      <c r="F5" s="70">
        <v>-0.80369359947596875</v>
      </c>
      <c r="G5" s="70">
        <v>-0.69886399954432088</v>
      </c>
      <c r="H5" s="70">
        <v>-0.75127879951014487</v>
      </c>
      <c r="I5" s="70">
        <v>-0.69886399954432088</v>
      </c>
      <c r="J5" s="70">
        <v>-0.62024179959558456</v>
      </c>
      <c r="K5" s="70">
        <v>-0.41058259973228811</v>
      </c>
      <c r="L5" s="70">
        <v>-0.67265659956140855</v>
      </c>
      <c r="M5" s="70">
        <v>-4.3678999971519909E-2</v>
      </c>
      <c r="N5" s="70">
        <v>-0.25333819983481598</v>
      </c>
      <c r="O5" s="70">
        <v>-0.12230119992025576</v>
      </c>
      <c r="P5" s="70">
        <v>-0.20092339986899208</v>
      </c>
      <c r="Q5" s="70">
        <v>-0.20092339986899208</v>
      </c>
      <c r="R5" s="70">
        <v>8.7357999943044485E-3</v>
      </c>
      <c r="S5" s="70">
        <v>-0.25333819983481598</v>
      </c>
      <c r="T5" s="70">
        <v>-0.12230119992025576</v>
      </c>
      <c r="U5" s="70">
        <v>-4.3678999971519909E-2</v>
      </c>
      <c r="V5" s="70">
        <v>-0.17471599988608011</v>
      </c>
      <c r="W5" s="70">
        <v>-9.6093799937343807E-2</v>
      </c>
      <c r="X5" s="70">
        <v>0.16598019989177659</v>
      </c>
      <c r="Y5" s="70">
        <v>0.45426159970380897</v>
      </c>
      <c r="Z5" s="70">
        <v>0.66392079956710548</v>
      </c>
      <c r="AA5" s="70">
        <v>0.71633559953292936</v>
      </c>
      <c r="AB5" s="70">
        <v>1.0046169993449618</v>
      </c>
      <c r="AC5" s="70">
        <v>1.2404835991911702</v>
      </c>
      <c r="AD5" s="70">
        <v>1.2404835991911702</v>
      </c>
      <c r="AE5" s="70">
        <v>1.2404835991911702</v>
      </c>
      <c r="AF5" s="70">
        <v>1.2928983991569942</v>
      </c>
      <c r="AG5" s="70">
        <v>1.3191057991399064</v>
      </c>
      <c r="AH5" s="70">
        <v>1.5287649990032028</v>
      </c>
      <c r="AI5" s="70">
        <v>1.2666909991740825</v>
      </c>
      <c r="AJ5" s="70">
        <v>1.135653999259522</v>
      </c>
      <c r="AK5" s="70">
        <v>0.84737259944748955</v>
      </c>
      <c r="AL5" s="70">
        <v>0.2183949998576005</v>
      </c>
      <c r="AM5" s="70">
        <v>-0.82990099945888107</v>
      </c>
      <c r="AN5" s="70">
        <v>-1.6161229989462425</v>
      </c>
      <c r="AO5" s="70">
        <v>-2.0878561986386592</v>
      </c>
      <c r="AP5" s="70">
        <v>-2.4023449984336036</v>
      </c>
      <c r="AQ5" s="70">
        <v>-2.5857967983139876</v>
      </c>
      <c r="AR5" s="70">
        <v>-2.3761375984506912</v>
      </c>
      <c r="AS5" s="70">
        <v>-2.0878561986386592</v>
      </c>
      <c r="AT5" s="70">
        <v>-1.9306117987411866</v>
      </c>
      <c r="AU5" s="70">
        <v>-1.6423303989291538</v>
      </c>
      <c r="AV5" s="70">
        <v>-1.4588785990487698</v>
      </c>
      <c r="AW5" s="70">
        <v>-1.1443897992538254</v>
      </c>
      <c r="AX5" s="70">
        <v>-1.1968045992196492</v>
      </c>
      <c r="AY5" s="70">
        <v>-1.2754267991683856</v>
      </c>
      <c r="AZ5" s="70">
        <v>-1.2754267991683856</v>
      </c>
      <c r="BA5" s="70">
        <v>-0.72507139952723287</v>
      </c>
      <c r="BB5" s="70">
        <v>-0.82990099945888107</v>
      </c>
      <c r="BC5" s="70">
        <v>-0.46299739969811249</v>
      </c>
      <c r="BD5" s="70">
        <v>-6.9886399954431855E-2</v>
      </c>
      <c r="BE5" s="70">
        <v>-0.17471599988608011</v>
      </c>
      <c r="BF5" s="70">
        <v>-9.6093799937343807E-2</v>
      </c>
      <c r="BG5" s="70">
        <v>-0.17471599988608011</v>
      </c>
      <c r="BH5" s="70">
        <v>0.13977279990886465</v>
      </c>
      <c r="BI5" s="70">
        <v>0.13977279990886465</v>
      </c>
      <c r="BJ5" s="70">
        <v>0.2183949998576005</v>
      </c>
      <c r="BK5" s="70">
        <v>0.27080979982342485</v>
      </c>
      <c r="BL5" s="70">
        <v>0.3756393997550731</v>
      </c>
      <c r="BM5" s="70">
        <v>0.32322459978924872</v>
      </c>
      <c r="BN5" s="70">
        <v>0.32322459978924872</v>
      </c>
      <c r="BO5" s="70">
        <v>0.27080979982342485</v>
      </c>
      <c r="BP5" s="70">
        <v>0.40184679973798504</v>
      </c>
      <c r="BQ5" s="70">
        <v>0.3756393997550731</v>
      </c>
      <c r="BR5" s="70">
        <v>0.45426159970380897</v>
      </c>
      <c r="BS5" s="70">
        <v>0.50667639966963329</v>
      </c>
      <c r="BT5" s="70">
        <v>0.61150599960128105</v>
      </c>
      <c r="BU5" s="70">
        <v>0.63771339958419349</v>
      </c>
      <c r="BV5" s="70">
        <v>0.74254299951584135</v>
      </c>
      <c r="BW5" s="70">
        <v>0.84737259944748955</v>
      </c>
      <c r="BX5" s="70">
        <v>0.89978739941331365</v>
      </c>
      <c r="BY5" s="70">
        <v>1.0308243993278738</v>
      </c>
      <c r="BZ5" s="70">
        <v>1.0832391992936981</v>
      </c>
      <c r="CA5" s="70">
        <v>1.1880687992253463</v>
      </c>
      <c r="CB5" s="70">
        <v>1.2666909991740825</v>
      </c>
      <c r="CC5" s="70">
        <v>1.2666909991740825</v>
      </c>
      <c r="CD5" s="70">
        <v>1.2928983991569942</v>
      </c>
      <c r="CE5" s="70">
        <v>1.0570317993107861</v>
      </c>
      <c r="CF5" s="70">
        <v>0.74254299951584135</v>
      </c>
      <c r="CG5" s="70">
        <v>0.69012819955001736</v>
      </c>
      <c r="CH5" s="71">
        <v>0.76875039949875368</v>
      </c>
      <c r="CI5" s="70">
        <v>0.89978739941331365</v>
      </c>
      <c r="CJ5" s="70">
        <v>0.89978739941331365</v>
      </c>
      <c r="CK5" s="70">
        <v>1.0046169993449618</v>
      </c>
      <c r="CL5" s="70">
        <v>0.99650313473187613</v>
      </c>
      <c r="CM5" s="70">
        <v>1.035985974389634</v>
      </c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</row>
    <row r="6" spans="1:177" ht="14.25" x14ac:dyDescent="0.25">
      <c r="A6" s="94" t="s">
        <v>122</v>
      </c>
      <c r="B6" s="94" t="s">
        <v>13</v>
      </c>
      <c r="C6" s="70">
        <v>-1.5132650129401444</v>
      </c>
      <c r="D6" s="70">
        <v>-1.5132650129401444</v>
      </c>
      <c r="E6" s="70">
        <v>-1.5132650129401444</v>
      </c>
      <c r="F6" s="70">
        <v>-1.5132650129401444</v>
      </c>
      <c r="G6" s="70">
        <v>-1.357276794781622</v>
      </c>
      <c r="H6" s="70">
        <v>-1.357276794781622</v>
      </c>
      <c r="I6" s="70">
        <v>-1.3127087324506168</v>
      </c>
      <c r="J6" s="70">
        <v>-1.3127087324506168</v>
      </c>
      <c r="K6" s="70">
        <v>-1.3795608259471255</v>
      </c>
      <c r="L6" s="70">
        <v>-1.023016327299076</v>
      </c>
      <c r="M6" s="70">
        <v>-0.68875585981652976</v>
      </c>
      <c r="N6" s="70">
        <v>-0.77789198447854169</v>
      </c>
      <c r="O6" s="70">
        <v>-0.95616423380256732</v>
      </c>
      <c r="P6" s="70">
        <v>-0.91159617147156058</v>
      </c>
      <c r="Q6" s="70">
        <v>-0.55505167282351098</v>
      </c>
      <c r="R6" s="70">
        <v>-0.86702810914055528</v>
      </c>
      <c r="S6" s="70">
        <v>-0.84474407797505191</v>
      </c>
      <c r="T6" s="70">
        <v>-0.77789198447854169</v>
      </c>
      <c r="U6" s="70">
        <v>-0.62190376632002109</v>
      </c>
      <c r="V6" s="70">
        <v>-0.68875585981652976</v>
      </c>
      <c r="W6" s="70">
        <v>-0.86702810914055528</v>
      </c>
      <c r="X6" s="70">
        <v>-0.53276764165800916</v>
      </c>
      <c r="Y6" s="70">
        <v>-0.39906345466499032</v>
      </c>
      <c r="Z6" s="70">
        <v>-0.26535926767197154</v>
      </c>
      <c r="AA6" s="70">
        <v>-0.10937104951344938</v>
      </c>
      <c r="AB6" s="70">
        <v>0.22488941796909681</v>
      </c>
      <c r="AC6" s="70">
        <v>0.75970616594117035</v>
      </c>
      <c r="AD6" s="70">
        <v>0.42544569845862418</v>
      </c>
      <c r="AE6" s="70">
        <v>0.26945748030010203</v>
      </c>
      <c r="AF6" s="70">
        <v>0.67057004127915842</v>
      </c>
      <c r="AG6" s="70">
        <v>1.0716826022582131</v>
      </c>
      <c r="AH6" s="70">
        <v>1.0716826022582131</v>
      </c>
      <c r="AI6" s="70">
        <v>0.91569438409969095</v>
      </c>
      <c r="AJ6" s="70">
        <v>1.0939666334237166</v>
      </c>
      <c r="AK6" s="70">
        <v>0.93797841526519432</v>
      </c>
      <c r="AL6" s="70">
        <v>0.42544569845862418</v>
      </c>
      <c r="AM6" s="70">
        <v>-8.7087018347947562E-2</v>
      </c>
      <c r="AN6" s="70">
        <v>-0.66647182865102639</v>
      </c>
      <c r="AO6" s="70">
        <v>-1.2681406701196101</v>
      </c>
      <c r="AP6" s="70">
        <v>-1.4909809817746409</v>
      </c>
      <c r="AQ6" s="70">
        <v>-1.646969199933163</v>
      </c>
      <c r="AR6" s="70">
        <v>-1.4909809817746409</v>
      </c>
      <c r="AS6" s="70">
        <v>-1.1344364831265914</v>
      </c>
      <c r="AT6" s="70">
        <v>-1.2235726077886033</v>
      </c>
      <c r="AU6" s="70">
        <v>-1.2904247012851136</v>
      </c>
      <c r="AV6" s="70">
        <v>-0.97844826496807069</v>
      </c>
      <c r="AW6" s="70">
        <v>-0.7333239221475365</v>
      </c>
      <c r="AX6" s="70">
        <v>-0.71103989098203313</v>
      </c>
      <c r="AY6" s="70">
        <v>-0.84474407797505191</v>
      </c>
      <c r="AZ6" s="70">
        <v>-0.57733570398901435</v>
      </c>
      <c r="BA6" s="70">
        <v>-0.17622314300995956</v>
      </c>
      <c r="BB6" s="70">
        <v>-0.22079120534096477</v>
      </c>
      <c r="BC6" s="70">
        <v>-0.19850717417546296</v>
      </c>
      <c r="BD6" s="70">
        <v>-6.4802987182444163E-2</v>
      </c>
      <c r="BE6" s="70">
        <v>0.18032135563809001</v>
      </c>
      <c r="BF6" s="70">
        <v>9.1185230976078016E-2</v>
      </c>
      <c r="BG6" s="70">
        <v>9.1185230976078016E-2</v>
      </c>
      <c r="BH6" s="70">
        <v>0.24717344913459863</v>
      </c>
      <c r="BI6" s="70">
        <v>0.24717344913459863</v>
      </c>
      <c r="BJ6" s="70">
        <v>0.24717344913459863</v>
      </c>
      <c r="BK6" s="70">
        <v>0.33630957379661219</v>
      </c>
      <c r="BL6" s="70">
        <v>0.6037179477826482</v>
      </c>
      <c r="BM6" s="70">
        <v>0.71513810361016361</v>
      </c>
      <c r="BN6" s="70">
        <v>0.71513810361016361</v>
      </c>
      <c r="BO6" s="70">
        <v>0.62600197894815157</v>
      </c>
      <c r="BP6" s="70">
        <v>0.80427422827217554</v>
      </c>
      <c r="BQ6" s="70">
        <v>0.80427422827217554</v>
      </c>
      <c r="BR6" s="70">
        <v>0.78199019710667372</v>
      </c>
      <c r="BS6" s="70">
        <v>0.75970616594117035</v>
      </c>
      <c r="BT6" s="70">
        <v>0.98254647759620117</v>
      </c>
      <c r="BU6" s="70">
        <v>1.205386789251232</v>
      </c>
      <c r="BV6" s="70">
        <v>1.2276708204167353</v>
      </c>
      <c r="BW6" s="70">
        <v>1.1831027580857285</v>
      </c>
      <c r="BX6" s="70">
        <v>1.3836590385752576</v>
      </c>
      <c r="BY6" s="70">
        <v>1.5842153190647834</v>
      </c>
      <c r="BZ6" s="70">
        <v>1.4505111320717661</v>
      </c>
      <c r="CA6" s="70">
        <v>1.3836590385752576</v>
      </c>
      <c r="CB6" s="70">
        <v>1.4505111320717661</v>
      </c>
      <c r="CC6" s="70">
        <v>1.6510674125612919</v>
      </c>
      <c r="CD6" s="70">
        <v>1.6064993502302882</v>
      </c>
      <c r="CE6" s="70">
        <v>1.4505111320717661</v>
      </c>
      <c r="CF6" s="70">
        <v>1.3168069450787458</v>
      </c>
      <c r="CG6" s="70">
        <v>1.3613750074097526</v>
      </c>
      <c r="CH6" s="71">
        <v>1.2499548515822372</v>
      </c>
      <c r="CI6" s="70">
        <v>0.75970616594117035</v>
      </c>
      <c r="CJ6" s="70">
        <v>0.91569438409969095</v>
      </c>
      <c r="CK6" s="70">
        <v>1.1831027580857285</v>
      </c>
      <c r="CL6" s="70">
        <v>0.99342219619397587</v>
      </c>
      <c r="CM6" s="70">
        <v>1.0911471669302206</v>
      </c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</row>
    <row r="7" spans="1:177" ht="14.25" x14ac:dyDescent="0.25">
      <c r="A7" s="94" t="s">
        <v>123</v>
      </c>
      <c r="B7" s="94" t="s">
        <v>14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0">
        <v>-0.77092971274269051</v>
      </c>
      <c r="X7" s="70">
        <v>-0.60786249744833387</v>
      </c>
      <c r="Y7" s="70">
        <v>-0.48681260143227784</v>
      </c>
      <c r="Z7" s="70">
        <v>-0.41811761912013584</v>
      </c>
      <c r="AA7" s="70">
        <v>0.24265474714932733</v>
      </c>
      <c r="AB7" s="70">
        <v>0.42806450523452622</v>
      </c>
      <c r="AC7" s="70">
        <v>0.84973831656318433</v>
      </c>
      <c r="AD7" s="70">
        <v>0.79521584273777068</v>
      </c>
      <c r="AE7" s="70">
        <v>1.0258108925865386</v>
      </c>
      <c r="AF7" s="70">
        <v>0.96261817827512641</v>
      </c>
      <c r="AG7" s="70">
        <v>0.85340649523033763</v>
      </c>
      <c r="AH7" s="70">
        <v>0.19029983344541329</v>
      </c>
      <c r="AI7" s="70">
        <v>0.87891701050644855</v>
      </c>
      <c r="AJ7" s="70">
        <v>0.44090313056956243</v>
      </c>
      <c r="AK7" s="70">
        <v>-0.33258236201788133</v>
      </c>
      <c r="AL7" s="70">
        <v>-0.70757026303731674</v>
      </c>
      <c r="AM7" s="70">
        <v>-1.0800571331473297</v>
      </c>
      <c r="AN7" s="70">
        <v>-1.3169881279666349</v>
      </c>
      <c r="AO7" s="70">
        <v>-1.5097342433861403</v>
      </c>
      <c r="AP7" s="70">
        <v>-1.6521262698292696</v>
      </c>
      <c r="AQ7" s="70">
        <v>-1.6232810466739283</v>
      </c>
      <c r="AR7" s="70">
        <v>-1.5517515626644407</v>
      </c>
      <c r="AS7" s="70">
        <v>-1.4015229727051204</v>
      </c>
      <c r="AT7" s="70">
        <v>-1.4106934193730034</v>
      </c>
      <c r="AU7" s="70">
        <v>-0.84295940293406268</v>
      </c>
      <c r="AV7" s="70">
        <v>-0.85229658499590721</v>
      </c>
      <c r="AW7" s="70">
        <v>-0.94950331967546742</v>
      </c>
      <c r="AX7" s="70">
        <v>-1.062216445993448</v>
      </c>
      <c r="AY7" s="70">
        <v>-0.63937548690705925</v>
      </c>
      <c r="AZ7" s="70">
        <v>-0.70156778885470239</v>
      </c>
      <c r="BA7" s="70">
        <v>-0.78510222122941875</v>
      </c>
      <c r="BB7" s="70">
        <v>-0.74491899128469496</v>
      </c>
      <c r="BC7" s="70">
        <v>-0.12116188247468694</v>
      </c>
      <c r="BD7" s="70">
        <v>-0.28706359946638915</v>
      </c>
      <c r="BE7" s="70">
        <v>-0.41378249887713658</v>
      </c>
      <c r="BF7" s="70">
        <v>-0.61636600254037088</v>
      </c>
      <c r="BG7" s="70">
        <v>-0.216367792426709</v>
      </c>
      <c r="BH7" s="70">
        <v>-0.41061452639186785</v>
      </c>
      <c r="BI7" s="70">
        <v>-0.71457314958370011</v>
      </c>
      <c r="BJ7" s="70">
        <v>-0.90165026160851414</v>
      </c>
      <c r="BK7" s="70">
        <v>-0.3475885474744172</v>
      </c>
      <c r="BL7" s="70">
        <v>-0.2435456616424351</v>
      </c>
      <c r="BM7" s="70">
        <v>-0.49014730931150802</v>
      </c>
      <c r="BN7" s="70">
        <v>-0.57918400968695427</v>
      </c>
      <c r="BO7" s="70">
        <v>-0.31074002540892354</v>
      </c>
      <c r="BP7" s="70">
        <v>-7.2475147437926088E-2</v>
      </c>
      <c r="BQ7" s="70">
        <v>-0.24321219085451209</v>
      </c>
      <c r="BR7" s="70">
        <v>-0.20669713957694144</v>
      </c>
      <c r="BS7" s="70">
        <v>8.3422445916085525E-2</v>
      </c>
      <c r="BT7" s="70">
        <v>0.17062505695795513</v>
      </c>
      <c r="BU7" s="70">
        <v>0.32568897334215918</v>
      </c>
      <c r="BV7" s="70">
        <v>0.31501790812862257</v>
      </c>
      <c r="BW7" s="70">
        <v>1.082834397321375</v>
      </c>
      <c r="BX7" s="70">
        <v>1.4926699956787659</v>
      </c>
      <c r="BY7" s="70">
        <v>1.1715376269088982</v>
      </c>
      <c r="BZ7" s="70">
        <v>0.94294340178766833</v>
      </c>
      <c r="CA7" s="70">
        <v>2.1741175507994566</v>
      </c>
      <c r="CB7" s="70">
        <v>2.4644038716864447</v>
      </c>
      <c r="CC7" s="70">
        <v>2.2494819488700588</v>
      </c>
      <c r="CD7" s="70">
        <v>2.0654060739365518</v>
      </c>
      <c r="CE7" s="70">
        <v>0.5286059477933166</v>
      </c>
      <c r="CF7" s="70">
        <v>0.89492360832675355</v>
      </c>
      <c r="CG7" s="70">
        <v>0.86757900371706587</v>
      </c>
      <c r="CH7" s="71">
        <v>0.26032869890924737</v>
      </c>
      <c r="CI7" s="71">
        <v>0.96778697548793324</v>
      </c>
      <c r="CJ7" s="70">
        <v>1.6015482079356318</v>
      </c>
      <c r="CK7" s="70">
        <v>1.2965891723800305</v>
      </c>
      <c r="CL7" s="70">
        <v>1.7993183875025534</v>
      </c>
      <c r="CM7" s="70">
        <v>1.9456536188628319</v>
      </c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</row>
    <row r="8" spans="1:177" ht="14.25" x14ac:dyDescent="0.25">
      <c r="A8" s="94" t="s">
        <v>124</v>
      </c>
      <c r="B8" s="94" t="s">
        <v>15</v>
      </c>
      <c r="C8" s="70">
        <v>-1.7297810687615593</v>
      </c>
      <c r="D8" s="70">
        <v>-2.0622842790626108</v>
      </c>
      <c r="E8" s="70">
        <v>-2.0124087975174536</v>
      </c>
      <c r="F8" s="70">
        <v>-1.613404945156192</v>
      </c>
      <c r="G8" s="70">
        <v>-2.8935423048152398</v>
      </c>
      <c r="H8" s="70">
        <v>-0.86527272197882599</v>
      </c>
      <c r="I8" s="70">
        <v>-0.56601983270788003</v>
      </c>
      <c r="J8" s="70">
        <v>-0.43301854858745753</v>
      </c>
      <c r="K8" s="70">
        <v>0.18211239046948602</v>
      </c>
      <c r="L8" s="70">
        <v>-0.20026630137672283</v>
      </c>
      <c r="M8" s="70">
        <v>-0.11714049880145992</v>
      </c>
      <c r="N8" s="70">
        <v>0.48136527974043436</v>
      </c>
      <c r="O8" s="70">
        <v>0.28186335355980291</v>
      </c>
      <c r="P8" s="70">
        <v>-0.39976822755735425</v>
      </c>
      <c r="Q8" s="70">
        <v>-0.66577079579819454</v>
      </c>
      <c r="R8" s="70">
        <v>0.23198787201464566</v>
      </c>
      <c r="S8" s="70">
        <v>0.53124076128559161</v>
      </c>
      <c r="T8" s="70">
        <v>0.46474011922538033</v>
      </c>
      <c r="U8" s="70">
        <v>0.43148979819527472</v>
      </c>
      <c r="V8" s="70">
        <v>1.5860785318960239E-2</v>
      </c>
      <c r="W8" s="70">
        <v>0.21536271149959166</v>
      </c>
      <c r="X8" s="70">
        <v>0.3483639956200118</v>
      </c>
      <c r="Y8" s="70">
        <v>0.96349493467695768</v>
      </c>
      <c r="Z8" s="70">
        <v>0.21536271149959166</v>
      </c>
      <c r="AA8" s="70">
        <v>0.79724332952643195</v>
      </c>
      <c r="AB8" s="70">
        <v>0.53124076128559161</v>
      </c>
      <c r="AC8" s="70">
        <v>0.28186335355980291</v>
      </c>
      <c r="AD8" s="70">
        <v>0.5977414033458005</v>
      </c>
      <c r="AE8" s="70">
        <v>0.31511367458990858</v>
      </c>
      <c r="AF8" s="70">
        <v>0.56449108231569722</v>
      </c>
      <c r="AG8" s="70">
        <v>0.14886206943938277</v>
      </c>
      <c r="AH8" s="70">
        <v>0.48136527974043436</v>
      </c>
      <c r="AI8" s="70">
        <v>0.13223690892432877</v>
      </c>
      <c r="AJ8" s="70">
        <v>-0.53276951167777442</v>
      </c>
      <c r="AK8" s="70">
        <v>-0.59927015373798331</v>
      </c>
      <c r="AL8" s="70">
        <v>-1.0980249691895618</v>
      </c>
      <c r="AM8" s="70">
        <v>-2.0456591185475581</v>
      </c>
      <c r="AN8" s="70">
        <v>-2.8602919837851353</v>
      </c>
      <c r="AO8" s="70">
        <v>-2.8104165022399772</v>
      </c>
      <c r="AP8" s="70">
        <v>-2.8769171443001871</v>
      </c>
      <c r="AQ8" s="70">
        <v>-1.9292829949421908</v>
      </c>
      <c r="AR8" s="70">
        <v>-1.4804036610357707</v>
      </c>
      <c r="AS8" s="70">
        <v>-0.73227143785840587</v>
      </c>
      <c r="AT8" s="70">
        <v>-0.56601983270788003</v>
      </c>
      <c r="AU8" s="70">
        <v>-0.46626886961756314</v>
      </c>
      <c r="AV8" s="70">
        <v>-0.41639338807240589</v>
      </c>
      <c r="AW8" s="70">
        <v>-0.16701598034661719</v>
      </c>
      <c r="AX8" s="70">
        <v>-0.21689146189177444</v>
      </c>
      <c r="AY8" s="70">
        <v>-0.20026630137672283</v>
      </c>
      <c r="AZ8" s="70">
        <v>0.31511367458990858</v>
      </c>
      <c r="BA8" s="70">
        <v>0.41486463768022308</v>
      </c>
      <c r="BB8" s="70">
        <v>0.3483639956200118</v>
      </c>
      <c r="BC8" s="70">
        <v>0.43148979819527472</v>
      </c>
      <c r="BD8" s="70">
        <v>0.41486463768022308</v>
      </c>
      <c r="BE8" s="70">
        <v>0.38161431665011747</v>
      </c>
      <c r="BF8" s="70">
        <v>0.44811495871032869</v>
      </c>
      <c r="BG8" s="70">
        <v>0.43148979819527472</v>
      </c>
      <c r="BH8" s="70">
        <v>0.41486463768022308</v>
      </c>
      <c r="BI8" s="70">
        <v>0.33173883510496016</v>
      </c>
      <c r="BJ8" s="70">
        <v>0.63099172437590612</v>
      </c>
      <c r="BK8" s="70">
        <v>0.29848851407485455</v>
      </c>
      <c r="BL8" s="70">
        <v>0.44811495871032869</v>
      </c>
      <c r="BM8" s="70">
        <v>0.31511367458990858</v>
      </c>
      <c r="BN8" s="71">
        <v>0.2486130325296973</v>
      </c>
      <c r="BO8" s="71">
        <v>0.46474011922538033</v>
      </c>
      <c r="BP8" s="70">
        <v>0.58111624283074892</v>
      </c>
      <c r="BQ8" s="70">
        <v>0.38161431665011747</v>
      </c>
      <c r="BR8" s="70">
        <v>0.5977414033458005</v>
      </c>
      <c r="BS8" s="70">
        <v>0.83049365055653757</v>
      </c>
      <c r="BT8" s="70">
        <v>0.88036913210169487</v>
      </c>
      <c r="BU8" s="70">
        <v>0.83049365055653757</v>
      </c>
      <c r="BV8" s="70">
        <v>0.78061816901138026</v>
      </c>
      <c r="BW8" s="70">
        <v>1.0466207372522207</v>
      </c>
      <c r="BX8" s="70">
        <v>1.1297465398274835</v>
      </c>
      <c r="BY8" s="70">
        <v>1.3126233054930634</v>
      </c>
      <c r="BZ8" s="70">
        <v>1.0632458977672745</v>
      </c>
      <c r="CA8" s="70">
        <v>1.2461226634328519</v>
      </c>
      <c r="CB8" s="70">
        <v>1.2294975029178004</v>
      </c>
      <c r="CC8" s="70">
        <v>1.0632458977672745</v>
      </c>
      <c r="CD8" s="70">
        <v>0.9967452557070634</v>
      </c>
      <c r="CE8" s="70">
        <v>0.86374397158664318</v>
      </c>
      <c r="CF8" s="70">
        <v>-6.7265017256302656E-2</v>
      </c>
      <c r="CG8" s="70">
        <v>0.21536271149959166</v>
      </c>
      <c r="CH8" s="70">
        <v>0.53124076128559161</v>
      </c>
      <c r="CI8" s="70">
        <v>0.5977414033458005</v>
      </c>
      <c r="CJ8" s="70">
        <v>0.91361945313180049</v>
      </c>
      <c r="CK8" s="70">
        <v>0.98012009519201171</v>
      </c>
      <c r="CL8" s="70">
        <v>1.1637072909660384</v>
      </c>
      <c r="CM8" s="70">
        <v>0.97791699678384081</v>
      </c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</row>
    <row r="9" spans="1:177" ht="14.25" x14ac:dyDescent="0.25">
      <c r="A9" s="94" t="s">
        <v>139</v>
      </c>
      <c r="B9" s="94" t="s">
        <v>16</v>
      </c>
      <c r="C9" s="72"/>
      <c r="D9" s="72"/>
      <c r="E9" s="72"/>
      <c r="F9" s="72"/>
      <c r="G9" s="70">
        <v>-1.7713159003203764</v>
      </c>
      <c r="H9" s="70">
        <v>-1.5518241691602213</v>
      </c>
      <c r="I9" s="70">
        <v>-0.67385724451960061</v>
      </c>
      <c r="J9" s="70">
        <v>-0.7836031100996782</v>
      </c>
      <c r="K9" s="70">
        <v>-0.65556626692292086</v>
      </c>
      <c r="L9" s="70">
        <v>-0.18000084940925154</v>
      </c>
      <c r="M9" s="70">
        <v>0.62480216484465068</v>
      </c>
      <c r="N9" s="70">
        <v>0.40531043368449537</v>
      </c>
      <c r="O9" s="70">
        <v>-7.0254983829173973E-2</v>
      </c>
      <c r="P9" s="70">
        <v>-0.45436551335944547</v>
      </c>
      <c r="Q9" s="70">
        <v>0.36872847849113632</v>
      </c>
      <c r="R9" s="70">
        <v>0.53334727686125272</v>
      </c>
      <c r="S9" s="70">
        <v>-0.16170987181257182</v>
      </c>
      <c r="T9" s="70">
        <v>9.4363814540942378E-2</v>
      </c>
      <c r="U9" s="70">
        <v>0.73454803042472827</v>
      </c>
      <c r="V9" s="70">
        <v>0.84429389600480587</v>
      </c>
      <c r="W9" s="70">
        <v>0.40531043368449537</v>
      </c>
      <c r="X9" s="70">
        <v>0.73454803042472827</v>
      </c>
      <c r="Y9" s="70">
        <v>1.338150291115155</v>
      </c>
      <c r="Z9" s="70">
        <v>1.55764202227531</v>
      </c>
      <c r="AA9" s="70">
        <v>1.2649863807284365</v>
      </c>
      <c r="AB9" s="70">
        <v>1.3930232239051938</v>
      </c>
      <c r="AC9" s="70">
        <v>1.7405517982421059</v>
      </c>
      <c r="AD9" s="70">
        <v>1.7405517982421059</v>
      </c>
      <c r="AE9" s="70">
        <v>1.4661871342919122</v>
      </c>
      <c r="AF9" s="70">
        <v>1.5393510446786305</v>
      </c>
      <c r="AG9" s="70">
        <v>1.6125149550653486</v>
      </c>
      <c r="AH9" s="70">
        <v>1.2284044255350774</v>
      </c>
      <c r="AI9" s="70">
        <v>3.9490881750903595E-2</v>
      </c>
      <c r="AJ9" s="70">
        <v>-0.76531213250299845</v>
      </c>
      <c r="AK9" s="70">
        <v>-0.74702115490631915</v>
      </c>
      <c r="AL9" s="70">
        <v>-1.4237873259834644</v>
      </c>
      <c r="AM9" s="70">
        <v>-2.0273895866738911</v>
      </c>
      <c r="AN9" s="70">
        <v>-2.1371354522539687</v>
      </c>
      <c r="AO9" s="70">
        <v>-2.0273895866738911</v>
      </c>
      <c r="AP9" s="70">
        <v>-2.1371354522539687</v>
      </c>
      <c r="AQ9" s="70">
        <v>-2.0090986090772107</v>
      </c>
      <c r="AR9" s="70">
        <v>-1.9359346986904928</v>
      </c>
      <c r="AS9" s="70">
        <v>-1.3140414604033868</v>
      </c>
      <c r="AT9" s="70">
        <v>-1.3689143931934256</v>
      </c>
      <c r="AU9" s="70">
        <v>-1.3323324380000661</v>
      </c>
      <c r="AV9" s="70">
        <v>-0.98480386366315364</v>
      </c>
      <c r="AW9" s="70">
        <v>-0.23487378219929034</v>
      </c>
      <c r="AX9" s="70">
        <v>-0.27145573739264939</v>
      </c>
      <c r="AY9" s="70">
        <v>-0.50923844614948433</v>
      </c>
      <c r="AZ9" s="70">
        <v>-7.0254983829173973E-2</v>
      </c>
      <c r="BA9" s="70">
        <v>0.24069163531437901</v>
      </c>
      <c r="BB9" s="70">
        <v>2.1199904154223868E-2</v>
      </c>
      <c r="BC9" s="70">
        <v>-0.39949258056940667</v>
      </c>
      <c r="BD9" s="70">
        <v>-1.5382051039135192E-2</v>
      </c>
      <c r="BE9" s="70">
        <v>0.11265479213762211</v>
      </c>
      <c r="BF9" s="70">
        <v>-1.5382051039135192E-2</v>
      </c>
      <c r="BG9" s="70">
        <v>-0.19829182700593129</v>
      </c>
      <c r="BH9" s="70">
        <v>2.908926557544534E-3</v>
      </c>
      <c r="BI9" s="70">
        <v>0.38701945608781607</v>
      </c>
      <c r="BJ9" s="70">
        <v>0.11265479213762211</v>
      </c>
      <c r="BK9" s="70">
        <v>-0.27145573739264939</v>
      </c>
      <c r="BL9" s="70">
        <v>-0.36291062537604762</v>
      </c>
      <c r="BM9" s="70">
        <v>2.1199904154223868E-2</v>
      </c>
      <c r="BN9" s="70">
        <v>-0.61898431172956181</v>
      </c>
      <c r="BO9" s="70">
        <v>-0.88969078016042002</v>
      </c>
      <c r="BP9" s="70">
        <v>-0.93176002863278307</v>
      </c>
      <c r="BQ9" s="70">
        <v>-0.65739536468258875</v>
      </c>
      <c r="BR9" s="71">
        <v>-0.57142776997819489</v>
      </c>
      <c r="BS9" s="71">
        <v>-0.44339092680143799</v>
      </c>
      <c r="BT9" s="70">
        <v>4.6807272789575409E-2</v>
      </c>
      <c r="BU9" s="70">
        <v>0.54798005893859636</v>
      </c>
      <c r="BV9" s="70">
        <v>0.63028945812365444</v>
      </c>
      <c r="BW9" s="70">
        <v>0.64492224020099809</v>
      </c>
      <c r="BX9" s="70">
        <v>0.87721765567882903</v>
      </c>
      <c r="BY9" s="70">
        <v>1.1717023949853707</v>
      </c>
      <c r="BZ9" s="70">
        <v>1.1058548756373241</v>
      </c>
      <c r="CA9" s="70">
        <v>1.241208109852753</v>
      </c>
      <c r="CB9" s="70">
        <v>1.1369495375516794</v>
      </c>
      <c r="CC9" s="70">
        <v>1.0912220935599803</v>
      </c>
      <c r="CD9" s="70">
        <v>0.71442795506838075</v>
      </c>
      <c r="CE9" s="70">
        <v>0.5370054723805886</v>
      </c>
      <c r="CF9" s="70">
        <v>0.38153216280881208</v>
      </c>
      <c r="CG9" s="70">
        <v>0.37238667401047204</v>
      </c>
      <c r="CH9" s="70">
        <v>0.49310712614855789</v>
      </c>
      <c r="CI9" s="70">
        <v>0.29373547034474995</v>
      </c>
      <c r="CJ9" s="70">
        <v>0.38153216280881208</v>
      </c>
      <c r="CK9" s="70">
        <v>0.74186442146340015</v>
      </c>
      <c r="CL9" s="70">
        <v>0.71524617642409827</v>
      </c>
      <c r="CM9" s="70">
        <v>0.61664705625352201</v>
      </c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</row>
    <row r="10" spans="1:177" ht="14.25" x14ac:dyDescent="0.25">
      <c r="A10" s="94" t="s">
        <v>140</v>
      </c>
      <c r="B10" s="94" t="s">
        <v>17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0">
        <v>0.13421033680341449</v>
      </c>
      <c r="T10" s="70">
        <v>0.56509424119801388</v>
      </c>
      <c r="U10" s="70">
        <v>0.73744780295585355</v>
      </c>
      <c r="V10" s="70">
        <v>0.73744780295585355</v>
      </c>
      <c r="W10" s="70">
        <v>0.99597814559261322</v>
      </c>
      <c r="X10" s="70">
        <v>0.3927406794401741</v>
      </c>
      <c r="Y10" s="70">
        <v>1.2545084882293729</v>
      </c>
      <c r="Z10" s="70">
        <v>1.5992156117450522</v>
      </c>
      <c r="AA10" s="70">
        <v>0.90980136471369333</v>
      </c>
      <c r="AB10" s="70">
        <v>1.2545084882293729</v>
      </c>
      <c r="AC10" s="70">
        <v>1.3406852691082927</v>
      </c>
      <c r="AD10" s="70">
        <v>1.5992156117450522</v>
      </c>
      <c r="AE10" s="70">
        <v>1.5130388308661324</v>
      </c>
      <c r="AF10" s="70">
        <v>1.3406852691082927</v>
      </c>
      <c r="AG10" s="70">
        <v>1.4268620499872127</v>
      </c>
      <c r="AH10" s="70">
        <v>0.99597814559261322</v>
      </c>
      <c r="AI10" s="70">
        <v>0.13421033680341449</v>
      </c>
      <c r="AJ10" s="70">
        <v>-0.38285034847010474</v>
      </c>
      <c r="AK10" s="70">
        <v>-0.72755747198578424</v>
      </c>
      <c r="AL10" s="70">
        <v>-1.7616788425328227</v>
      </c>
      <c r="AM10" s="70">
        <v>-2.7096234322009414</v>
      </c>
      <c r="AN10" s="70">
        <v>-2.9681537748377007</v>
      </c>
      <c r="AO10" s="70">
        <v>-2.5372698704431014</v>
      </c>
      <c r="AP10" s="70">
        <v>-2.4510930895641816</v>
      </c>
      <c r="AQ10" s="70">
        <v>-2.4510930895641816</v>
      </c>
      <c r="AR10" s="70">
        <v>-1.2446181572593034</v>
      </c>
      <c r="AS10" s="70">
        <v>-0.64138069110686435</v>
      </c>
      <c r="AT10" s="70">
        <v>-1.1584413763803836</v>
      </c>
      <c r="AU10" s="70">
        <v>-1.5031484998960631</v>
      </c>
      <c r="AV10" s="70">
        <v>-0.9860878146225438</v>
      </c>
      <c r="AW10" s="70">
        <v>-0.64138069110686435</v>
      </c>
      <c r="AX10" s="70">
        <v>-0.46902712934902463</v>
      </c>
      <c r="AY10" s="70">
        <v>-0.81373425286470413</v>
      </c>
      <c r="AZ10" s="70">
        <v>-0.72755747198578424</v>
      </c>
      <c r="BA10" s="70">
        <v>-0.21049678671226499</v>
      </c>
      <c r="BB10" s="70">
        <v>-0.29667356759118485</v>
      </c>
      <c r="BC10" s="70">
        <v>-0.46902712934902463</v>
      </c>
      <c r="BD10" s="70">
        <v>-0.81373425286470413</v>
      </c>
      <c r="BE10" s="70">
        <v>-0.12432000583334513</v>
      </c>
      <c r="BF10" s="70">
        <v>-3.8143224954425251E-2</v>
      </c>
      <c r="BG10" s="70">
        <v>4.8033555924494618E-2</v>
      </c>
      <c r="BH10" s="70">
        <v>-0.12432000583334513</v>
      </c>
      <c r="BI10" s="70">
        <v>0.13421033680341449</v>
      </c>
      <c r="BJ10" s="70">
        <v>-0.12432000583334513</v>
      </c>
      <c r="BK10" s="70">
        <v>-0.21049678671226499</v>
      </c>
      <c r="BL10" s="70">
        <v>-0.29667356759118485</v>
      </c>
      <c r="BM10" s="70">
        <v>-0.29667356759118485</v>
      </c>
      <c r="BN10" s="70">
        <v>-0.21049678671226499</v>
      </c>
      <c r="BO10" s="70">
        <v>-0.46902712934902463</v>
      </c>
      <c r="BP10" s="70">
        <v>-0.38285034847010474</v>
      </c>
      <c r="BQ10" s="70">
        <v>-0.12432000583334513</v>
      </c>
      <c r="BR10" s="70">
        <v>-0.12432000583334513</v>
      </c>
      <c r="BS10" s="70">
        <v>4.8033555924494618E-2</v>
      </c>
      <c r="BT10" s="70">
        <v>0.22038711768233435</v>
      </c>
      <c r="BU10" s="70">
        <v>0.3927406794401741</v>
      </c>
      <c r="BV10" s="70">
        <v>0.73744780295585355</v>
      </c>
      <c r="BW10" s="70">
        <v>0.65127102207693377</v>
      </c>
      <c r="BX10" s="70">
        <v>0.82362458383477344</v>
      </c>
      <c r="BY10" s="70">
        <v>1.0821549264715331</v>
      </c>
      <c r="BZ10" s="70">
        <v>0.99597814559261322</v>
      </c>
      <c r="CA10" s="70">
        <v>0.99597814559261322</v>
      </c>
      <c r="CB10" s="70">
        <v>0.93565439897736935</v>
      </c>
      <c r="CC10" s="70">
        <v>0.54785888502222968</v>
      </c>
      <c r="CD10" s="71">
        <v>0.29794622047336211</v>
      </c>
      <c r="CE10" s="71">
        <v>0.44444674796752615</v>
      </c>
      <c r="CF10" s="70">
        <v>3.0798199748710398E-2</v>
      </c>
      <c r="CG10" s="70">
        <v>0.28071086429757852</v>
      </c>
      <c r="CH10" s="70">
        <v>0.52200585075855388</v>
      </c>
      <c r="CI10" s="70">
        <v>0.33241693282492996</v>
      </c>
      <c r="CJ10" s="70">
        <v>0.73744780295585355</v>
      </c>
      <c r="CK10" s="70">
        <v>1.2028024197020208</v>
      </c>
      <c r="CL10" s="70">
        <v>1.0340314356877964</v>
      </c>
      <c r="CM10" s="70">
        <v>1.0376958143840136</v>
      </c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</row>
    <row r="11" spans="1:177" ht="14.25" x14ac:dyDescent="0.25">
      <c r="A11" s="95" t="s">
        <v>141</v>
      </c>
      <c r="B11" s="95" t="s">
        <v>18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0">
        <v>0.18073820988049133</v>
      </c>
      <c r="T11" s="70">
        <v>8.0187939578096178E-3</v>
      </c>
      <c r="U11" s="70">
        <v>-0.2030827143921338</v>
      </c>
      <c r="V11" s="70">
        <v>0.47819942619177558</v>
      </c>
      <c r="W11" s="70">
        <v>0.54536808793948488</v>
      </c>
      <c r="X11" s="70">
        <v>0.44941285687132865</v>
      </c>
      <c r="Y11" s="70">
        <v>0.57415465725993187</v>
      </c>
      <c r="Z11" s="70">
        <v>0.55496361104630065</v>
      </c>
      <c r="AA11" s="70">
        <v>1.1115039512416067</v>
      </c>
      <c r="AB11" s="70">
        <v>0.65091884211445694</v>
      </c>
      <c r="AC11" s="70">
        <v>1.1690770898825007</v>
      </c>
      <c r="AD11" s="70">
        <v>1.3513920289119976</v>
      </c>
      <c r="AE11" s="70">
        <v>1.0923129050279756</v>
      </c>
      <c r="AF11" s="70">
        <v>1.6296621990096509</v>
      </c>
      <c r="AG11" s="70">
        <v>1.6296621990096509</v>
      </c>
      <c r="AH11" s="70">
        <v>1.7256174300778073</v>
      </c>
      <c r="AI11" s="70">
        <v>1.3417965058051822</v>
      </c>
      <c r="AJ11" s="70">
        <v>0.75646959628942867</v>
      </c>
      <c r="AK11" s="70">
        <v>-0.48135288448978752</v>
      </c>
      <c r="AL11" s="70">
        <v>-1.0474887477919095</v>
      </c>
      <c r="AM11" s="70">
        <v>-1.7383664114826343</v>
      </c>
      <c r="AN11" s="70">
        <v>-1.9302768736189468</v>
      </c>
      <c r="AO11" s="70">
        <v>-2.4292440751733597</v>
      </c>
      <c r="AP11" s="70">
        <v>-2.0934007664348129</v>
      </c>
      <c r="AQ11" s="70">
        <v>-2.2949067516779409</v>
      </c>
      <c r="AR11" s="70">
        <v>-1.6232201342008472</v>
      </c>
      <c r="AS11" s="70">
        <v>-1.3833320565304565</v>
      </c>
      <c r="AT11" s="70">
        <v>-1.3449499641031941</v>
      </c>
      <c r="AU11" s="70">
        <v>-2.0454231509007346</v>
      </c>
      <c r="AV11" s="70">
        <v>-1.853512688764422</v>
      </c>
      <c r="AW11" s="70">
        <v>-1.0858708402191719</v>
      </c>
      <c r="AX11" s="70">
        <v>-1.3737365334236407</v>
      </c>
      <c r="AY11" s="70">
        <v>-0.89396037808285922</v>
      </c>
      <c r="AZ11" s="70">
        <v>-0.98991560915101551</v>
      </c>
      <c r="BA11" s="70">
        <v>-0.22227376060576531</v>
      </c>
      <c r="BB11" s="70">
        <v>-0.79800514701470304</v>
      </c>
      <c r="BC11" s="70">
        <v>-0.3182289916739216</v>
      </c>
      <c r="BD11" s="70">
        <v>-0.12631852953760903</v>
      </c>
      <c r="BE11" s="70">
        <v>0.16154716366685981</v>
      </c>
      <c r="BF11" s="70">
        <v>-0.12631852953760903</v>
      </c>
      <c r="BG11" s="70">
        <v>-3.0363298469452758E-2</v>
      </c>
      <c r="BH11" s="70">
        <v>0.16154716366685981</v>
      </c>
      <c r="BI11" s="70">
        <v>-0.12631852953760903</v>
      </c>
      <c r="BJ11" s="70">
        <v>-3.0363298469452758E-2</v>
      </c>
      <c r="BK11" s="70">
        <v>-0.12631852953760903</v>
      </c>
      <c r="BL11" s="70">
        <v>-0.12631852953760903</v>
      </c>
      <c r="BM11" s="70">
        <v>-3.0363298469452758E-2</v>
      </c>
      <c r="BN11" s="70">
        <v>-0.3182289916739216</v>
      </c>
      <c r="BO11" s="70">
        <v>6.5591932598703523E-2</v>
      </c>
      <c r="BP11" s="70">
        <v>6.5591932598703523E-2</v>
      </c>
      <c r="BQ11" s="70">
        <v>0.35345762580317236</v>
      </c>
      <c r="BR11" s="70">
        <v>0.16154716366685981</v>
      </c>
      <c r="BS11" s="70">
        <v>-7.8340914003530895E-2</v>
      </c>
      <c r="BT11" s="70">
        <v>0.36305314890998813</v>
      </c>
      <c r="BU11" s="70">
        <v>0.4014352413372505</v>
      </c>
      <c r="BV11" s="70">
        <v>0.6317277959008254</v>
      </c>
      <c r="BW11" s="70">
        <v>0.50698599551222256</v>
      </c>
      <c r="BX11" s="70">
        <v>0.71808750386216624</v>
      </c>
      <c r="BY11" s="70">
        <v>0.79485168871669143</v>
      </c>
      <c r="BZ11" s="70">
        <v>0.89080691978484772</v>
      </c>
      <c r="CA11" s="70">
        <v>1.0731218588143445</v>
      </c>
      <c r="CB11" s="70">
        <v>0.90040244289166305</v>
      </c>
      <c r="CC11" s="70">
        <v>0.87161587357121617</v>
      </c>
      <c r="CD11" s="71">
        <v>0.87161587357121617</v>
      </c>
      <c r="CE11" s="71">
        <v>0.65091884211445694</v>
      </c>
      <c r="CF11" s="70">
        <v>0.516581518619038</v>
      </c>
      <c r="CG11" s="70">
        <v>1.7614317064625382E-2</v>
      </c>
      <c r="CH11" s="70">
        <v>0.56455913415311609</v>
      </c>
      <c r="CI11" s="70">
        <v>-1.1172252255821909E-2</v>
      </c>
      <c r="CJ11" s="70">
        <v>0.60933824198492259</v>
      </c>
      <c r="CK11" s="70">
        <v>0.67970541143490393</v>
      </c>
      <c r="CL11" s="70">
        <v>0.65396991870876697</v>
      </c>
      <c r="CM11" s="70">
        <v>0.7517868701174335</v>
      </c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</row>
    <row r="12" spans="1:177" ht="14.25" x14ac:dyDescent="0.25">
      <c r="A12" s="95" t="s">
        <v>125</v>
      </c>
      <c r="B12" s="95" t="s">
        <v>19</v>
      </c>
      <c r="C12" s="70">
        <v>-1.89825410168405</v>
      </c>
      <c r="D12" s="70">
        <v>-1.0607149001279788</v>
      </c>
      <c r="E12" s="70">
        <v>-0.9344193062425411</v>
      </c>
      <c r="F12" s="70">
        <v>0.11915183222283444</v>
      </c>
      <c r="G12" s="70">
        <v>-1.046732992274904E-2</v>
      </c>
      <c r="H12" s="70">
        <v>-0.37605983853849317</v>
      </c>
      <c r="I12" s="70">
        <v>0.32521306435170855</v>
      </c>
      <c r="J12" s="70">
        <v>2.9415489198969174E-2</v>
      </c>
      <c r="K12" s="70">
        <v>0.64759918558559293</v>
      </c>
      <c r="L12" s="70">
        <v>0.20888817524669689</v>
      </c>
      <c r="M12" s="70">
        <v>0.36509588347342681</v>
      </c>
      <c r="N12" s="70">
        <v>0.49471504561900742</v>
      </c>
      <c r="O12" s="70">
        <v>0.84701328119418118</v>
      </c>
      <c r="P12" s="70">
        <v>0.86363112249489737</v>
      </c>
      <c r="Q12" s="70">
        <v>0.80048332555217572</v>
      </c>
      <c r="R12" s="70">
        <v>0.80380689381232151</v>
      </c>
      <c r="S12" s="70">
        <v>0.84701328119418118</v>
      </c>
      <c r="T12" s="70">
        <v>0.94007319247818943</v>
      </c>
      <c r="U12" s="70">
        <v>0.87360182727532476</v>
      </c>
      <c r="V12" s="70">
        <v>0.73068839208917091</v>
      </c>
      <c r="W12" s="70">
        <v>0.81045403033260599</v>
      </c>
      <c r="X12" s="70">
        <v>0.93674962421804508</v>
      </c>
      <c r="Y12" s="70">
        <v>1.0464273768027694</v>
      </c>
      <c r="Z12" s="70">
        <v>1.1660758341679227</v>
      </c>
      <c r="AA12" s="70">
        <v>1.1162223102657756</v>
      </c>
      <c r="AB12" s="70">
        <v>1.1693994024280669</v>
      </c>
      <c r="AC12" s="70">
        <v>1.4751676823612339</v>
      </c>
      <c r="AD12" s="70">
        <v>1.5017562284423789</v>
      </c>
      <c r="AE12" s="70">
        <v>1.6646110731893933</v>
      </c>
      <c r="AF12" s="70">
        <v>1.33225424717508</v>
      </c>
      <c r="AG12" s="70">
        <v>1.0996044689650579</v>
      </c>
      <c r="AH12" s="70">
        <v>0.617687071244305</v>
      </c>
      <c r="AI12" s="70">
        <v>0.17565249264526739</v>
      </c>
      <c r="AJ12" s="70">
        <v>-0.65523957239051644</v>
      </c>
      <c r="AK12" s="70">
        <v>-1.0341263540468353</v>
      </c>
      <c r="AL12" s="70">
        <v>-2.0079318542687727</v>
      </c>
      <c r="AM12" s="70">
        <v>-3.510184707853472</v>
      </c>
      <c r="AN12" s="70">
        <v>-3.1612100405384425</v>
      </c>
      <c r="AO12" s="70">
        <v>-3.1312979261971532</v>
      </c>
      <c r="AP12" s="70">
        <v>-2.619468414135111</v>
      </c>
      <c r="AQ12" s="70">
        <v>-1.768634939538468</v>
      </c>
      <c r="AR12" s="70">
        <v>-0.77488802975566828</v>
      </c>
      <c r="AS12" s="70">
        <v>-0.40597195287978116</v>
      </c>
      <c r="AT12" s="70">
        <v>-7.6938695125610843E-2</v>
      </c>
      <c r="AU12" s="70">
        <v>-4.3703012524178519E-2</v>
      </c>
      <c r="AV12" s="70">
        <v>-2.0438034703177885E-2</v>
      </c>
      <c r="AW12" s="70">
        <v>1.9444784418540331E-2</v>
      </c>
      <c r="AX12" s="70">
        <v>-7.1437616626046736E-3</v>
      </c>
      <c r="AY12" s="70">
        <v>0.18894676568583918</v>
      </c>
      <c r="AZ12" s="70">
        <v>2.6091920938826226E-2</v>
      </c>
      <c r="BA12" s="70">
        <v>-3.0408739483606728E-2</v>
      </c>
      <c r="BB12" s="70">
        <v>0.10253399092211971</v>
      </c>
      <c r="BC12" s="70">
        <v>0.30859522305099102</v>
      </c>
      <c r="BD12" s="70">
        <v>7.5945444840973278E-2</v>
      </c>
      <c r="BE12" s="70">
        <v>-2.3761602963320833E-2</v>
      </c>
      <c r="BF12" s="70">
        <v>9.2563286141689446E-2</v>
      </c>
      <c r="BG12" s="70">
        <v>0.35180161043285502</v>
      </c>
      <c r="BH12" s="70">
        <v>0.13909324178369215</v>
      </c>
      <c r="BI12" s="70">
        <v>-1.0467329922746205E-2</v>
      </c>
      <c r="BJ12" s="70">
        <v>-1.0467329922746205E-2</v>
      </c>
      <c r="BK12" s="70">
        <v>-0.16667503814947612</v>
      </c>
      <c r="BL12" s="70">
        <v>-0.10020367294661289</v>
      </c>
      <c r="BM12" s="70">
        <v>-7.361512686546931E-2</v>
      </c>
      <c r="BN12" s="71">
        <v>-0.10685080946689879</v>
      </c>
      <c r="BO12" s="71">
        <v>2.8269431178255876E-3</v>
      </c>
      <c r="BP12" s="70">
        <v>0.12579896874312035</v>
      </c>
      <c r="BQ12" s="70">
        <v>0.12247540048297739</v>
      </c>
      <c r="BR12" s="70">
        <v>9.2563286141688031E-2</v>
      </c>
      <c r="BS12" s="70">
        <v>0.15903465134455266</v>
      </c>
      <c r="BT12" s="70">
        <v>0.29862451827056358</v>
      </c>
      <c r="BU12" s="70">
        <v>0.33518376913213743</v>
      </c>
      <c r="BV12" s="70">
        <v>0.4913914773588659</v>
      </c>
      <c r="BW12" s="70">
        <v>0.47477363605814976</v>
      </c>
      <c r="BX12" s="70">
        <v>0.24544742610827214</v>
      </c>
      <c r="BY12" s="70">
        <v>0.37174301999371268</v>
      </c>
      <c r="BZ12" s="70">
        <v>0.4182729756357168</v>
      </c>
      <c r="CA12" s="70">
        <v>0.32853663261185151</v>
      </c>
      <c r="CB12" s="70">
        <v>0.14241681004383649</v>
      </c>
      <c r="CC12" s="70">
        <v>0.1158282639626915</v>
      </c>
      <c r="CD12" s="70">
        <v>5.9327603540258546E-2</v>
      </c>
      <c r="CE12" s="70">
        <v>5.6004035280115591E-2</v>
      </c>
      <c r="CF12" s="70">
        <v>-1.8816362603833339</v>
      </c>
      <c r="CG12" s="70">
        <v>-0.81809441713753084</v>
      </c>
      <c r="CH12" s="70">
        <v>-0.88124221408024972</v>
      </c>
      <c r="CI12" s="70">
        <v>-1.1172155605504133</v>
      </c>
      <c r="CJ12" s="70">
        <v>0.3983315660748577</v>
      </c>
      <c r="CK12" s="70">
        <v>0.16568178786487114</v>
      </c>
      <c r="CL12" s="70">
        <v>-4.0151636277657256E-2</v>
      </c>
      <c r="CM12" s="70">
        <v>-0.13938082954850939</v>
      </c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</row>
    <row r="13" spans="1:177" ht="14.25" x14ac:dyDescent="0.25">
      <c r="A13" s="93" t="s">
        <v>155</v>
      </c>
      <c r="B13" s="93" t="s">
        <v>152</v>
      </c>
      <c r="C13" s="70">
        <v>-1.725868183512465</v>
      </c>
      <c r="D13" s="70">
        <v>-1.7148461799570693</v>
      </c>
      <c r="E13" s="70">
        <v>-1.698240899190826</v>
      </c>
      <c r="F13" s="70">
        <v>-1.6744442128261439</v>
      </c>
      <c r="G13" s="70">
        <v>-1.6520749662661773</v>
      </c>
      <c r="H13" s="70">
        <v>-1.631078952936063</v>
      </c>
      <c r="I13" s="70">
        <v>-1.6077159191702819</v>
      </c>
      <c r="J13" s="70">
        <v>-1.5586228312030528</v>
      </c>
      <c r="K13" s="70">
        <v>-1.5382230901964273</v>
      </c>
      <c r="L13" s="70">
        <v>-1.5175703851737763</v>
      </c>
      <c r="M13" s="70">
        <v>-1.479065648163042</v>
      </c>
      <c r="N13" s="70">
        <v>-1.4314180688588154</v>
      </c>
      <c r="O13" s="70">
        <v>-1.3973040644119519</v>
      </c>
      <c r="P13" s="70">
        <v>-1.3557818280671994</v>
      </c>
      <c r="Q13" s="70">
        <v>-1.3057310906107309</v>
      </c>
      <c r="R13" s="70">
        <v>-1.253222988427158</v>
      </c>
      <c r="S13" s="70">
        <v>-1.1930175526130955</v>
      </c>
      <c r="T13" s="70">
        <v>-1.1198386765485839</v>
      </c>
      <c r="U13" s="70">
        <v>-1.0348246983057379</v>
      </c>
      <c r="V13" s="70">
        <v>-0.94614274183052238</v>
      </c>
      <c r="W13" s="70">
        <v>-0.83978944195009897</v>
      </c>
      <c r="X13" s="70">
        <v>-0.69419058186915228</v>
      </c>
      <c r="Y13" s="70">
        <v>-0.53064934550868459</v>
      </c>
      <c r="Z13" s="70">
        <v>-0.32842268355460719</v>
      </c>
      <c r="AA13" s="70">
        <v>-0.15696728726419984</v>
      </c>
      <c r="AB13" s="70">
        <v>2.7967477308707762E-2</v>
      </c>
      <c r="AC13" s="70">
        <v>0.28792414149145551</v>
      </c>
      <c r="AD13" s="70">
        <v>0.59279998737701178</v>
      </c>
      <c r="AE13" s="70">
        <v>0.86128515267147521</v>
      </c>
      <c r="AF13" s="70">
        <v>1.115152611611324</v>
      </c>
      <c r="AG13" s="70">
        <v>1.2827774099447744</v>
      </c>
      <c r="AH13" s="70">
        <v>1.4483423584334456</v>
      </c>
      <c r="AI13" s="70">
        <v>1.5638927071822237</v>
      </c>
      <c r="AJ13" s="70">
        <v>1.7203328822356907</v>
      </c>
      <c r="AK13" s="70">
        <v>1.845152555285974</v>
      </c>
      <c r="AL13" s="70">
        <v>1.840960580163266</v>
      </c>
      <c r="AM13" s="70">
        <v>1.7871153824664157</v>
      </c>
      <c r="AN13" s="70">
        <v>1.7120031385651377</v>
      </c>
      <c r="AO13" s="70">
        <v>1.6617897813840814</v>
      </c>
      <c r="AP13" s="70">
        <v>1.567723305139181</v>
      </c>
      <c r="AQ13" s="70">
        <v>1.4912016902914758</v>
      </c>
      <c r="AR13" s="70">
        <v>1.2117125902999044</v>
      </c>
      <c r="AS13" s="70">
        <v>1.1646793521774543</v>
      </c>
      <c r="AT13" s="70">
        <v>1.0531222211102209</v>
      </c>
      <c r="AU13" s="70">
        <v>0.97970844988797146</v>
      </c>
      <c r="AV13" s="70">
        <v>0.92620656049858407</v>
      </c>
      <c r="AW13" s="70">
        <v>0.91361256627217291</v>
      </c>
      <c r="AX13" s="70">
        <v>0.82657487590112322</v>
      </c>
      <c r="AY13" s="70">
        <v>0.66623182745754905</v>
      </c>
      <c r="AZ13" s="70">
        <v>0.57773055956520836</v>
      </c>
      <c r="BA13" s="70">
        <v>0.56867806156315459</v>
      </c>
      <c r="BB13" s="70">
        <v>0.50567195271452436</v>
      </c>
      <c r="BC13" s="70">
        <v>0.46481826412641025</v>
      </c>
      <c r="BD13" s="70">
        <v>0.40351062795680848</v>
      </c>
      <c r="BE13" s="70">
        <v>0.36901717748590668</v>
      </c>
      <c r="BF13" s="70">
        <v>0.33611378654430801</v>
      </c>
      <c r="BG13" s="70">
        <v>0.23445838981864328</v>
      </c>
      <c r="BH13" s="70">
        <v>0.20106713970328077</v>
      </c>
      <c r="BI13" s="70">
        <v>0.1975617811954993</v>
      </c>
      <c r="BJ13" s="70">
        <v>0.13939812636792834</v>
      </c>
      <c r="BK13" s="70">
        <v>0.12584648265227805</v>
      </c>
      <c r="BL13" s="70">
        <v>0.11054215968273685</v>
      </c>
      <c r="BM13" s="70">
        <v>0.1066934928674923</v>
      </c>
      <c r="BN13" s="71">
        <v>7.0519638575849669E-2</v>
      </c>
      <c r="BO13" s="71">
        <v>4.0579540393406492E-2</v>
      </c>
      <c r="BP13" s="70">
        <v>7.4874233423145364E-2</v>
      </c>
      <c r="BQ13" s="70">
        <v>8.1975294730145976E-2</v>
      </c>
      <c r="BR13" s="70">
        <v>8.016840890139261E-2</v>
      </c>
      <c r="BS13" s="70">
        <v>8.4775967764713703E-2</v>
      </c>
      <c r="BT13" s="70">
        <v>7.3139623027542386E-2</v>
      </c>
      <c r="BU13" s="70">
        <v>2.9611743412873398E-2</v>
      </c>
      <c r="BV13" s="70">
        <v>1.7758572376251211E-2</v>
      </c>
      <c r="BW13" s="70">
        <v>9.1216581148102268E-3</v>
      </c>
      <c r="BX13" s="70">
        <v>-5.5863925312421535E-3</v>
      </c>
      <c r="BY13" s="70">
        <v>-9.7285848340475767E-2</v>
      </c>
      <c r="BZ13" s="70">
        <v>-0.11242755158542922</v>
      </c>
      <c r="CA13" s="70">
        <v>-0.11051225260695058</v>
      </c>
      <c r="CB13" s="70">
        <v>-0.10579628059390421</v>
      </c>
      <c r="CC13" s="70">
        <v>-9.5027241054534056E-2</v>
      </c>
      <c r="CD13" s="70">
        <v>-0.15324510245696782</v>
      </c>
      <c r="CE13" s="70">
        <v>-0.174277253503657</v>
      </c>
      <c r="CF13" s="70">
        <v>-0.19910386479072825</v>
      </c>
      <c r="CG13" s="70">
        <v>-0.19753187411971304</v>
      </c>
      <c r="CH13" s="70">
        <v>-0.2255566733236779</v>
      </c>
      <c r="CI13" s="70">
        <v>-0.20568092920739081</v>
      </c>
      <c r="CJ13" s="70">
        <v>-0.21713658536168712</v>
      </c>
      <c r="CK13" s="70">
        <v>-0.16768212022870752</v>
      </c>
      <c r="CL13" s="70">
        <v>-0.15922192767841606</v>
      </c>
      <c r="CM13" s="70">
        <v>-0.15910703643178423</v>
      </c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</row>
    <row r="14" spans="1:177" ht="14.25" x14ac:dyDescent="0.25">
      <c r="A14" s="93" t="s">
        <v>128</v>
      </c>
      <c r="B14" s="93" t="s">
        <v>131</v>
      </c>
      <c r="C14" s="70">
        <v>-0.16703926940808736</v>
      </c>
      <c r="D14" s="70">
        <v>0.31789485105442961</v>
      </c>
      <c r="E14" s="70">
        <v>0.55383183396263869</v>
      </c>
      <c r="F14" s="70">
        <v>0.96032451956143861</v>
      </c>
      <c r="G14" s="70">
        <v>0.23940233650736997</v>
      </c>
      <c r="H14" s="70">
        <v>0.2997028708647626</v>
      </c>
      <c r="I14" s="70">
        <v>0.86418953772396689</v>
      </c>
      <c r="J14" s="70">
        <v>1.2188078374448852</v>
      </c>
      <c r="K14" s="70">
        <v>0.34247844645852682</v>
      </c>
      <c r="L14" s="70">
        <v>0.67393625242687694</v>
      </c>
      <c r="M14" s="70">
        <v>0.70375013492653593</v>
      </c>
      <c r="N14" s="70">
        <v>1.1834636330560337</v>
      </c>
      <c r="O14" s="70">
        <v>0.6578978574917399</v>
      </c>
      <c r="P14" s="70">
        <v>0.8311382145237759</v>
      </c>
      <c r="Q14" s="70">
        <v>1.1945680559007101</v>
      </c>
      <c r="R14" s="70">
        <v>1.253186187817338</v>
      </c>
      <c r="S14" s="70">
        <v>0.91131698765142077</v>
      </c>
      <c r="T14" s="70">
        <v>1.3870129558121196</v>
      </c>
      <c r="U14" s="70">
        <v>1.1640265023176031</v>
      </c>
      <c r="V14" s="70">
        <v>1.4030035572013433</v>
      </c>
      <c r="W14" s="70">
        <v>0.73405592202056658</v>
      </c>
      <c r="X14" s="70">
        <v>0.94453289117278372</v>
      </c>
      <c r="Y14" s="70">
        <v>1.0262565482914139</v>
      </c>
      <c r="Z14" s="70">
        <v>1.64593934571222</v>
      </c>
      <c r="AA14" s="70">
        <v>1.5878080065756059</v>
      </c>
      <c r="AB14" s="70">
        <v>1.7429782194417704</v>
      </c>
      <c r="AC14" s="70">
        <v>1.9939668195788514</v>
      </c>
      <c r="AD14" s="70">
        <v>2.3907752009648182</v>
      </c>
      <c r="AE14" s="70">
        <v>1.9526586884549955</v>
      </c>
      <c r="AF14" s="70">
        <v>1.7091949892847238</v>
      </c>
      <c r="AG14" s="70">
        <v>1.6812556120684474</v>
      </c>
      <c r="AH14" s="70">
        <v>1.1652191900848017</v>
      </c>
      <c r="AI14" s="70">
        <v>0.97881013622125401</v>
      </c>
      <c r="AJ14" s="70">
        <v>0.69817697689444314</v>
      </c>
      <c r="AK14" s="70">
        <v>0.64470619533315543</v>
      </c>
      <c r="AL14" s="70">
        <v>0.38574773582618077</v>
      </c>
      <c r="AM14" s="70">
        <v>-0.41108738058961175</v>
      </c>
      <c r="AN14" s="70">
        <v>-1.1485007588120946</v>
      </c>
      <c r="AO14" s="70">
        <v>-1.0408923301834072</v>
      </c>
      <c r="AP14" s="70">
        <v>-1.3240288892122987</v>
      </c>
      <c r="AQ14" s="70">
        <v>-0.97538957750818633</v>
      </c>
      <c r="AR14" s="70">
        <v>-1.1458847973230637</v>
      </c>
      <c r="AS14" s="70">
        <v>-0.66254599340456044</v>
      </c>
      <c r="AT14" s="70">
        <v>-0.32533567564457799</v>
      </c>
      <c r="AU14" s="70">
        <v>-0.53794805496407705</v>
      </c>
      <c r="AV14" s="70">
        <v>-0.60069703793502194</v>
      </c>
      <c r="AW14" s="70">
        <v>6.6702846594139581E-2</v>
      </c>
      <c r="AX14" s="70">
        <v>-0.12227132249123131</v>
      </c>
      <c r="AY14" s="70">
        <v>3.240497116272207E-2</v>
      </c>
      <c r="AZ14" s="70">
        <v>-8.1878967839133683E-3</v>
      </c>
      <c r="BA14" s="70">
        <v>-0.55345385422424764</v>
      </c>
      <c r="BB14" s="70">
        <v>-0.75468353460103443</v>
      </c>
      <c r="BC14" s="70">
        <v>-9.4643094297248001E-2</v>
      </c>
      <c r="BD14" s="70">
        <v>-0.46474520353265619</v>
      </c>
      <c r="BE14" s="70">
        <v>-0.2589340946468533</v>
      </c>
      <c r="BF14" s="70">
        <v>-0.8619101873469569</v>
      </c>
      <c r="BG14" s="70">
        <v>-0.40896861489139058</v>
      </c>
      <c r="BH14" s="70">
        <v>-0.57602862626450591</v>
      </c>
      <c r="BI14" s="70">
        <v>-0.50731027602828349</v>
      </c>
      <c r="BJ14" s="70">
        <v>-0.77964266979428365</v>
      </c>
      <c r="BK14" s="70">
        <v>-0.60875860248342506</v>
      </c>
      <c r="BL14" s="70">
        <v>-0.7787882010668864</v>
      </c>
      <c r="BM14" s="70">
        <v>-0.72532897586280753</v>
      </c>
      <c r="BN14" s="71">
        <v>-1.3044688975133414</v>
      </c>
      <c r="BO14" s="71">
        <v>-1.0804704139144761</v>
      </c>
      <c r="BP14" s="70">
        <v>-1.0551983659509994</v>
      </c>
      <c r="BQ14" s="70">
        <v>-1.1736966554309525</v>
      </c>
      <c r="BR14" s="70">
        <v>-1.0944009568886734</v>
      </c>
      <c r="BS14" s="70">
        <v>-0.8566818039938523</v>
      </c>
      <c r="BT14" s="70">
        <v>-0.70566246135675659</v>
      </c>
      <c r="BU14" s="70">
        <v>-0.41719181335691108</v>
      </c>
      <c r="BV14" s="70">
        <v>-1.2080892908408394</v>
      </c>
      <c r="BW14" s="70">
        <v>-1.0226178883712189</v>
      </c>
      <c r="BX14" s="70">
        <v>-0.84887606696863771</v>
      </c>
      <c r="BY14" s="70">
        <v>0.10178360170330943</v>
      </c>
      <c r="BZ14" s="70">
        <v>-0.82542820001090922</v>
      </c>
      <c r="CA14" s="70">
        <v>-0.87550102556668408</v>
      </c>
      <c r="CB14" s="70">
        <v>-0.4306654127233725</v>
      </c>
      <c r="CC14" s="70">
        <v>-0.73317043556842343</v>
      </c>
      <c r="CD14" s="70">
        <v>-0.98788587267621353</v>
      </c>
      <c r="CE14" s="70">
        <v>-1.2533886683048168</v>
      </c>
      <c r="CF14" s="70">
        <v>-1.4520882662314858</v>
      </c>
      <c r="CG14" s="70">
        <v>-1.1108058727457018</v>
      </c>
      <c r="CH14" s="70">
        <v>-1.488169927966877</v>
      </c>
      <c r="CI14" s="70">
        <v>-1.4386692030854438</v>
      </c>
      <c r="CJ14" s="70">
        <v>-0.1934076468610291</v>
      </c>
      <c r="CK14" s="70">
        <v>-0.2433664044614503</v>
      </c>
      <c r="CL14" s="70">
        <v>-1.6267320348025667</v>
      </c>
      <c r="CM14" s="70">
        <v>-0.4827431222520816</v>
      </c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</row>
    <row r="15" spans="1:177" ht="14.25" customHeight="1" x14ac:dyDescent="0.25">
      <c r="A15" s="93" t="s">
        <v>129</v>
      </c>
      <c r="B15" s="93" t="s">
        <v>132</v>
      </c>
      <c r="C15" s="70">
        <v>-0.37318213442493253</v>
      </c>
      <c r="D15" s="70">
        <v>-0.17607959200051654</v>
      </c>
      <c r="E15" s="70">
        <v>-6.3532052039976167E-2</v>
      </c>
      <c r="F15" s="70">
        <v>0.49037829402460698</v>
      </c>
      <c r="G15" s="70">
        <v>-0.33732147355804759</v>
      </c>
      <c r="H15" s="70">
        <v>-5.9905411037847259E-2</v>
      </c>
      <c r="I15" s="70">
        <v>0.36970189018489896</v>
      </c>
      <c r="J15" s="70">
        <v>1.2991270531192345</v>
      </c>
      <c r="K15" s="70">
        <v>-0.28434204351822795</v>
      </c>
      <c r="L15" s="70">
        <v>0.3277939539443071</v>
      </c>
      <c r="M15" s="70">
        <v>0.30535928629002962</v>
      </c>
      <c r="N15" s="70">
        <v>0.43463882142787652</v>
      </c>
      <c r="O15" s="70">
        <v>-6.6741497182647332E-3</v>
      </c>
      <c r="P15" s="70">
        <v>0.43764752251651767</v>
      </c>
      <c r="Q15" s="70">
        <v>0.48311068005449315</v>
      </c>
      <c r="R15" s="70">
        <v>0.57616161825377277</v>
      </c>
      <c r="S15" s="70">
        <v>0.52080052398993548</v>
      </c>
      <c r="T15" s="70">
        <v>1.6634238230122562</v>
      </c>
      <c r="U15" s="70">
        <v>1.02368886068375</v>
      </c>
      <c r="V15" s="70">
        <v>0.67110042428329642</v>
      </c>
      <c r="W15" s="70">
        <v>0.63525491999015959</v>
      </c>
      <c r="X15" s="70">
        <v>0.74885896911341743</v>
      </c>
      <c r="Y15" s="70">
        <v>0.94767726800603336</v>
      </c>
      <c r="Z15" s="70">
        <v>1.2276990215785428</v>
      </c>
      <c r="AA15" s="70">
        <v>1.2782244241337593</v>
      </c>
      <c r="AB15" s="70">
        <v>1.7074735992170769</v>
      </c>
      <c r="AC15" s="70">
        <v>2.3773529107343356</v>
      </c>
      <c r="AD15" s="70">
        <v>2.7382999474629348</v>
      </c>
      <c r="AE15" s="70">
        <v>2.2438206728049699</v>
      </c>
      <c r="AF15" s="70">
        <v>2.1423776209818093</v>
      </c>
      <c r="AG15" s="70">
        <v>2.318328301233155</v>
      </c>
      <c r="AH15" s="70">
        <v>1.6492903155282235</v>
      </c>
      <c r="AI15" s="70">
        <v>1.3967878264412223</v>
      </c>
      <c r="AJ15" s="70">
        <v>1.2429723915215731</v>
      </c>
      <c r="AK15" s="70">
        <v>0.92693626943229868</v>
      </c>
      <c r="AL15" s="70">
        <v>0.35954773114275124</v>
      </c>
      <c r="AM15" s="70">
        <v>-0.67601525565130527</v>
      </c>
      <c r="AN15" s="70">
        <v>-2.2784841086331915</v>
      </c>
      <c r="AO15" s="70">
        <v>-1.6702974474700347</v>
      </c>
      <c r="AP15" s="70">
        <v>-1.8798111774699542</v>
      </c>
      <c r="AQ15" s="70">
        <v>-1.4931334128353537</v>
      </c>
      <c r="AR15" s="70">
        <v>-1.1917676551837608</v>
      </c>
      <c r="AS15" s="70">
        <v>-0.38187797784959032</v>
      </c>
      <c r="AT15" s="70">
        <v>-0.44170618851964089</v>
      </c>
      <c r="AU15" s="70">
        <v>-0.49207029692602183</v>
      </c>
      <c r="AV15" s="70">
        <v>-0.30455412215614991</v>
      </c>
      <c r="AW15" s="70">
        <v>0.32077248679155068</v>
      </c>
      <c r="AX15" s="70">
        <v>-0.30886926030858369</v>
      </c>
      <c r="AY15" s="70">
        <v>7.7118111834515932E-2</v>
      </c>
      <c r="AZ15" s="70">
        <v>-2.171005988627828E-2</v>
      </c>
      <c r="BA15" s="70">
        <v>-0.13689360884786494</v>
      </c>
      <c r="BB15" s="70">
        <v>-0.43723214607156341</v>
      </c>
      <c r="BC15" s="70">
        <v>-0.18177191653133287</v>
      </c>
      <c r="BD15" s="70">
        <v>-0.38074608619625666</v>
      </c>
      <c r="BE15" s="70">
        <v>-1.5758716974673966E-2</v>
      </c>
      <c r="BF15" s="70">
        <v>-0.46220379946037576</v>
      </c>
      <c r="BG15" s="70">
        <v>-0.19950493480598447</v>
      </c>
      <c r="BH15" s="70">
        <v>-0.30133940903555623</v>
      </c>
      <c r="BI15" s="70">
        <v>-0.26480093145093669</v>
      </c>
      <c r="BJ15" s="70">
        <v>-0.85570138211612068</v>
      </c>
      <c r="BK15" s="70">
        <v>-0.31070739686910198</v>
      </c>
      <c r="BL15" s="70">
        <v>-0.36943180496654965</v>
      </c>
      <c r="BM15" s="70">
        <v>-0.40765427614432015</v>
      </c>
      <c r="BN15" s="71">
        <v>-1.0707805097143765</v>
      </c>
      <c r="BO15" s="71">
        <v>-0.9576371454139484</v>
      </c>
      <c r="BP15" s="70">
        <v>-0.54828233777197255</v>
      </c>
      <c r="BQ15" s="70">
        <v>-0.83400397841990603</v>
      </c>
      <c r="BR15" s="70">
        <v>-1.0060738136703959</v>
      </c>
      <c r="BS15" s="70">
        <v>-0.78276158989153588</v>
      </c>
      <c r="BT15" s="70">
        <v>-0.44240048563354711</v>
      </c>
      <c r="BU15" s="70">
        <v>-0.28084051204319899</v>
      </c>
      <c r="BV15" s="70">
        <v>-1.6308714490658138</v>
      </c>
      <c r="BW15" s="70">
        <v>-0.64966904583554719</v>
      </c>
      <c r="BX15" s="70">
        <v>-0.85253509310984321</v>
      </c>
      <c r="BY15" s="70">
        <v>9.2258907328055653E-2</v>
      </c>
      <c r="BZ15" s="70">
        <v>-1.008891266318489</v>
      </c>
      <c r="CA15" s="70">
        <v>-0.63465382092701816</v>
      </c>
      <c r="CB15" s="70">
        <v>-0.38554912575065503</v>
      </c>
      <c r="CC15" s="70">
        <v>-0.22914261213770165</v>
      </c>
      <c r="CD15" s="70">
        <v>-0.9278292315146982</v>
      </c>
      <c r="CE15" s="70">
        <v>-0.74869622228515342</v>
      </c>
      <c r="CF15" s="70">
        <v>-1.0883514072224698</v>
      </c>
      <c r="CG15" s="70">
        <v>-0.4951731959727117</v>
      </c>
      <c r="CH15" s="70">
        <v>-1.6488276738391905</v>
      </c>
      <c r="CI15" s="70">
        <v>-0.37798538129493431</v>
      </c>
      <c r="CJ15" s="70">
        <v>0.2124488259177757</v>
      </c>
      <c r="CK15" s="70">
        <v>0.11960285351230336</v>
      </c>
      <c r="CL15" s="70">
        <v>-0.935180107612402</v>
      </c>
      <c r="CM15" s="70">
        <v>0.3056260758364443</v>
      </c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</row>
    <row r="16" spans="1:177" ht="14.25" x14ac:dyDescent="0.25">
      <c r="A16" s="93" t="s">
        <v>119</v>
      </c>
      <c r="B16" s="93" t="s">
        <v>10</v>
      </c>
      <c r="C16" s="70">
        <v>0.50941381325876767</v>
      </c>
      <c r="D16" s="70">
        <v>0.3334050692019257</v>
      </c>
      <c r="E16" s="70">
        <v>-0.26502466059133684</v>
      </c>
      <c r="F16" s="70">
        <v>-0.31196032567316145</v>
      </c>
      <c r="G16" s="70">
        <v>-0.65224389751638912</v>
      </c>
      <c r="H16" s="70">
        <v>-0.41756557210726652</v>
      </c>
      <c r="I16" s="70">
        <v>-0.12421766534586325</v>
      </c>
      <c r="J16" s="70">
        <v>-0.11248374907540716</v>
      </c>
      <c r="K16" s="70">
        <v>-0.25329074432088078</v>
      </c>
      <c r="L16" s="70">
        <v>-0.30022640940270517</v>
      </c>
      <c r="M16" s="70">
        <v>-0.39409773956635419</v>
      </c>
      <c r="N16" s="70">
        <v>-0.22982291177996836</v>
      </c>
      <c r="O16" s="70">
        <v>-1.861241891175822E-2</v>
      </c>
      <c r="P16" s="70">
        <v>0.21606590649736448</v>
      </c>
      <c r="Q16" s="70">
        <v>0.25126765530873291</v>
      </c>
      <c r="R16" s="70">
        <v>0.57981731088150446</v>
      </c>
      <c r="S16" s="70">
        <v>0.63848689223378541</v>
      </c>
      <c r="T16" s="70">
        <v>0.86143130137245172</v>
      </c>
      <c r="U16" s="70">
        <v>1.0139722128883815</v>
      </c>
      <c r="V16" s="70">
        <v>0.95530263153610073</v>
      </c>
      <c r="W16" s="70">
        <v>0.94356871526564456</v>
      </c>
      <c r="X16" s="70">
        <v>0.86143130137245172</v>
      </c>
      <c r="Y16" s="70">
        <v>0.88489913391336383</v>
      </c>
      <c r="Z16" s="70">
        <v>0.86143130137245172</v>
      </c>
      <c r="AA16" s="70">
        <v>0.7558260549383462</v>
      </c>
      <c r="AB16" s="70">
        <v>0.60328514342241679</v>
      </c>
      <c r="AC16" s="70">
        <v>0.55634947834059223</v>
      </c>
      <c r="AD16" s="70">
        <v>0.77929388747925876</v>
      </c>
      <c r="AE16" s="70">
        <v>1.4481271148952579</v>
      </c>
      <c r="AF16" s="70">
        <v>1.8001446030089419</v>
      </c>
      <c r="AG16" s="70">
        <v>2.2695012538271868</v>
      </c>
      <c r="AH16" s="70">
        <v>2.5628491605885899</v>
      </c>
      <c r="AI16" s="70">
        <v>2.6567204907522397</v>
      </c>
      <c r="AJ16" s="70">
        <v>2.691922239563608</v>
      </c>
      <c r="AK16" s="70">
        <v>2.3633725839908362</v>
      </c>
      <c r="AL16" s="70">
        <v>1.7766767704680297</v>
      </c>
      <c r="AM16" s="70">
        <v>1.5067966962475388</v>
      </c>
      <c r="AN16" s="70">
        <v>0.55634947834059223</v>
      </c>
      <c r="AO16" s="70">
        <v>-0.4410334046481787</v>
      </c>
      <c r="AP16" s="70">
        <v>-1.3328110412028447</v>
      </c>
      <c r="AQ16" s="70">
        <v>-2.4827348357075452</v>
      </c>
      <c r="AR16" s="70">
        <v>-2.5179365845189134</v>
      </c>
      <c r="AS16" s="70">
        <v>-2.1307173475938614</v>
      </c>
      <c r="AT16" s="70">
        <v>-1.7552320269392654</v>
      </c>
      <c r="AU16" s="70">
        <v>-1.2389397110391955</v>
      </c>
      <c r="AV16" s="70">
        <v>-0.82825264157323109</v>
      </c>
      <c r="AW16" s="70">
        <v>-0.68744564632775751</v>
      </c>
      <c r="AX16" s="70">
        <v>-0.66397781378684517</v>
      </c>
      <c r="AY16" s="70">
        <v>-0.71091347886866973</v>
      </c>
      <c r="AZ16" s="70">
        <v>-0.52317081854137171</v>
      </c>
      <c r="BA16" s="70">
        <v>-0.62877606497547678</v>
      </c>
      <c r="BB16" s="70">
        <v>-0.9221239717368801</v>
      </c>
      <c r="BC16" s="70">
        <v>-0.93385788800733616</v>
      </c>
      <c r="BD16" s="70">
        <v>-1.0159953019005292</v>
      </c>
      <c r="BE16" s="70">
        <v>-0.83998655784368714</v>
      </c>
      <c r="BF16" s="70">
        <v>-0.55837256735273999</v>
      </c>
      <c r="BG16" s="70">
        <v>-0.33542815821407362</v>
      </c>
      <c r="BH16" s="70">
        <v>-0.19462116296860002</v>
      </c>
      <c r="BI16" s="70">
        <v>-0.15941941415723165</v>
      </c>
      <c r="BJ16" s="70">
        <v>-0.19462116296860002</v>
      </c>
      <c r="BK16" s="70">
        <v>-0.33542815821407362</v>
      </c>
      <c r="BL16" s="70">
        <v>-0.12421766534586325</v>
      </c>
      <c r="BM16" s="70">
        <v>-0.33542815821407362</v>
      </c>
      <c r="BN16" s="71">
        <v>-0.37062990702544196</v>
      </c>
      <c r="BO16" s="71">
        <v>-0.48796906973000331</v>
      </c>
      <c r="BP16" s="70">
        <v>-0.54663865108228393</v>
      </c>
      <c r="BQ16" s="70">
        <v>-0.30022640940270517</v>
      </c>
      <c r="BR16" s="70">
        <v>-0.22982291177996836</v>
      </c>
      <c r="BS16" s="70">
        <v>-0.26502466059133684</v>
      </c>
      <c r="BT16" s="70">
        <v>-0.10074983280495099</v>
      </c>
      <c r="BU16" s="70">
        <v>-0.25329074432088067</v>
      </c>
      <c r="BV16" s="70">
        <v>-0.25329074432088078</v>
      </c>
      <c r="BW16" s="70">
        <v>-0.15941941415723165</v>
      </c>
      <c r="BX16" s="70">
        <v>-0.17115333042768777</v>
      </c>
      <c r="BY16" s="70">
        <v>-0.11248374907540708</v>
      </c>
      <c r="BZ16" s="70">
        <v>-8.9015916534494907E-2</v>
      </c>
      <c r="CA16" s="70">
        <v>-5.3814167723126485E-2</v>
      </c>
      <c r="CB16" s="70">
        <v>4.0057162440522535E-2</v>
      </c>
      <c r="CC16" s="70">
        <v>2.8323246170066447E-2</v>
      </c>
      <c r="CD16" s="70">
        <v>-0.11248374907540708</v>
      </c>
      <c r="CE16" s="70">
        <v>-0.12421766534586325</v>
      </c>
      <c r="CF16" s="70">
        <v>-0.68744564632775751</v>
      </c>
      <c r="CG16" s="70">
        <v>-0.57010648362319627</v>
      </c>
      <c r="CH16" s="70">
        <v>-0.5583725673527401</v>
      </c>
      <c r="CI16" s="70">
        <v>-0.54663865108228393</v>
      </c>
      <c r="CJ16" s="70">
        <v>-0.24155682805042458</v>
      </c>
      <c r="CK16" s="70">
        <v>-0.10074983280495099</v>
      </c>
      <c r="CL16" s="70">
        <v>0.31966931830396556</v>
      </c>
      <c r="CM16" s="70">
        <v>0.84224988413090807</v>
      </c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</row>
    <row r="17" spans="1:177" ht="15" thickBot="1" x14ac:dyDescent="0.3">
      <c r="A17" s="93" t="s">
        <v>130</v>
      </c>
      <c r="B17" s="93" t="s">
        <v>149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0">
        <v>2.8536520638454679</v>
      </c>
      <c r="AF17" s="70">
        <v>2.2322846191140093</v>
      </c>
      <c r="AG17" s="70">
        <v>2.0314385763725276</v>
      </c>
      <c r="AH17" s="70">
        <v>1.1903957723925735</v>
      </c>
      <c r="AI17" s="70">
        <v>0.78870368690961035</v>
      </c>
      <c r="AJ17" s="70">
        <v>0.44977598978336031</v>
      </c>
      <c r="AK17" s="70">
        <v>-0.49796627440300584</v>
      </c>
      <c r="AL17" s="70">
        <v>-1.3766677113969878</v>
      </c>
      <c r="AM17" s="70">
        <v>-2.5817439678458771</v>
      </c>
      <c r="AN17" s="70">
        <v>-2.9143952261364556</v>
      </c>
      <c r="AO17" s="70">
        <v>-2.7135491833949743</v>
      </c>
      <c r="AP17" s="70">
        <v>-2.0984581774991873</v>
      </c>
      <c r="AQ17" s="70">
        <v>-1.5586844376314555</v>
      </c>
      <c r="AR17" s="70">
        <v>-0.98125206474969595</v>
      </c>
      <c r="AS17" s="70">
        <v>-0.74274738899418657</v>
      </c>
      <c r="AT17" s="70">
        <v>-0.41009613070360762</v>
      </c>
      <c r="AU17" s="70">
        <v>0.41839379560500384</v>
      </c>
      <c r="AV17" s="70">
        <v>0.51254037814007325</v>
      </c>
      <c r="AW17" s="70">
        <v>0.55647544998977228</v>
      </c>
      <c r="AX17" s="70">
        <v>0.10457185382143883</v>
      </c>
      <c r="AY17" s="70">
        <v>-9.6274188920042719E-2</v>
      </c>
      <c r="AZ17" s="70">
        <v>-0.13393282193407052</v>
      </c>
      <c r="BA17" s="70">
        <v>-0.17786789378376963</v>
      </c>
      <c r="BB17" s="70">
        <v>0.12340117032845271</v>
      </c>
      <c r="BC17" s="70">
        <v>4.1807465464725843E-2</v>
      </c>
      <c r="BD17" s="70">
        <v>0.23637706937053615</v>
      </c>
      <c r="BE17" s="70">
        <v>0.14850692567113793</v>
      </c>
      <c r="BF17" s="70">
        <v>0.25520638587754996</v>
      </c>
      <c r="BG17" s="70">
        <v>0.40584091793366117</v>
      </c>
      <c r="BH17" s="70">
        <v>0.22382419169919354</v>
      </c>
      <c r="BI17" s="70">
        <v>0.41211735676933242</v>
      </c>
      <c r="BJ17" s="70">
        <v>-0.54190134625270503</v>
      </c>
      <c r="BK17" s="70">
        <v>-0.66743012296613102</v>
      </c>
      <c r="BL17" s="70">
        <v>-0.54817778508837611</v>
      </c>
      <c r="BM17" s="70">
        <v>-0.75530026666552907</v>
      </c>
      <c r="BN17" s="70">
        <v>0.15478336450680921</v>
      </c>
      <c r="BO17" s="70">
        <v>0.18616555868516571</v>
      </c>
      <c r="BP17" s="70">
        <v>0.33680009074127693</v>
      </c>
      <c r="BQ17" s="70">
        <v>0.34307652957694817</v>
      </c>
      <c r="BR17" s="70">
        <v>0.23010063053486482</v>
      </c>
      <c r="BS17" s="70">
        <v>0.32424721306993437</v>
      </c>
      <c r="BT17" s="70">
        <v>0.3116943353985917</v>
      </c>
      <c r="BU17" s="70">
        <v>0.29286501889157784</v>
      </c>
      <c r="BV17" s="70">
        <v>0.23637706937053615</v>
      </c>
      <c r="BW17" s="70">
        <v>0.45605242861903161</v>
      </c>
      <c r="BX17" s="70">
        <v>0.28658858005590648</v>
      </c>
      <c r="BY17" s="70">
        <v>0.19244199752083704</v>
      </c>
      <c r="BZ17" s="70">
        <v>0.43722311211201764</v>
      </c>
      <c r="CA17" s="70">
        <v>0.14223048683546666</v>
      </c>
      <c r="CB17" s="70">
        <v>0.23637706937053615</v>
      </c>
      <c r="CC17" s="70">
        <v>0.53764613348275836</v>
      </c>
      <c r="CD17" s="70">
        <v>0.29286501889157784</v>
      </c>
      <c r="CE17" s="70">
        <v>0.29286501889157784</v>
      </c>
      <c r="CF17" s="70">
        <v>-0.16531501611242702</v>
      </c>
      <c r="CG17" s="70">
        <v>-0.15276213844108441</v>
      </c>
      <c r="CH17" s="70">
        <v>-0.12137994426272791</v>
      </c>
      <c r="CI17" s="70">
        <v>-7.7444872413028831E-2</v>
      </c>
      <c r="CJ17" s="70">
        <v>0.49998750046873064</v>
      </c>
      <c r="CK17" s="70">
        <v>0.53764613348275836</v>
      </c>
      <c r="CL17" s="70">
        <v>0.76630708177107265</v>
      </c>
      <c r="CM17" s="70">
        <v>0.80629157065463197</v>
      </c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</row>
    <row r="18" spans="1:177" ht="14.25" x14ac:dyDescent="0.25">
      <c r="A18" s="96" t="s">
        <v>193</v>
      </c>
      <c r="B18" s="96" t="s">
        <v>93</v>
      </c>
      <c r="C18" s="84">
        <v>-0.88102921299765546</v>
      </c>
      <c r="D18" s="84">
        <v>-0.78968017162357795</v>
      </c>
      <c r="E18" s="84">
        <v>-0.79716441086160961</v>
      </c>
      <c r="F18" s="84">
        <v>-0.52467072795568614</v>
      </c>
      <c r="G18" s="84">
        <v>-0.96301497728810692</v>
      </c>
      <c r="H18" s="84">
        <v>-0.72434015342467606</v>
      </c>
      <c r="I18" s="84">
        <v>-0.35324928519012722</v>
      </c>
      <c r="J18" s="84">
        <v>-0.24300712782020203</v>
      </c>
      <c r="K18" s="84">
        <v>-0.3421192796150026</v>
      </c>
      <c r="L18" s="84">
        <v>-0.26093489290407329</v>
      </c>
      <c r="M18" s="84">
        <v>-9.6539980266512643E-2</v>
      </c>
      <c r="N18" s="84">
        <v>3.9292384427253954E-2</v>
      </c>
      <c r="O18" s="84">
        <v>-6.7437029438639953E-2</v>
      </c>
      <c r="P18" s="84">
        <v>-6.0900919354749464E-2</v>
      </c>
      <c r="Q18" s="84">
        <v>7.5988888521533626E-2</v>
      </c>
      <c r="R18" s="84">
        <v>0.21468094038843771</v>
      </c>
      <c r="S18" s="84">
        <v>0.11944131574147006</v>
      </c>
      <c r="T18" s="84">
        <v>0.324359094385335</v>
      </c>
      <c r="U18" s="84">
        <v>0.33058924211068497</v>
      </c>
      <c r="V18" s="84">
        <v>0.36391341887730516</v>
      </c>
      <c r="W18" s="84">
        <v>0.27211384464109645</v>
      </c>
      <c r="X18" s="84">
        <v>0.34902840019472919</v>
      </c>
      <c r="Y18" s="84">
        <v>0.6235016118788661</v>
      </c>
      <c r="Z18" s="84">
        <v>0.72613641091193404</v>
      </c>
      <c r="AA18" s="84">
        <v>0.82713322079333007</v>
      </c>
      <c r="AB18" s="84">
        <v>0.94275934640261039</v>
      </c>
      <c r="AC18" s="84">
        <v>1.2085918761271128</v>
      </c>
      <c r="AD18" s="84">
        <v>1.3882261263209299</v>
      </c>
      <c r="AE18" s="84">
        <v>1.4769491513784807</v>
      </c>
      <c r="AF18" s="84">
        <v>1.5122574177696735</v>
      </c>
      <c r="AG18" s="84">
        <v>1.5461129933556952</v>
      </c>
      <c r="AH18" s="84">
        <v>1.3128841028753933</v>
      </c>
      <c r="AI18" s="84">
        <v>1.0419883745210032</v>
      </c>
      <c r="AJ18" s="84">
        <v>0.69218207734856263</v>
      </c>
      <c r="AK18" s="84">
        <v>0.32441607465535538</v>
      </c>
      <c r="AL18" s="84">
        <v>-0.28852148452909826</v>
      </c>
      <c r="AM18" s="84">
        <v>-1.0746596560956501</v>
      </c>
      <c r="AN18" s="84">
        <v>-1.5646806508112883</v>
      </c>
      <c r="AO18" s="84">
        <v>-1.7051942540586607</v>
      </c>
      <c r="AP18" s="84">
        <v>-1.810698453011474</v>
      </c>
      <c r="AQ18" s="84">
        <v>-1.6723980083667225</v>
      </c>
      <c r="AR18" s="84">
        <v>-1.3541656429151232</v>
      </c>
      <c r="AS18" s="84">
        <v>-0.94023769560396553</v>
      </c>
      <c r="AT18" s="84">
        <v>-0.8312727744829489</v>
      </c>
      <c r="AU18" s="84">
        <v>-0.75762036707012981</v>
      </c>
      <c r="AV18" s="84">
        <v>-0.60019447965644634</v>
      </c>
      <c r="AW18" s="84">
        <v>-0.30971676390492264</v>
      </c>
      <c r="AX18" s="84">
        <v>-0.429804400426605</v>
      </c>
      <c r="AY18" s="84">
        <v>-0.40524258718274758</v>
      </c>
      <c r="AZ18" s="84">
        <v>-0.33857312979649035</v>
      </c>
      <c r="BA18" s="84">
        <v>-0.22061641845431934</v>
      </c>
      <c r="BB18" s="84">
        <v>-0.32205672137261843</v>
      </c>
      <c r="BC18" s="84">
        <v>-0.18306266600430202</v>
      </c>
      <c r="BD18" s="84">
        <v>-0.188629912634761</v>
      </c>
      <c r="BE18" s="84">
        <v>-6.9269908583847559E-2</v>
      </c>
      <c r="BF18" s="84">
        <v>-0.14715601362250194</v>
      </c>
      <c r="BG18" s="84">
        <v>-1.385505084067497E-2</v>
      </c>
      <c r="BH18" s="84">
        <v>-2.7071562635929882E-2</v>
      </c>
      <c r="BI18" s="84">
        <v>-1.2497438682634662E-2</v>
      </c>
      <c r="BJ18" s="84">
        <v>-0.17001798767878609</v>
      </c>
      <c r="BK18" s="84">
        <v>-0.16800935345663578</v>
      </c>
      <c r="BL18" s="84">
        <v>-0.12333678416476326</v>
      </c>
      <c r="BM18" s="84">
        <v>-0.13131521625690357</v>
      </c>
      <c r="BN18" s="84">
        <v>-0.23289179099013052</v>
      </c>
      <c r="BO18" s="84">
        <v>-0.21333822837987329</v>
      </c>
      <c r="BP18" s="84">
        <v>-0.11478222309035067</v>
      </c>
      <c r="BQ18" s="84">
        <v>-0.10716013053389266</v>
      </c>
      <c r="BR18" s="84">
        <v>-8.6392357833205341E-2</v>
      </c>
      <c r="BS18" s="84">
        <v>9.180116358897452E-3</v>
      </c>
      <c r="BT18" s="84">
        <v>0.19017050876998037</v>
      </c>
      <c r="BU18" s="84">
        <v>0.28313048371481953</v>
      </c>
      <c r="BV18" s="84">
        <v>0.18125594526519312</v>
      </c>
      <c r="BW18" s="84">
        <v>0.35970932704976588</v>
      </c>
      <c r="BX18" s="84">
        <v>0.42278520186457874</v>
      </c>
      <c r="BY18" s="84">
        <v>0.61343954569106862</v>
      </c>
      <c r="BZ18" s="84">
        <v>0.44860681980056022</v>
      </c>
      <c r="CA18" s="84">
        <v>0.56467303068323771</v>
      </c>
      <c r="CB18" s="84">
        <v>0.61795812973638664</v>
      </c>
      <c r="CC18" s="84">
        <v>0.58548323887822651</v>
      </c>
      <c r="CD18" s="84">
        <v>0.41160621677421677</v>
      </c>
      <c r="CE18" s="84">
        <v>0.23675858312938622</v>
      </c>
      <c r="CF18" s="84">
        <v>-0.15822333268233266</v>
      </c>
      <c r="CG18" s="84">
        <v>1.5643876402021514E-2</v>
      </c>
      <c r="CH18" s="84">
        <v>-5.7976243340556517E-2</v>
      </c>
      <c r="CI18" s="84">
        <v>9.8574874928857668E-3</v>
      </c>
      <c r="CJ18" s="84">
        <v>0.47601410363411562</v>
      </c>
      <c r="CK18" s="84">
        <v>0.54076865211373337</v>
      </c>
      <c r="CL18" s="84">
        <v>0.43549542719134288</v>
      </c>
      <c r="CM18" s="84">
        <v>0.59755665269715141</v>
      </c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</row>
    <row r="19" spans="1:177" x14ac:dyDescent="0.2"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</row>
  </sheetData>
  <mergeCells count="23">
    <mergeCell ref="BW2:BZ2"/>
    <mergeCell ref="BS2:BV2"/>
    <mergeCell ref="AY2:BB2"/>
    <mergeCell ref="BC2:BF2"/>
    <mergeCell ref="BG2:BJ2"/>
    <mergeCell ref="BK2:BN2"/>
    <mergeCell ref="BO2:BR2"/>
    <mergeCell ref="CM2:CP2"/>
    <mergeCell ref="CI2:CL2"/>
    <mergeCell ref="CE2:CH2"/>
    <mergeCell ref="AU2:AX2"/>
    <mergeCell ref="C2:F2"/>
    <mergeCell ref="G2:J2"/>
    <mergeCell ref="K2:N2"/>
    <mergeCell ref="O2:R2"/>
    <mergeCell ref="S2:V2"/>
    <mergeCell ref="W2:Z2"/>
    <mergeCell ref="AA2:AD2"/>
    <mergeCell ref="AE2:AH2"/>
    <mergeCell ref="AI2:AL2"/>
    <mergeCell ref="AM2:AP2"/>
    <mergeCell ref="AQ2:AT2"/>
    <mergeCell ref="CA2:CD2"/>
  </mergeCells>
  <conditionalFormatting sqref="ET9:EY9 CN9:ER9 CK9:CL9">
    <cfRule type="colorScale" priority="3019">
      <colorScale>
        <cfvo type="min"/>
        <cfvo type="num" val="0"/>
        <cfvo type="max"/>
        <color rgb="FF0070C0"/>
        <color theme="0"/>
        <color rgb="FFFF6600"/>
      </colorScale>
    </cfRule>
    <cfRule type="colorScale" priority="302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021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3022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3023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3024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3025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3026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302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V10">
    <cfRule type="colorScale" priority="299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99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994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995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996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997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998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999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300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O10:EU10 EW10:FB10">
    <cfRule type="colorScale" priority="2983">
      <colorScale>
        <cfvo type="min"/>
        <cfvo type="num" val="0"/>
        <cfvo type="max"/>
        <color rgb="FF0070C0"/>
        <color theme="0"/>
        <color rgb="FFFF6600"/>
      </colorScale>
    </cfRule>
    <cfRule type="colorScale" priority="298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985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986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987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988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989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990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299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H10:EM10 CN10:EF10 CK10:CL10">
    <cfRule type="colorScale" priority="2965">
      <colorScale>
        <cfvo type="min"/>
        <cfvo type="num" val="0"/>
        <cfvo type="max"/>
        <color rgb="FF0070C0"/>
        <color theme="0"/>
        <color rgb="FFFF6600"/>
      </colorScale>
    </cfRule>
    <cfRule type="colorScale" priority="296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967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968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969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970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971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972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2973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V11">
    <cfRule type="colorScale" priority="295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95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958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959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960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961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962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963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2964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O11:EU11 EW11:FB11">
    <cfRule type="colorScale" priority="2947">
      <colorScale>
        <cfvo type="min"/>
        <cfvo type="num" val="0"/>
        <cfvo type="max"/>
        <color rgb="FF0070C0"/>
        <color theme="0"/>
        <color rgb="FFFF6600"/>
      </colorScale>
    </cfRule>
    <cfRule type="colorScale" priority="294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949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950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951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952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953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954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295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H11:EM11 CN11:EF11 CK11:CL11">
    <cfRule type="colorScale" priority="2929">
      <colorScale>
        <cfvo type="min"/>
        <cfvo type="num" val="0"/>
        <cfvo type="max"/>
        <color rgb="FF0070C0"/>
        <color theme="0"/>
        <color rgb="FFFF6600"/>
      </colorScale>
    </cfRule>
    <cfRule type="colorScale" priority="293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931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932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933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934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935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936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293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X4">
    <cfRule type="colorScale" priority="279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79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796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797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798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799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800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801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2802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Y4:FD4 CN4:EW4 CK4:CL4">
    <cfRule type="colorScale" priority="2785">
      <colorScale>
        <cfvo type="min"/>
        <cfvo type="num" val="0"/>
        <cfvo type="max"/>
        <color rgb="FF0070C0"/>
        <color theme="0"/>
        <color rgb="FFFF6600"/>
      </colorScale>
    </cfRule>
    <cfRule type="colorScale" priority="278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787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788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789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790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791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792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2793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X5">
    <cfRule type="colorScale" priority="277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77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778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779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780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781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782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783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2784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Y5:FD5 CN5:EW5">
    <cfRule type="colorScale" priority="2767">
      <colorScale>
        <cfvo type="min"/>
        <cfvo type="num" val="0"/>
        <cfvo type="max"/>
        <color rgb="FF0070C0"/>
        <color theme="0"/>
        <color rgb="FFFF6600"/>
      </colorScale>
    </cfRule>
    <cfRule type="colorScale" priority="276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769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770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771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772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773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774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277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X6">
    <cfRule type="colorScale" priority="275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75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760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761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762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763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764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765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276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Y6:FD6 CN6:EW6">
    <cfRule type="colorScale" priority="2749">
      <colorScale>
        <cfvo type="min"/>
        <cfvo type="num" val="0"/>
        <cfvo type="max"/>
        <color rgb="FF0070C0"/>
        <color theme="0"/>
        <color rgb="FFFF6600"/>
      </colorScale>
    </cfRule>
    <cfRule type="colorScale" priority="275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751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752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753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754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755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756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275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X8">
    <cfRule type="colorScale" priority="274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74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742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743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744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745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746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747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274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Y8:FD8 CN8:EW8 CK8:CL8">
    <cfRule type="colorScale" priority="2731">
      <colorScale>
        <cfvo type="min"/>
        <cfvo type="num" val="0"/>
        <cfvo type="max"/>
        <color rgb="FF0070C0"/>
        <color theme="0"/>
        <color rgb="FFFF6600"/>
      </colorScale>
    </cfRule>
    <cfRule type="colorScale" priority="273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733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734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735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736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737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738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273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T9">
    <cfRule type="colorScale" priority="272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72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724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725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726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727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728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729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273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U9:EZ9 CN9:ES9 CK9:CL9">
    <cfRule type="colorScale" priority="2713">
      <colorScale>
        <cfvo type="min"/>
        <cfvo type="num" val="0"/>
        <cfvo type="max"/>
        <color rgb="FF0070C0"/>
        <color theme="0"/>
        <color rgb="FFFF6600"/>
      </colorScale>
    </cfRule>
    <cfRule type="colorScale" priority="271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715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716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717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718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719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720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272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H10">
    <cfRule type="colorScale" priority="270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70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706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707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708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709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710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711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2712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I10:EN10 CN10:EG10 CK10:CL10">
    <cfRule type="colorScale" priority="2695">
      <colorScale>
        <cfvo type="min"/>
        <cfvo type="num" val="0"/>
        <cfvo type="max"/>
        <color rgb="FF0070C0"/>
        <color theme="0"/>
        <color rgb="FFFF6600"/>
      </colorScale>
    </cfRule>
    <cfRule type="colorScale" priority="269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697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698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699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700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701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702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2703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H11">
    <cfRule type="colorScale" priority="268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68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688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689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690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691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692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693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2694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I11:EN11 CN11:EG11 CK11:CL11">
    <cfRule type="colorScale" priority="2677">
      <colorScale>
        <cfvo type="min"/>
        <cfvo type="num" val="0"/>
        <cfvo type="max"/>
        <color rgb="FF0070C0"/>
        <color theme="0"/>
        <color rgb="FFFF6600"/>
      </colorScale>
    </cfRule>
    <cfRule type="colorScale" priority="267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679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680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681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682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683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684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268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X13">
    <cfRule type="colorScale" priority="265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65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652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653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654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655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656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657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265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Y13:FD13 CN13:EW13 CK13:CL13">
    <cfRule type="colorScale" priority="2641">
      <colorScale>
        <cfvo type="min"/>
        <cfvo type="num" val="0"/>
        <cfvo type="max"/>
        <color rgb="FF0070C0"/>
        <color theme="0"/>
        <color rgb="FFFF6600"/>
      </colorScale>
    </cfRule>
    <cfRule type="colorScale" priority="264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643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644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645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646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647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648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264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X14">
    <cfRule type="colorScale" priority="263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63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634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635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636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637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638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639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264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Y14:FD14 CN14:EW14 CK14:CL14">
    <cfRule type="colorScale" priority="2623">
      <colorScale>
        <cfvo type="min"/>
        <cfvo type="num" val="0"/>
        <cfvo type="max"/>
        <color rgb="FF0070C0"/>
        <color theme="0"/>
        <color rgb="FFFF6600"/>
      </colorScale>
    </cfRule>
    <cfRule type="colorScale" priority="262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625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626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627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628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629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630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263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X15">
    <cfRule type="colorScale" priority="261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61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616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617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618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619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620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621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2622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Y15:FD15 CN15:EW15 CK15:CL15">
    <cfRule type="colorScale" priority="2605">
      <colorScale>
        <cfvo type="min"/>
        <cfvo type="num" val="0"/>
        <cfvo type="max"/>
        <color rgb="FF0070C0"/>
        <color theme="0"/>
        <color rgb="FFFF6600"/>
      </colorScale>
    </cfRule>
    <cfRule type="colorScale" priority="260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607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608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609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610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611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612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2613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S9">
    <cfRule type="colorScale" priority="257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57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580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581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582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583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584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585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258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G10">
    <cfRule type="colorScale" priority="256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57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571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572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573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574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575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576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257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G11">
    <cfRule type="colorScale" priority="256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56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562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563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564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565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566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567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256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X12">
    <cfRule type="colorScale" priority="255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55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553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554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555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556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557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558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255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Y12:FD12 CN12:EW12 CK12:CL12">
    <cfRule type="colorScale" priority="2542">
      <colorScale>
        <cfvo type="min"/>
        <cfvo type="num" val="0"/>
        <cfvo type="max"/>
        <color rgb="FF0070C0"/>
        <color theme="0"/>
        <color rgb="FFFF6600"/>
      </colorScale>
    </cfRule>
    <cfRule type="colorScale" priority="254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544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545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546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547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548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549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255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V17">
    <cfRule type="colorScale" priority="249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49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499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500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501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502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503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504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250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W17:EB17 CN17:DU17 CK17:CL17">
    <cfRule type="colorScale" priority="2488">
      <colorScale>
        <cfvo type="min"/>
        <cfvo type="num" val="0"/>
        <cfvo type="max"/>
        <color rgb="FF0070C0"/>
        <color theme="0"/>
        <color rgb="FFFF6600"/>
      </colorScale>
    </cfRule>
    <cfRule type="colorScale" priority="248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490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491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492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493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494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495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249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A4:CB6 C4:C6 CI4:CM6 CE4:CE6">
    <cfRule type="colorScale" priority="1083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A4:CB6 C4:C6 CI4:CM6 CE4:CE6">
    <cfRule type="colorScale" priority="107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07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077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078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079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080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081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082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A7:CB7 W7 CE7 CJ7:CM7">
    <cfRule type="colorScale" priority="105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A7:CB7 W7 CE7 CJ7:CM7">
    <cfRule type="colorScale" priority="104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04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050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051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052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053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054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05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4:BZ6 CJ4:CJ6 CC4:CD6 CF4:CG6">
    <cfRule type="colorScale" priority="993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4:BZ6 CJ4:CJ6 CC4:CD6 CF4:CG6">
    <cfRule type="colorScale" priority="985">
      <colorScale>
        <cfvo type="min"/>
        <cfvo type="num" val="0"/>
        <cfvo type="max"/>
        <color rgb="FF0070C0"/>
        <color theme="0"/>
        <color rgb="FFFF6600"/>
      </colorScale>
    </cfRule>
    <cfRule type="colorScale" priority="98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987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988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989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990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991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992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X7:BZ7 CC7:CD7 CF7:CG7">
    <cfRule type="colorScale" priority="96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X7:BZ7 CC7:CD7 CF7:CG7">
    <cfRule type="colorScale" priority="958">
      <colorScale>
        <cfvo type="min"/>
        <cfvo type="num" val="0"/>
        <cfvo type="max"/>
        <color rgb="FF0070C0"/>
        <color theme="0"/>
        <color rgb="FFFF6600"/>
      </colorScale>
    </cfRule>
    <cfRule type="colorScale" priority="95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960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961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962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963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964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96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H4:CH6">
    <cfRule type="colorScale" priority="83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H4:CH6">
    <cfRule type="colorScale" priority="82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82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825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826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827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828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829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83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I4:CI6">
    <cfRule type="colorScale" priority="76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I4:CI6">
    <cfRule type="colorScale" priority="76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76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762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763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764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765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766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76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J4:CJ6">
    <cfRule type="colorScale" priority="67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J4:CJ6">
    <cfRule type="colorScale" priority="67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67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672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673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674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675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676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67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BG8:BH8 C8 BP8:BQ8 BK8 CK8:CM8">
    <cfRule type="colorScale" priority="61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BG8:BH8 C8 BP8:BQ8 BK8 CK8:CM8">
    <cfRule type="colorScale" priority="60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60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609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610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611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612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613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614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8:BF8 BR8:CJ8 BI8:BJ8 BL8:BM8">
    <cfRule type="colorScale" priority="60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8:BF8 BR8:CJ8 BI8:BJ8 BL8:BM8">
    <cfRule type="colorScale" priority="598">
      <colorScale>
        <cfvo type="min"/>
        <cfvo type="num" val="0"/>
        <cfvo type="max"/>
        <color rgb="FF0070C0"/>
        <color theme="0"/>
        <color rgb="FFFF6600"/>
      </colorScale>
    </cfRule>
    <cfRule type="colorScale" priority="59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600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601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602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603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604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60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BK9:BL9 G9 BT9:BU9 BO9 CK9:CM9">
    <cfRule type="colorScale" priority="59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BK9:BL9 G9 BT9:BU9 BO9 CK9:CM9">
    <cfRule type="colorScale" priority="58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59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591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592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593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594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595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59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H9:BJ9 BV9:CJ9 BM9:BN9 BP9:BQ9">
    <cfRule type="colorScale" priority="58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H9:BJ9 BV9:CJ9 BM9:BN9 BP9:BQ9">
    <cfRule type="colorScale" priority="580">
      <colorScale>
        <cfvo type="min"/>
        <cfvo type="num" val="0"/>
        <cfvo type="max"/>
        <color rgb="FF0070C0"/>
        <color theme="0"/>
        <color rgb="FFFF6600"/>
      </colorScale>
    </cfRule>
    <cfRule type="colorScale" priority="58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582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583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584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585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586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58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BW10:BX10 S10 CF10:CG10 CA10 CK10:CM10">
    <cfRule type="colorScale" priority="57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BW10:BX10 S10 CF10:CG10 CA10 CK10:CM10">
    <cfRule type="colorScale" priority="57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57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573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574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575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576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577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57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T10:BV10 CH10:CJ10 BY10:BZ10 CB10:CC10">
    <cfRule type="colorScale" priority="57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T10:BV10 CH10:CJ10 BY10:BZ10 CB10:CC10">
    <cfRule type="colorScale" priority="562">
      <colorScale>
        <cfvo type="min"/>
        <cfvo type="num" val="0"/>
        <cfvo type="max"/>
        <color rgb="FF0070C0"/>
        <color theme="0"/>
        <color rgb="FFFF6600"/>
      </colorScale>
    </cfRule>
    <cfRule type="colorScale" priority="56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564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565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566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567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568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56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BW11:BX11 S11 CF11:CG11 CA11 CK11:CM11">
    <cfRule type="colorScale" priority="56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BW11:BX11 S11 CF11:CG11 CA11 CK11:CM11">
    <cfRule type="colorScale" priority="55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55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555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556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557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558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559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56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T11:BV11 CH11:CJ11 BY11:BZ11 CB11:CC11">
    <cfRule type="colorScale" priority="552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T11:BV11 CH11:CJ11 BY11:BZ11 CB11:CC11">
    <cfRule type="colorScale" priority="544">
      <colorScale>
        <cfvo type="min"/>
        <cfvo type="num" val="0"/>
        <cfvo type="max"/>
        <color rgb="FF0070C0"/>
        <color theme="0"/>
        <color rgb="FFFF6600"/>
      </colorScale>
    </cfRule>
    <cfRule type="colorScale" priority="54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546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547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548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549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550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55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BG12:BH12 C12 BU12 BP12:BQ12 BK12 CK12:CM12">
    <cfRule type="colorScale" priority="543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BG12:BH12 C12 BU12 BP12:BQ12 BK12 CK12:CM12">
    <cfRule type="colorScale" priority="53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53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537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538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539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540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541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542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12:BF12 BV12:CJ12 BR12:BT12 BI12:BJ12 BL12:BM12">
    <cfRule type="colorScale" priority="534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12:BF12 BV12:CJ12 BR12:BT12 BI12:BJ12 BL12:BM12">
    <cfRule type="colorScale" priority="526">
      <colorScale>
        <cfvo type="min"/>
        <cfvo type="num" val="0"/>
        <cfvo type="max"/>
        <color rgb="FF0070C0"/>
        <color theme="0"/>
        <color rgb="FFFF6600"/>
      </colorScale>
    </cfRule>
    <cfRule type="colorScale" priority="52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528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529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530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531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532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533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BG13:BH13 C13 BU13 BP13:BQ13 BK13 CK13:CM13">
    <cfRule type="colorScale" priority="52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BG13:BH13 C13 BU13 BP13:BQ13 BK13 CK13:CM13">
    <cfRule type="colorScale" priority="51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51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519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520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521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522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523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524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13:BF13 BV13:CJ13 BR13:BT13 BI13:BJ13 BL13:BM13">
    <cfRule type="colorScale" priority="51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13:BF13 BV13:CJ13 BR13:BT13 BI13:BJ13 BL13:BM13">
    <cfRule type="colorScale" priority="508">
      <colorScale>
        <cfvo type="min"/>
        <cfvo type="num" val="0"/>
        <cfvo type="max"/>
        <color rgb="FF0070C0"/>
        <color theme="0"/>
        <color rgb="FFFF6600"/>
      </colorScale>
    </cfRule>
    <cfRule type="colorScale" priority="50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510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511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512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513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514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51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BG14:BH14 C14 BU14 BP14:BQ14 BK14 CK14:CM14">
    <cfRule type="colorScale" priority="50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BG14:BH14 C14 BU14 BP14:BQ14 BK14 CK14:CM14">
    <cfRule type="colorScale" priority="49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50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501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502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503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504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505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50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14:BF14 BV14:CJ14 BR14:BT14 BI14:BJ14 BL14:BM14">
    <cfRule type="colorScale" priority="49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14:BF14 BV14:CJ14 BR14:BT14 BI14:BJ14 BL14:BM14">
    <cfRule type="colorScale" priority="490">
      <colorScale>
        <cfvo type="min"/>
        <cfvo type="num" val="0"/>
        <cfvo type="max"/>
        <color rgb="FF0070C0"/>
        <color theme="0"/>
        <color rgb="FFFF6600"/>
      </colorScale>
    </cfRule>
    <cfRule type="colorScale" priority="49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92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93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94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95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96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9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BG15:BH15 C15 BU15 BP15:BQ15 BK15 CK15:CM15">
    <cfRule type="colorScale" priority="48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BG15:BH15 C15 BU15 BP15:BQ15 BK15 CK15:CM15">
    <cfRule type="colorScale" priority="48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8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83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84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85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86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87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8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15:BF15 BV15:CJ15 BR15:BT15 BI15:BJ15 BL15:BM15">
    <cfRule type="colorScale" priority="48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15:BF15 BV15:CJ15 BR15:BT15 BI15:BJ15 BL15:BM15">
    <cfRule type="colorScale" priority="472">
      <colorScale>
        <cfvo type="min"/>
        <cfvo type="num" val="0"/>
        <cfvo type="max"/>
        <color rgb="FF0070C0"/>
        <color theme="0"/>
        <color rgb="FFFF6600"/>
      </colorScale>
    </cfRule>
    <cfRule type="colorScale" priority="47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74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75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76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77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78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7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BG16:BH16 C16 BU16 BP16:BQ16 BK16 CK16:CM16">
    <cfRule type="colorScale" priority="47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BG16:BH16 C16 BU16 BP16:BQ16 BK16 CK16:CM16">
    <cfRule type="colorScale" priority="46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6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65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66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67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68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69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7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16:BF16 BV16:CJ16 BR16:BT16 BI16:BJ16 BL16:BM16">
    <cfRule type="colorScale" priority="462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16:BF16 BV16:CJ16 BR16:BT16 BI16:BJ16 BL16:BM16">
    <cfRule type="colorScale" priority="454">
      <colorScale>
        <cfvo type="min"/>
        <cfvo type="num" val="0"/>
        <cfvo type="max"/>
        <color rgb="FF0070C0"/>
        <color theme="0"/>
        <color rgb="FFFF6600"/>
      </colorScale>
    </cfRule>
    <cfRule type="colorScale" priority="45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56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57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58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59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60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6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I17:CM17 AE17">
    <cfRule type="colorScale" priority="453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I17:CM17 AE17">
    <cfRule type="colorScale" priority="44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4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47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48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49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50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51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52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AF17:CH17">
    <cfRule type="colorScale" priority="444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AF17:CH17">
    <cfRule type="colorScale" priority="436">
      <colorScale>
        <cfvo type="min"/>
        <cfvo type="num" val="0"/>
        <cfvo type="max"/>
        <color rgb="FF0070C0"/>
        <color theme="0"/>
        <color rgb="FFFF6600"/>
      </colorScale>
    </cfRule>
    <cfRule type="colorScale" priority="43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38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39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40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41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42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43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BG18:BI18 C18 CK18:CM18">
    <cfRule type="colorScale" priority="43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BG18:BI18 C18 CK18:CM18">
    <cfRule type="colorScale" priority="42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2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29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30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31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32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33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34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18:BF18 BJ18:CJ18">
    <cfRule type="colorScale" priority="42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18:BF18 BJ18:CJ18">
    <cfRule type="colorScale" priority="418">
      <colorScale>
        <cfvo type="min"/>
        <cfvo type="num" val="0"/>
        <cfvo type="max"/>
        <color rgb="FF0070C0"/>
        <color theme="0"/>
        <color rgb="FFFF6600"/>
      </colorScale>
    </cfRule>
    <cfRule type="colorScale" priority="41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20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21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22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23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24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2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K5:CL5">
    <cfRule type="colorScale" priority="143">
      <colorScale>
        <cfvo type="min"/>
        <cfvo type="num" val="0"/>
        <cfvo type="max"/>
        <color rgb="FF0070C0"/>
        <color theme="0"/>
        <color rgb="FFFF6600"/>
      </colorScale>
    </cfRule>
    <cfRule type="colorScale" priority="14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45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46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47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48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49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50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5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K6:CL6">
    <cfRule type="colorScale" priority="134">
      <colorScale>
        <cfvo type="min"/>
        <cfvo type="num" val="0"/>
        <cfvo type="max"/>
        <color rgb="FF0070C0"/>
        <color theme="0"/>
        <color rgb="FFFF6600"/>
      </colorScale>
    </cfRule>
    <cfRule type="colorScale" priority="13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36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37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38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39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40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41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42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334BA3005092044E8D497CF5C2A74793" ma:contentTypeVersion="11" ma:contentTypeDescription="Izveidot jaunu dokumentu." ma:contentTypeScope="" ma:versionID="814ef1f3021ed731e805bac4c3850f4c">
  <xsd:schema xmlns:xsd="http://www.w3.org/2001/XMLSchema" xmlns:xs="http://www.w3.org/2001/XMLSchema" xmlns:p="http://schemas.microsoft.com/office/2006/metadata/properties" xmlns:ns2="9c70c90a-7b91-4514-9304-0bf9c3ca33df" xmlns:ns3="18cde31a-aed2-49ce-b570-e812b29b6342" targetNamespace="http://schemas.microsoft.com/office/2006/metadata/properties" ma:root="true" ma:fieldsID="8c9eba8827ab1ac9bafee20292cd0407" ns2:_="" ns3:_="">
    <xsd:import namespace="9c70c90a-7b91-4514-9304-0bf9c3ca33df"/>
    <xsd:import namespace="18cde31a-aed2-49ce-b570-e812b29b63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70c90a-7b91-4514-9304-0bf9c3ca33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cde31a-aed2-49ce-b570-e812b29b634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4FB150C-82A0-40FB-A312-75EA650F00C9}">
  <ds:schemaRefs>
    <ds:schemaRef ds:uri="http://purl.org/dc/dcmitype/"/>
    <ds:schemaRef ds:uri="http://purl.org/dc/terms/"/>
    <ds:schemaRef ds:uri="18cde31a-aed2-49ce-b570-e812b29b6342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9c70c90a-7b91-4514-9304-0bf9c3ca33d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36B6497-1C28-476C-A690-197D8E136F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70c90a-7b91-4514-9304-0bf9c3ca33df"/>
    <ds:schemaRef ds:uri="18cde31a-aed2-49ce-b570-e812b29b63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40262B5-9A58-451F-81DD-EA49A2A2FA2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3</vt:i4>
      </vt:variant>
      <vt:variant>
        <vt:lpstr>Diapazoni ar nosaukumiem</vt:lpstr>
      </vt:variant>
      <vt:variant>
        <vt:i4>1</vt:i4>
      </vt:variant>
    </vt:vector>
  </HeadingPairs>
  <TitlesOfParts>
    <vt:vector size="4" baseType="lpstr">
      <vt:lpstr>Legend</vt:lpstr>
      <vt:lpstr>DATA</vt:lpstr>
      <vt:lpstr>HEATMAP</vt:lpstr>
      <vt:lpstr>DATA!Drukas_apgabals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Latvijas ekonomikas siltuma karte</dc:title>
  <dc:creator/>
  <cp:lastModifiedBy/>
  <dcterms:created xsi:type="dcterms:W3CDTF">2006-09-16T00:00:00Z</dcterms:created>
  <dcterms:modified xsi:type="dcterms:W3CDTF">2022-06-30T10:06:19Z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0x010100334BA3005092044E8D497CF5C2A74793</vt:lpwstr>
  </property>
</Properties>
</file>