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EC90C6EA-638D-4E97-B6C0-59D0D4800F86}" xr6:coauthVersionLast="47" xr6:coauthVersionMax="47" xr10:uidLastSave="{00000000-0000-0000-0000-000000000000}"/>
  <bookViews>
    <workbookView xWindow="-120" yWindow="-120" windowWidth="29040" windowHeight="15840" tabRatio="790" activeTab="2" xr2:uid="{00000000-000D-0000-FFFF-FFFF00000000}"/>
  </bookViews>
  <sheets>
    <sheet name="Legend" sheetId="3" r:id="rId1"/>
    <sheet name="DATA" sheetId="13" r:id="rId2"/>
    <sheet name="HEATMAP" sheetId="14" r:id="rId3"/>
  </sheets>
  <definedNames>
    <definedName name="_xlnm.Print_Area" localSheetId="1">DATA!$1:$62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6" i="13" l="1"/>
  <c r="CN7" i="13"/>
  <c r="CN8" i="13"/>
  <c r="CN9" i="13"/>
  <c r="CN10" i="13"/>
  <c r="CN11" i="13"/>
  <c r="CN12" i="13"/>
  <c r="CN13" i="13"/>
  <c r="CN14" i="13"/>
  <c r="CN15" i="13"/>
  <c r="CN16" i="13"/>
  <c r="CN17" i="13"/>
  <c r="CN18" i="13"/>
  <c r="CN5" i="13"/>
  <c r="CK6" i="13"/>
  <c r="CK7" i="13"/>
  <c r="CK8" i="13"/>
  <c r="CK9" i="13"/>
  <c r="CK10" i="13"/>
  <c r="CK11" i="13"/>
  <c r="CK12" i="13"/>
  <c r="CK13" i="13"/>
  <c r="CK14" i="13"/>
  <c r="CK15" i="13"/>
  <c r="CK16" i="13"/>
  <c r="CK17" i="13"/>
  <c r="CK18" i="13"/>
  <c r="CG37" i="13" s="1"/>
  <c r="CK5" i="13"/>
  <c r="CJ25" i="13" l="1"/>
  <c r="CJ27" i="13"/>
  <c r="CJ29" i="13"/>
  <c r="CJ31" i="13"/>
  <c r="CJ33" i="13"/>
  <c r="CJ35" i="13"/>
  <c r="CE37" i="13"/>
  <c r="CC37" i="13"/>
  <c r="CA37" i="13"/>
  <c r="BY37" i="13"/>
  <c r="BW37" i="13"/>
  <c r="BU37" i="13"/>
  <c r="BS37" i="13"/>
  <c r="BQ37" i="13"/>
  <c r="BO37" i="13"/>
  <c r="BM37" i="13"/>
  <c r="BK37" i="13"/>
  <c r="BI37" i="13"/>
  <c r="BG37" i="13"/>
  <c r="BE37" i="13"/>
  <c r="BC37" i="13"/>
  <c r="BA37" i="13"/>
  <c r="AY37" i="13"/>
  <c r="AW37" i="13"/>
  <c r="AU37" i="13"/>
  <c r="AS37" i="13"/>
  <c r="AQ37" i="13"/>
  <c r="AO37" i="13"/>
  <c r="AM37" i="13"/>
  <c r="AK37" i="13"/>
  <c r="AI37" i="13"/>
  <c r="AG37" i="13"/>
  <c r="CJ37" i="13"/>
  <c r="CH37" i="13"/>
  <c r="CF37" i="13"/>
  <c r="CJ24" i="13"/>
  <c r="CJ26" i="13"/>
  <c r="CJ28" i="13"/>
  <c r="CJ30" i="13"/>
  <c r="CJ32" i="13"/>
  <c r="CJ34" i="13"/>
  <c r="CJ36" i="13"/>
  <c r="AE37" i="13"/>
  <c r="CL18" i="13" s="1"/>
  <c r="CD37" i="13"/>
  <c r="CB37" i="13"/>
  <c r="BZ37" i="13"/>
  <c r="BX37" i="13"/>
  <c r="BV37" i="13"/>
  <c r="BT37" i="13"/>
  <c r="BR37" i="13"/>
  <c r="BP37" i="13"/>
  <c r="BN37" i="13"/>
  <c r="BL37" i="13"/>
  <c r="BJ37" i="13"/>
  <c r="BH37" i="13"/>
  <c r="BF37" i="13"/>
  <c r="BD37" i="13"/>
  <c r="BB37" i="13"/>
  <c r="AZ37" i="13"/>
  <c r="AX37" i="13"/>
  <c r="AV37" i="13"/>
  <c r="AT37" i="13"/>
  <c r="AR37" i="13"/>
  <c r="AP37" i="13"/>
  <c r="AN37" i="13"/>
  <c r="AL37" i="13"/>
  <c r="AJ37" i="13"/>
  <c r="AH37" i="13"/>
  <c r="AF37" i="13"/>
  <c r="CI37" i="13"/>
  <c r="C36" i="13"/>
  <c r="CI35" i="13"/>
  <c r="CG35" i="13"/>
  <c r="CE35" i="13"/>
  <c r="CC35" i="13"/>
  <c r="CA35" i="13"/>
  <c r="BY35" i="13"/>
  <c r="BW35" i="13"/>
  <c r="BU35" i="13"/>
  <c r="BS35" i="13"/>
  <c r="BQ35" i="13"/>
  <c r="BO35" i="13"/>
  <c r="BM35" i="13"/>
  <c r="BK35" i="13"/>
  <c r="BI35" i="13"/>
  <c r="BG35" i="13"/>
  <c r="BE35" i="13"/>
  <c r="BC35" i="13"/>
  <c r="BA35" i="13"/>
  <c r="AY35" i="13"/>
  <c r="AW35" i="13"/>
  <c r="AU35" i="13"/>
  <c r="AS35" i="13"/>
  <c r="AQ35" i="13"/>
  <c r="AO35" i="13"/>
  <c r="AM35" i="13"/>
  <c r="AK35" i="13"/>
  <c r="AI35" i="13"/>
  <c r="AG35" i="13"/>
  <c r="AE35" i="13"/>
  <c r="AC35" i="13"/>
  <c r="AA35" i="13"/>
  <c r="Y35" i="13"/>
  <c r="W35" i="13"/>
  <c r="U35" i="13"/>
  <c r="S35" i="13"/>
  <c r="Q35" i="13"/>
  <c r="O35" i="13"/>
  <c r="M35" i="13"/>
  <c r="K35" i="13"/>
  <c r="I35" i="13"/>
  <c r="G35" i="13"/>
  <c r="E35" i="13"/>
  <c r="C35" i="13"/>
  <c r="C32" i="13"/>
  <c r="CH31" i="13"/>
  <c r="CF31" i="13"/>
  <c r="CD31" i="13"/>
  <c r="CB31" i="13"/>
  <c r="BZ31" i="13"/>
  <c r="BX31" i="13"/>
  <c r="BV31" i="13"/>
  <c r="BT31" i="13"/>
  <c r="BR31" i="13"/>
  <c r="BP31" i="13"/>
  <c r="BN31" i="13"/>
  <c r="BL31" i="13"/>
  <c r="BJ31" i="13"/>
  <c r="BH31" i="13"/>
  <c r="BF31" i="13"/>
  <c r="BD31" i="13"/>
  <c r="BB31" i="13"/>
  <c r="AZ31" i="13"/>
  <c r="AX31" i="13"/>
  <c r="AV31" i="13"/>
  <c r="AT31" i="13"/>
  <c r="AR31" i="13"/>
  <c r="AP31" i="13"/>
  <c r="AN31" i="13"/>
  <c r="AL31" i="13"/>
  <c r="AJ31" i="13"/>
  <c r="AH31" i="13"/>
  <c r="AF31" i="13"/>
  <c r="AD31" i="13"/>
  <c r="AB31" i="13"/>
  <c r="Z31" i="13"/>
  <c r="X31" i="13"/>
  <c r="V31" i="13"/>
  <c r="T31" i="13"/>
  <c r="CI30" i="13"/>
  <c r="CG30" i="13"/>
  <c r="CE30" i="13"/>
  <c r="CC30" i="13"/>
  <c r="CA30" i="13"/>
  <c r="BY30" i="13"/>
  <c r="BW30" i="13"/>
  <c r="BU30" i="13"/>
  <c r="BS30" i="13"/>
  <c r="BQ30" i="13"/>
  <c r="BO30" i="13"/>
  <c r="BM30" i="13"/>
  <c r="BK30" i="13"/>
  <c r="BI30" i="13"/>
  <c r="BG30" i="13"/>
  <c r="BE30" i="13"/>
  <c r="BC30" i="13"/>
  <c r="BA30" i="13"/>
  <c r="AY30" i="13"/>
  <c r="AW30" i="13"/>
  <c r="AU30" i="13"/>
  <c r="AS30" i="13"/>
  <c r="AQ30" i="13"/>
  <c r="AO30" i="13"/>
  <c r="AM30" i="13"/>
  <c r="AK30" i="13"/>
  <c r="AI30" i="13"/>
  <c r="AG30" i="13"/>
  <c r="AE30" i="13"/>
  <c r="AC30" i="13"/>
  <c r="AA30" i="13"/>
  <c r="Y30" i="13"/>
  <c r="W30" i="13"/>
  <c r="U30" i="13"/>
  <c r="S30" i="13"/>
  <c r="CI29" i="13"/>
  <c r="CH29" i="13"/>
  <c r="CG29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CH28" i="13"/>
  <c r="CF28" i="13"/>
  <c r="CD28" i="13"/>
  <c r="CB28" i="13"/>
  <c r="BZ28" i="13"/>
  <c r="BX28" i="13"/>
  <c r="BV28" i="13"/>
  <c r="BT28" i="13"/>
  <c r="BR28" i="13"/>
  <c r="BP28" i="13"/>
  <c r="BN28" i="13"/>
  <c r="BL28" i="13"/>
  <c r="BJ28" i="13"/>
  <c r="BH28" i="13"/>
  <c r="BF28" i="13"/>
  <c r="BD28" i="13"/>
  <c r="BB28" i="13"/>
  <c r="AZ28" i="13"/>
  <c r="AX28" i="13"/>
  <c r="AV28" i="13"/>
  <c r="AT28" i="13"/>
  <c r="AR28" i="13"/>
  <c r="AP28" i="13"/>
  <c r="AN28" i="13"/>
  <c r="AL28" i="13"/>
  <c r="AJ28" i="13"/>
  <c r="AH28" i="13"/>
  <c r="AF28" i="13"/>
  <c r="AD28" i="13"/>
  <c r="AB28" i="13"/>
  <c r="Z28" i="13"/>
  <c r="X28" i="13"/>
  <c r="V28" i="13"/>
  <c r="T28" i="13"/>
  <c r="R28" i="13"/>
  <c r="P28" i="13"/>
  <c r="N28" i="13"/>
  <c r="L28" i="13"/>
  <c r="J28" i="13"/>
  <c r="H28" i="13"/>
  <c r="F28" i="13"/>
  <c r="D28" i="13"/>
  <c r="CH27" i="13"/>
  <c r="CF27" i="13"/>
  <c r="CD27" i="13"/>
  <c r="CB27" i="13"/>
  <c r="BZ27" i="13"/>
  <c r="BX27" i="13"/>
  <c r="BV27" i="13"/>
  <c r="BT27" i="13"/>
  <c r="BR27" i="13"/>
  <c r="BP27" i="13"/>
  <c r="BN27" i="13"/>
  <c r="BL27" i="13"/>
  <c r="BJ27" i="13"/>
  <c r="BH27" i="13"/>
  <c r="BF27" i="13"/>
  <c r="BD27" i="13"/>
  <c r="BB27" i="13"/>
  <c r="AZ27" i="13"/>
  <c r="AX27" i="13"/>
  <c r="AV27" i="13"/>
  <c r="AT27" i="13"/>
  <c r="AR27" i="13"/>
  <c r="AP27" i="13"/>
  <c r="AN27" i="13"/>
  <c r="AL27" i="13"/>
  <c r="AJ27" i="13"/>
  <c r="AH27" i="13"/>
  <c r="AF27" i="13"/>
  <c r="AD27" i="13"/>
  <c r="AB27" i="13"/>
  <c r="Z27" i="13"/>
  <c r="X27" i="13"/>
  <c r="CF25" i="13"/>
  <c r="CB25" i="13"/>
  <c r="BX25" i="13"/>
  <c r="BT25" i="13"/>
  <c r="BP25" i="13"/>
  <c r="BL25" i="13"/>
  <c r="BH25" i="13"/>
  <c r="BD25" i="13"/>
  <c r="AZ25" i="13"/>
  <c r="AV25" i="13"/>
  <c r="AR25" i="13"/>
  <c r="AN25" i="13"/>
  <c r="AJ25" i="13"/>
  <c r="AF25" i="13"/>
  <c r="AB25" i="13"/>
  <c r="X25" i="13"/>
  <c r="T25" i="13"/>
  <c r="P25" i="13"/>
  <c r="L25" i="13"/>
  <c r="H25" i="13"/>
  <c r="D25" i="13"/>
  <c r="CG24" i="13"/>
  <c r="CC24" i="13"/>
  <c r="BY24" i="13"/>
  <c r="BU24" i="13"/>
  <c r="BQ24" i="13"/>
  <c r="BM24" i="13"/>
  <c r="BI24" i="13"/>
  <c r="BE24" i="13"/>
  <c r="BA24" i="13"/>
  <c r="AW24" i="13"/>
  <c r="AS24" i="13"/>
  <c r="AO24" i="13"/>
  <c r="AK24" i="13"/>
  <c r="AG24" i="13"/>
  <c r="AC24" i="13"/>
  <c r="Y24" i="13"/>
  <c r="U24" i="13"/>
  <c r="Q24" i="13"/>
  <c r="M24" i="13"/>
  <c r="I24" i="13"/>
  <c r="E24" i="13"/>
  <c r="CH35" i="13"/>
  <c r="CI33" i="13"/>
  <c r="CI31" i="13"/>
  <c r="CH30" i="13"/>
  <c r="CI28" i="13"/>
  <c r="CI27" i="13"/>
  <c r="CH26" i="13"/>
  <c r="CL10" i="13" l="1"/>
  <c r="CM10" i="13" s="1"/>
  <c r="CJ50" i="13" s="1"/>
  <c r="CH36" i="13"/>
  <c r="CF36" i="13"/>
  <c r="CD36" i="13"/>
  <c r="CB36" i="13"/>
  <c r="BZ36" i="13"/>
  <c r="BX36" i="13"/>
  <c r="BV36" i="13"/>
  <c r="BT36" i="13"/>
  <c r="BR36" i="13"/>
  <c r="BP36" i="13"/>
  <c r="BN36" i="13"/>
  <c r="BL36" i="13"/>
  <c r="BJ36" i="13"/>
  <c r="BH36" i="13"/>
  <c r="BF36" i="13"/>
  <c r="BD36" i="13"/>
  <c r="BB36" i="13"/>
  <c r="AZ36" i="13"/>
  <c r="AX36" i="13"/>
  <c r="AV36" i="13"/>
  <c r="AT36" i="13"/>
  <c r="AR36" i="13"/>
  <c r="AP36" i="13"/>
  <c r="AN36" i="13"/>
  <c r="AL36" i="13"/>
  <c r="AJ36" i="13"/>
  <c r="AH36" i="13"/>
  <c r="AF36" i="13"/>
  <c r="AD36" i="13"/>
  <c r="AB36" i="13"/>
  <c r="Z36" i="13"/>
  <c r="X36" i="13"/>
  <c r="V36" i="13"/>
  <c r="T36" i="13"/>
  <c r="R36" i="13"/>
  <c r="P36" i="13"/>
  <c r="N36" i="13"/>
  <c r="L36" i="13"/>
  <c r="J36" i="13"/>
  <c r="H36" i="13"/>
  <c r="F36" i="13"/>
  <c r="D36" i="13"/>
  <c r="CL17" i="13" s="1"/>
  <c r="CI36" i="13"/>
  <c r="CG36" i="13"/>
  <c r="CE36" i="13"/>
  <c r="CC36" i="13"/>
  <c r="CA36" i="13"/>
  <c r="BY36" i="13"/>
  <c r="BW36" i="13"/>
  <c r="BU36" i="13"/>
  <c r="BS36" i="13"/>
  <c r="BQ36" i="13"/>
  <c r="BO36" i="13"/>
  <c r="BM36" i="13"/>
  <c r="BK36" i="13"/>
  <c r="BI36" i="13"/>
  <c r="BG36" i="13"/>
  <c r="BE36" i="13"/>
  <c r="BC36" i="13"/>
  <c r="BA36" i="13"/>
  <c r="AY36" i="13"/>
  <c r="AW36" i="13"/>
  <c r="AU36" i="13"/>
  <c r="AS36" i="13"/>
  <c r="AQ36" i="13"/>
  <c r="AO36" i="13"/>
  <c r="AM36" i="13"/>
  <c r="AK36" i="13"/>
  <c r="AI36" i="13"/>
  <c r="AG36" i="13"/>
  <c r="AE36" i="13"/>
  <c r="AC36" i="13"/>
  <c r="AA36" i="13"/>
  <c r="Y36" i="13"/>
  <c r="W36" i="13"/>
  <c r="U36" i="13"/>
  <c r="S36" i="13"/>
  <c r="Q36" i="13"/>
  <c r="O36" i="13"/>
  <c r="M36" i="13"/>
  <c r="K36" i="13"/>
  <c r="I36" i="13"/>
  <c r="G36" i="13"/>
  <c r="E36" i="13"/>
  <c r="D35" i="13"/>
  <c r="CL16" i="13" s="1"/>
  <c r="F35" i="13"/>
  <c r="H35" i="13"/>
  <c r="J35" i="13"/>
  <c r="L35" i="13"/>
  <c r="N35" i="13"/>
  <c r="P35" i="13"/>
  <c r="R35" i="13"/>
  <c r="T35" i="13"/>
  <c r="V35" i="13"/>
  <c r="X35" i="13"/>
  <c r="Z35" i="13"/>
  <c r="AB35" i="13"/>
  <c r="AD35" i="13"/>
  <c r="AF35" i="13"/>
  <c r="AH35" i="13"/>
  <c r="AJ35" i="13"/>
  <c r="AL35" i="13"/>
  <c r="AN35" i="13"/>
  <c r="AP35" i="13"/>
  <c r="AR35" i="13"/>
  <c r="AT35" i="13"/>
  <c r="AV35" i="13"/>
  <c r="AX35" i="13"/>
  <c r="AZ35" i="13"/>
  <c r="BB35" i="13"/>
  <c r="BD35" i="13"/>
  <c r="BF35" i="13"/>
  <c r="BH35" i="13"/>
  <c r="BJ35" i="13"/>
  <c r="BL35" i="13"/>
  <c r="BN35" i="13"/>
  <c r="BP35" i="13"/>
  <c r="BR35" i="13"/>
  <c r="BT35" i="13"/>
  <c r="BV35" i="13"/>
  <c r="BX35" i="13"/>
  <c r="BZ35" i="13"/>
  <c r="CB35" i="13"/>
  <c r="CD35" i="13"/>
  <c r="CF35" i="13"/>
  <c r="CI34" i="13"/>
  <c r="CG34" i="13"/>
  <c r="CE34" i="13"/>
  <c r="CC34" i="13"/>
  <c r="CA34" i="13"/>
  <c r="BY34" i="13"/>
  <c r="BW34" i="13"/>
  <c r="BU34" i="13"/>
  <c r="BS34" i="13"/>
  <c r="BQ34" i="13"/>
  <c r="BO34" i="13"/>
  <c r="BM34" i="13"/>
  <c r="BK34" i="13"/>
  <c r="BI34" i="13"/>
  <c r="BG34" i="13"/>
  <c r="BE34" i="13"/>
  <c r="BC34" i="13"/>
  <c r="BA34" i="13"/>
  <c r="AY34" i="13"/>
  <c r="AW34" i="13"/>
  <c r="AU34" i="13"/>
  <c r="AS34" i="13"/>
  <c r="AQ34" i="13"/>
  <c r="AO34" i="13"/>
  <c r="AM34" i="13"/>
  <c r="AK34" i="13"/>
  <c r="AI34" i="13"/>
  <c r="AG34" i="13"/>
  <c r="AE34" i="13"/>
  <c r="AC34" i="13"/>
  <c r="AA34" i="13"/>
  <c r="Y34" i="13"/>
  <c r="W34" i="13"/>
  <c r="U34" i="13"/>
  <c r="S34" i="13"/>
  <c r="Q34" i="13"/>
  <c r="O34" i="13"/>
  <c r="M34" i="13"/>
  <c r="K34" i="13"/>
  <c r="I34" i="13"/>
  <c r="G34" i="13"/>
  <c r="E34" i="13"/>
  <c r="C34" i="13"/>
  <c r="CH34" i="13"/>
  <c r="CF34" i="13"/>
  <c r="CD34" i="13"/>
  <c r="CB34" i="13"/>
  <c r="BZ34" i="13"/>
  <c r="BX34" i="13"/>
  <c r="BV34" i="13"/>
  <c r="BT34" i="13"/>
  <c r="BR34" i="13"/>
  <c r="BP34" i="13"/>
  <c r="BN34" i="13"/>
  <c r="BL34" i="13"/>
  <c r="BJ34" i="13"/>
  <c r="BH34" i="13"/>
  <c r="BF34" i="13"/>
  <c r="BD34" i="13"/>
  <c r="BB34" i="13"/>
  <c r="AZ34" i="13"/>
  <c r="AX34" i="13"/>
  <c r="AV34" i="13"/>
  <c r="AT34" i="13"/>
  <c r="AR34" i="13"/>
  <c r="AP34" i="13"/>
  <c r="AN34" i="13"/>
  <c r="AL34" i="13"/>
  <c r="AJ34" i="13"/>
  <c r="AH34" i="13"/>
  <c r="AF34" i="13"/>
  <c r="AD34" i="13"/>
  <c r="AB34" i="13"/>
  <c r="Z34" i="13"/>
  <c r="X34" i="13"/>
  <c r="V34" i="13"/>
  <c r="T34" i="13"/>
  <c r="R34" i="13"/>
  <c r="P34" i="13"/>
  <c r="N34" i="13"/>
  <c r="L34" i="13"/>
  <c r="J34" i="13"/>
  <c r="H34" i="13"/>
  <c r="F34" i="13"/>
  <c r="D34" i="13"/>
  <c r="D33" i="13"/>
  <c r="F33" i="13"/>
  <c r="H33" i="13"/>
  <c r="J33" i="13"/>
  <c r="L33" i="13"/>
  <c r="N33" i="13"/>
  <c r="P33" i="13"/>
  <c r="R33" i="13"/>
  <c r="T33" i="13"/>
  <c r="V33" i="13"/>
  <c r="X33" i="13"/>
  <c r="Z33" i="13"/>
  <c r="AB33" i="13"/>
  <c r="AD33" i="13"/>
  <c r="AF33" i="13"/>
  <c r="AH33" i="13"/>
  <c r="AJ33" i="13"/>
  <c r="AL33" i="13"/>
  <c r="AN33" i="13"/>
  <c r="AP33" i="13"/>
  <c r="AR33" i="13"/>
  <c r="AT33" i="13"/>
  <c r="AV33" i="13"/>
  <c r="AX33" i="13"/>
  <c r="AZ33" i="13"/>
  <c r="BB33" i="13"/>
  <c r="BD33" i="13"/>
  <c r="BF33" i="13"/>
  <c r="BH33" i="13"/>
  <c r="BJ33" i="13"/>
  <c r="BL33" i="13"/>
  <c r="BN33" i="13"/>
  <c r="BP33" i="13"/>
  <c r="BR33" i="13"/>
  <c r="BT33" i="13"/>
  <c r="BV33" i="13"/>
  <c r="BX33" i="13"/>
  <c r="BZ33" i="13"/>
  <c r="CB33" i="13"/>
  <c r="CD33" i="13"/>
  <c r="CF33" i="13"/>
  <c r="CH33" i="13"/>
  <c r="C33" i="13"/>
  <c r="E33" i="13"/>
  <c r="G33" i="13"/>
  <c r="I33" i="13"/>
  <c r="K33" i="13"/>
  <c r="M33" i="13"/>
  <c r="O33" i="13"/>
  <c r="Q33" i="13"/>
  <c r="S33" i="13"/>
  <c r="U33" i="13"/>
  <c r="W33" i="13"/>
  <c r="Y33" i="13"/>
  <c r="AA33" i="13"/>
  <c r="AC33" i="13"/>
  <c r="AE33" i="13"/>
  <c r="AG33" i="13"/>
  <c r="AI33" i="13"/>
  <c r="AK33" i="13"/>
  <c r="AM33" i="13"/>
  <c r="AO33" i="13"/>
  <c r="AQ33" i="13"/>
  <c r="AS33" i="13"/>
  <c r="AU33" i="13"/>
  <c r="AW33" i="13"/>
  <c r="AY33" i="13"/>
  <c r="BA33" i="13"/>
  <c r="BC33" i="13"/>
  <c r="BE33" i="13"/>
  <c r="BG33" i="13"/>
  <c r="BI33" i="13"/>
  <c r="BK33" i="13"/>
  <c r="BM33" i="13"/>
  <c r="BO33" i="13"/>
  <c r="BQ33" i="13"/>
  <c r="BS33" i="13"/>
  <c r="BU33" i="13"/>
  <c r="BW33" i="13"/>
  <c r="BY33" i="13"/>
  <c r="CA33" i="13"/>
  <c r="CC33" i="13"/>
  <c r="CE33" i="13"/>
  <c r="CG33" i="13"/>
  <c r="CH32" i="13"/>
  <c r="CF32" i="13"/>
  <c r="CD32" i="13"/>
  <c r="CB32" i="13"/>
  <c r="BZ32" i="13"/>
  <c r="BX32" i="13"/>
  <c r="BV32" i="13"/>
  <c r="BT32" i="13"/>
  <c r="BR32" i="13"/>
  <c r="BP32" i="13"/>
  <c r="BN32" i="13"/>
  <c r="BL32" i="13"/>
  <c r="BJ32" i="13"/>
  <c r="BH32" i="13"/>
  <c r="BF32" i="13"/>
  <c r="BD32" i="13"/>
  <c r="BB32" i="13"/>
  <c r="AZ32" i="13"/>
  <c r="AX32" i="13"/>
  <c r="AV32" i="13"/>
  <c r="AT32" i="13"/>
  <c r="AR32" i="13"/>
  <c r="AP32" i="13"/>
  <c r="AN32" i="13"/>
  <c r="AL32" i="13"/>
  <c r="AJ32" i="13"/>
  <c r="AH32" i="13"/>
  <c r="AF32" i="13"/>
  <c r="AD32" i="13"/>
  <c r="AB32" i="13"/>
  <c r="Z32" i="13"/>
  <c r="X32" i="13"/>
  <c r="V32" i="13"/>
  <c r="T32" i="13"/>
  <c r="R32" i="13"/>
  <c r="P32" i="13"/>
  <c r="N32" i="13"/>
  <c r="L32" i="13"/>
  <c r="J32" i="13"/>
  <c r="H32" i="13"/>
  <c r="F32" i="13"/>
  <c r="D32" i="13"/>
  <c r="CI32" i="13"/>
  <c r="CG32" i="13"/>
  <c r="CE32" i="13"/>
  <c r="CC32" i="13"/>
  <c r="CA32" i="13"/>
  <c r="BY32" i="13"/>
  <c r="BW32" i="13"/>
  <c r="BU32" i="13"/>
  <c r="BS32" i="13"/>
  <c r="BQ32" i="13"/>
  <c r="BO32" i="13"/>
  <c r="BM32" i="13"/>
  <c r="BK32" i="13"/>
  <c r="BI32" i="13"/>
  <c r="BG32" i="13"/>
  <c r="BE32" i="13"/>
  <c r="BC32" i="13"/>
  <c r="BA32" i="13"/>
  <c r="AY32" i="13"/>
  <c r="AW32" i="13"/>
  <c r="AU32" i="13"/>
  <c r="AS32" i="13"/>
  <c r="AQ32" i="13"/>
  <c r="AO32" i="13"/>
  <c r="AM32" i="13"/>
  <c r="AK32" i="13"/>
  <c r="AI32" i="13"/>
  <c r="AG32" i="13"/>
  <c r="AE32" i="13"/>
  <c r="AC32" i="13"/>
  <c r="AA32" i="13"/>
  <c r="Y32" i="13"/>
  <c r="W32" i="13"/>
  <c r="U32" i="13"/>
  <c r="S32" i="13"/>
  <c r="Q32" i="13"/>
  <c r="O32" i="13"/>
  <c r="M32" i="13"/>
  <c r="K32" i="13"/>
  <c r="I32" i="13"/>
  <c r="G32" i="13"/>
  <c r="E32" i="13"/>
  <c r="S31" i="13"/>
  <c r="U31" i="13"/>
  <c r="W31" i="13"/>
  <c r="Y31" i="13"/>
  <c r="AA31" i="13"/>
  <c r="AC31" i="13"/>
  <c r="AE31" i="13"/>
  <c r="AG31" i="13"/>
  <c r="AI31" i="13"/>
  <c r="AK31" i="13"/>
  <c r="AM31" i="13"/>
  <c r="AO31" i="13"/>
  <c r="AQ31" i="13"/>
  <c r="AS31" i="13"/>
  <c r="AU31" i="13"/>
  <c r="AW31" i="13"/>
  <c r="AY31" i="13"/>
  <c r="BA31" i="13"/>
  <c r="BC31" i="13"/>
  <c r="BE31" i="13"/>
  <c r="BG31" i="13"/>
  <c r="BI31" i="13"/>
  <c r="BK31" i="13"/>
  <c r="BM31" i="13"/>
  <c r="BO31" i="13"/>
  <c r="BQ31" i="13"/>
  <c r="BS31" i="13"/>
  <c r="BU31" i="13"/>
  <c r="BW31" i="13"/>
  <c r="BY31" i="13"/>
  <c r="CA31" i="13"/>
  <c r="CC31" i="13"/>
  <c r="CE31" i="13"/>
  <c r="CG31" i="13"/>
  <c r="T30" i="13"/>
  <c r="V30" i="13"/>
  <c r="X30" i="13"/>
  <c r="Z30" i="13"/>
  <c r="AB30" i="13"/>
  <c r="AD30" i="13"/>
  <c r="AF30" i="13"/>
  <c r="AH30" i="13"/>
  <c r="AJ30" i="13"/>
  <c r="AL30" i="13"/>
  <c r="AN30" i="13"/>
  <c r="AP30" i="13"/>
  <c r="AR30" i="13"/>
  <c r="AT30" i="13"/>
  <c r="AV30" i="13"/>
  <c r="AX30" i="13"/>
  <c r="AZ30" i="13"/>
  <c r="BB30" i="13"/>
  <c r="BD30" i="13"/>
  <c r="BF30" i="13"/>
  <c r="BH30" i="13"/>
  <c r="BJ30" i="13"/>
  <c r="BL30" i="13"/>
  <c r="BN30" i="13"/>
  <c r="BP30" i="13"/>
  <c r="BR30" i="13"/>
  <c r="BT30" i="13"/>
  <c r="BV30" i="13"/>
  <c r="BX30" i="13"/>
  <c r="BZ30" i="13"/>
  <c r="CB30" i="13"/>
  <c r="CD30" i="13"/>
  <c r="CF30" i="13"/>
  <c r="C28" i="13"/>
  <c r="E28" i="13"/>
  <c r="G28" i="13"/>
  <c r="I28" i="13"/>
  <c r="K28" i="13"/>
  <c r="M28" i="13"/>
  <c r="O28" i="13"/>
  <c r="Q28" i="13"/>
  <c r="S28" i="13"/>
  <c r="U28" i="13"/>
  <c r="W28" i="13"/>
  <c r="Y28" i="13"/>
  <c r="AA28" i="13"/>
  <c r="AC28" i="13"/>
  <c r="AE28" i="13"/>
  <c r="AG28" i="13"/>
  <c r="AI28" i="13"/>
  <c r="AK28" i="13"/>
  <c r="AM28" i="13"/>
  <c r="AO28" i="13"/>
  <c r="AQ28" i="13"/>
  <c r="AS28" i="13"/>
  <c r="AU28" i="13"/>
  <c r="AW28" i="13"/>
  <c r="AY28" i="13"/>
  <c r="BA28" i="13"/>
  <c r="BC28" i="13"/>
  <c r="BE28" i="13"/>
  <c r="BG28" i="13"/>
  <c r="BI28" i="13"/>
  <c r="BK28" i="13"/>
  <c r="BM28" i="13"/>
  <c r="BO28" i="13"/>
  <c r="BQ28" i="13"/>
  <c r="BS28" i="13"/>
  <c r="BU28" i="13"/>
  <c r="BW28" i="13"/>
  <c r="BY28" i="13"/>
  <c r="CA28" i="13"/>
  <c r="CC28" i="13"/>
  <c r="CE28" i="13"/>
  <c r="CG28" i="13"/>
  <c r="W27" i="13"/>
  <c r="Y27" i="13"/>
  <c r="AA27" i="13"/>
  <c r="AC27" i="13"/>
  <c r="AE27" i="13"/>
  <c r="AG27" i="13"/>
  <c r="AI27" i="13"/>
  <c r="AK27" i="13"/>
  <c r="AM27" i="13"/>
  <c r="AO27" i="13"/>
  <c r="AQ27" i="13"/>
  <c r="AS27" i="13"/>
  <c r="AU27" i="13"/>
  <c r="AW27" i="13"/>
  <c r="AY27" i="13"/>
  <c r="BA27" i="13"/>
  <c r="BC27" i="13"/>
  <c r="BE27" i="13"/>
  <c r="BG27" i="13"/>
  <c r="BI27" i="13"/>
  <c r="BK27" i="13"/>
  <c r="BM27" i="13"/>
  <c r="BO27" i="13"/>
  <c r="BQ27" i="13"/>
  <c r="BS27" i="13"/>
  <c r="BU27" i="13"/>
  <c r="BW27" i="13"/>
  <c r="BY27" i="13"/>
  <c r="CA27" i="13"/>
  <c r="CC27" i="13"/>
  <c r="CE27" i="13"/>
  <c r="CG27" i="13"/>
  <c r="C26" i="13"/>
  <c r="E26" i="13"/>
  <c r="G26" i="13"/>
  <c r="I26" i="13"/>
  <c r="K26" i="13"/>
  <c r="M26" i="13"/>
  <c r="O26" i="13"/>
  <c r="Q26" i="13"/>
  <c r="S26" i="13"/>
  <c r="U26" i="13"/>
  <c r="W26" i="13"/>
  <c r="Y26" i="13"/>
  <c r="AA26" i="13"/>
  <c r="AC26" i="13"/>
  <c r="AE26" i="13"/>
  <c r="AG26" i="13"/>
  <c r="AI26" i="13"/>
  <c r="AK26" i="13"/>
  <c r="AM26" i="13"/>
  <c r="AO26" i="13"/>
  <c r="AQ26" i="13"/>
  <c r="AS26" i="13"/>
  <c r="AU26" i="13"/>
  <c r="AW26" i="13"/>
  <c r="AY26" i="13"/>
  <c r="BA26" i="13"/>
  <c r="BC26" i="13"/>
  <c r="BE26" i="13"/>
  <c r="BG26" i="13"/>
  <c r="BI26" i="13"/>
  <c r="BK26" i="13"/>
  <c r="BM26" i="13"/>
  <c r="BO26" i="13"/>
  <c r="BQ26" i="13"/>
  <c r="BS26" i="13"/>
  <c r="BU26" i="13"/>
  <c r="BW26" i="13"/>
  <c r="BY26" i="13"/>
  <c r="CA26" i="13"/>
  <c r="CC26" i="13"/>
  <c r="CE26" i="13"/>
  <c r="CG26" i="13"/>
  <c r="CI26" i="13"/>
  <c r="D26" i="13"/>
  <c r="F26" i="13"/>
  <c r="H26" i="13"/>
  <c r="J26" i="13"/>
  <c r="L26" i="13"/>
  <c r="N26" i="13"/>
  <c r="P26" i="13"/>
  <c r="R26" i="13"/>
  <c r="T26" i="13"/>
  <c r="V26" i="13"/>
  <c r="X26" i="13"/>
  <c r="Z26" i="13"/>
  <c r="AB26" i="13"/>
  <c r="AD26" i="13"/>
  <c r="AF26" i="13"/>
  <c r="AH26" i="13"/>
  <c r="AJ26" i="13"/>
  <c r="AL26" i="13"/>
  <c r="AN26" i="13"/>
  <c r="AP26" i="13"/>
  <c r="AR26" i="13"/>
  <c r="AT26" i="13"/>
  <c r="AV26" i="13"/>
  <c r="AX26" i="13"/>
  <c r="AZ26" i="13"/>
  <c r="BB26" i="13"/>
  <c r="BD26" i="13"/>
  <c r="BF26" i="13"/>
  <c r="BH26" i="13"/>
  <c r="BJ26" i="13"/>
  <c r="BL26" i="13"/>
  <c r="BN26" i="13"/>
  <c r="BP26" i="13"/>
  <c r="BR26" i="13"/>
  <c r="BT26" i="13"/>
  <c r="BV26" i="13"/>
  <c r="BX26" i="13"/>
  <c r="BZ26" i="13"/>
  <c r="CB26" i="13"/>
  <c r="CD26" i="13"/>
  <c r="CF26" i="13"/>
  <c r="CH24" i="13"/>
  <c r="CF24" i="13"/>
  <c r="CD24" i="13"/>
  <c r="CB24" i="13"/>
  <c r="BZ24" i="13"/>
  <c r="BX24" i="13"/>
  <c r="BV24" i="13"/>
  <c r="BT24" i="13"/>
  <c r="BR24" i="13"/>
  <c r="BP24" i="13"/>
  <c r="BN24" i="13"/>
  <c r="BL24" i="13"/>
  <c r="BJ24" i="13"/>
  <c r="BH24" i="13"/>
  <c r="BF24" i="13"/>
  <c r="BD24" i="13"/>
  <c r="BB24" i="13"/>
  <c r="AZ24" i="13"/>
  <c r="AX24" i="13"/>
  <c r="AV24" i="13"/>
  <c r="AT24" i="13"/>
  <c r="AR24" i="13"/>
  <c r="AP24" i="13"/>
  <c r="AN24" i="13"/>
  <c r="AL24" i="13"/>
  <c r="AJ24" i="13"/>
  <c r="AH24" i="13"/>
  <c r="AF24" i="13"/>
  <c r="AD24" i="13"/>
  <c r="AB24" i="13"/>
  <c r="Z24" i="13"/>
  <c r="X24" i="13"/>
  <c r="V24" i="13"/>
  <c r="T24" i="13"/>
  <c r="R24" i="13"/>
  <c r="P24" i="13"/>
  <c r="N24" i="13"/>
  <c r="L24" i="13"/>
  <c r="J24" i="13"/>
  <c r="H24" i="13"/>
  <c r="F24" i="13"/>
  <c r="D24" i="13"/>
  <c r="CI25" i="13"/>
  <c r="CG25" i="13"/>
  <c r="CE25" i="13"/>
  <c r="CC25" i="13"/>
  <c r="CA25" i="13"/>
  <c r="BY25" i="13"/>
  <c r="BW25" i="13"/>
  <c r="BU25" i="13"/>
  <c r="BS25" i="13"/>
  <c r="BQ25" i="13"/>
  <c r="BO25" i="13"/>
  <c r="BM25" i="13"/>
  <c r="BK25" i="13"/>
  <c r="BI25" i="13"/>
  <c r="BG25" i="13"/>
  <c r="BE25" i="13"/>
  <c r="BC25" i="13"/>
  <c r="BA25" i="13"/>
  <c r="AY25" i="13"/>
  <c r="AW25" i="13"/>
  <c r="AU25" i="13"/>
  <c r="AS25" i="13"/>
  <c r="AQ25" i="13"/>
  <c r="AO25" i="13"/>
  <c r="AM25" i="13"/>
  <c r="AK25" i="13"/>
  <c r="AI25" i="13"/>
  <c r="AG25" i="13"/>
  <c r="AE25" i="13"/>
  <c r="AC25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C25" i="13"/>
  <c r="C24" i="13"/>
  <c r="G24" i="13"/>
  <c r="K24" i="13"/>
  <c r="O24" i="13"/>
  <c r="S24" i="13"/>
  <c r="W24" i="13"/>
  <c r="AA24" i="13"/>
  <c r="AE24" i="13"/>
  <c r="AI24" i="13"/>
  <c r="AM24" i="13"/>
  <c r="AQ24" i="13"/>
  <c r="AU24" i="13"/>
  <c r="AY24" i="13"/>
  <c r="BC24" i="13"/>
  <c r="BG24" i="13"/>
  <c r="BK24" i="13"/>
  <c r="BO24" i="13"/>
  <c r="BS24" i="13"/>
  <c r="BW24" i="13"/>
  <c r="CA24" i="13"/>
  <c r="CE24" i="13"/>
  <c r="CI24" i="13"/>
  <c r="F25" i="13"/>
  <c r="J25" i="13"/>
  <c r="N25" i="13"/>
  <c r="R25" i="13"/>
  <c r="V25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H50" i="13"/>
  <c r="CF50" i="13"/>
  <c r="CD50" i="13"/>
  <c r="CB50" i="13"/>
  <c r="BZ50" i="13"/>
  <c r="BX50" i="13"/>
  <c r="BV50" i="13"/>
  <c r="BT50" i="13"/>
  <c r="BR50" i="13"/>
  <c r="BP50" i="13"/>
  <c r="BN50" i="13"/>
  <c r="BL50" i="13"/>
  <c r="BJ50" i="13"/>
  <c r="BH50" i="13"/>
  <c r="BF50" i="13"/>
  <c r="BD50" i="13"/>
  <c r="BB50" i="13"/>
  <c r="AZ50" i="13"/>
  <c r="AX50" i="13"/>
  <c r="AV50" i="13"/>
  <c r="AT50" i="13"/>
  <c r="AR50" i="13"/>
  <c r="AP50" i="13"/>
  <c r="AN50" i="13"/>
  <c r="AL50" i="13"/>
  <c r="AJ50" i="13"/>
  <c r="AH50" i="13"/>
  <c r="AF50" i="13"/>
  <c r="AD50" i="13"/>
  <c r="AB50" i="13"/>
  <c r="Z50" i="13"/>
  <c r="X50" i="13"/>
  <c r="V50" i="13"/>
  <c r="T50" i="13"/>
  <c r="R50" i="13"/>
  <c r="P50" i="13"/>
  <c r="N50" i="13"/>
  <c r="L50" i="13"/>
  <c r="J50" i="13"/>
  <c r="H50" i="13"/>
  <c r="I50" i="13"/>
  <c r="M50" i="13"/>
  <c r="Q50" i="13"/>
  <c r="U50" i="13"/>
  <c r="Y50" i="13"/>
  <c r="AC50" i="13"/>
  <c r="AG50" i="13"/>
  <c r="AK50" i="13"/>
  <c r="AO50" i="13"/>
  <c r="AS50" i="13"/>
  <c r="AW50" i="13"/>
  <c r="BA50" i="13"/>
  <c r="BE50" i="13"/>
  <c r="BI50" i="13"/>
  <c r="BM50" i="13"/>
  <c r="BQ50" i="13"/>
  <c r="BU50" i="13"/>
  <c r="BY50" i="13"/>
  <c r="CC50" i="13"/>
  <c r="CG50" i="13"/>
  <c r="G50" i="13"/>
  <c r="K50" i="13"/>
  <c r="O50" i="13"/>
  <c r="S50" i="13"/>
  <c r="W50" i="13"/>
  <c r="AA50" i="13"/>
  <c r="AE50" i="13"/>
  <c r="AI50" i="13"/>
  <c r="AM50" i="13"/>
  <c r="AQ50" i="13"/>
  <c r="AU50" i="13"/>
  <c r="AY50" i="13"/>
  <c r="BC50" i="13"/>
  <c r="BG50" i="13"/>
  <c r="BK50" i="13"/>
  <c r="BO50" i="13"/>
  <c r="BS50" i="13"/>
  <c r="BW50" i="13"/>
  <c r="CA50" i="13"/>
  <c r="CE50" i="13"/>
  <c r="CI50" i="13"/>
  <c r="CL11" i="13" l="1"/>
  <c r="CL13" i="13"/>
  <c r="CM13" i="13" s="1"/>
  <c r="CL6" i="13"/>
  <c r="CL7" i="13"/>
  <c r="CL8" i="13"/>
  <c r="CL9" i="13"/>
  <c r="CM9" i="13" s="1"/>
  <c r="CJ49" i="13" s="1"/>
  <c r="CL15" i="13"/>
  <c r="CL5" i="13"/>
  <c r="CL12" i="13"/>
  <c r="CL14" i="13"/>
  <c r="CM17" i="13"/>
  <c r="CM18" i="13"/>
  <c r="CJ58" i="13" s="1"/>
  <c r="CH57" i="13"/>
  <c r="BY57" i="13"/>
  <c r="AJ57" i="13"/>
  <c r="D57" i="13"/>
  <c r="K57" i="13"/>
  <c r="Y57" i="13"/>
  <c r="BH57" i="13"/>
  <c r="AP57" i="13"/>
  <c r="J57" i="13"/>
  <c r="W57" i="13"/>
  <c r="AG57" i="13"/>
  <c r="CM16" i="13"/>
  <c r="CJ56" i="13" s="1"/>
  <c r="CM15" i="13"/>
  <c r="CJ55" i="13" s="1"/>
  <c r="CM14" i="13"/>
  <c r="CJ54" i="13" s="1"/>
  <c r="BX53" i="13"/>
  <c r="CM12" i="13"/>
  <c r="CJ52" i="13" s="1"/>
  <c r="CM11" i="13"/>
  <c r="CJ51" i="13" s="1"/>
  <c r="CM8" i="13"/>
  <c r="CJ48" i="13" s="1"/>
  <c r="CM7" i="13"/>
  <c r="CJ47" i="13" s="1"/>
  <c r="CM5" i="13"/>
  <c r="CJ45" i="13" s="1"/>
  <c r="CM6" i="13"/>
  <c r="CJ46" i="13" s="1"/>
  <c r="CJ53" i="13" l="1"/>
  <c r="CE53" i="13"/>
  <c r="BW53" i="13"/>
  <c r="BO53" i="13"/>
  <c r="CH53" i="13"/>
  <c r="BR53" i="13"/>
  <c r="BE53" i="13"/>
  <c r="AW53" i="13"/>
  <c r="AO53" i="13"/>
  <c r="AG53" i="13"/>
  <c r="Y53" i="13"/>
  <c r="Q53" i="13"/>
  <c r="I53" i="13"/>
  <c r="F53" i="13"/>
  <c r="V53" i="13"/>
  <c r="AL53" i="13"/>
  <c r="BB53" i="13"/>
  <c r="CB53" i="13"/>
  <c r="P53" i="13"/>
  <c r="AF53" i="13"/>
  <c r="AV53" i="13"/>
  <c r="BP53" i="13"/>
  <c r="CG53" i="13"/>
  <c r="BY53" i="13"/>
  <c r="BQ53" i="13"/>
  <c r="BI53" i="13"/>
  <c r="BV53" i="13"/>
  <c r="BG53" i="13"/>
  <c r="AY53" i="13"/>
  <c r="AQ53" i="13"/>
  <c r="AI53" i="13"/>
  <c r="AA53" i="13"/>
  <c r="S53" i="13"/>
  <c r="K53" i="13"/>
  <c r="C53" i="13"/>
  <c r="R53" i="13"/>
  <c r="AH53" i="13"/>
  <c r="AX53" i="13"/>
  <c r="BT53" i="13"/>
  <c r="L53" i="13"/>
  <c r="AB53" i="13"/>
  <c r="AR53" i="13"/>
  <c r="BH53" i="13"/>
  <c r="CI53" i="13"/>
  <c r="CA53" i="13"/>
  <c r="BS53" i="13"/>
  <c r="BK53" i="13"/>
  <c r="BZ53" i="13"/>
  <c r="BJ53" i="13"/>
  <c r="BA53" i="13"/>
  <c r="AS53" i="13"/>
  <c r="AK53" i="13"/>
  <c r="AC53" i="13"/>
  <c r="U53" i="13"/>
  <c r="M53" i="13"/>
  <c r="E53" i="13"/>
  <c r="N53" i="13"/>
  <c r="AD53" i="13"/>
  <c r="AT53" i="13"/>
  <c r="BL53" i="13"/>
  <c r="H53" i="13"/>
  <c r="X53" i="13"/>
  <c r="AN53" i="13"/>
  <c r="BD53" i="13"/>
  <c r="CF53" i="13"/>
  <c r="CC53" i="13"/>
  <c r="BU53" i="13"/>
  <c r="BM53" i="13"/>
  <c r="CD53" i="13"/>
  <c r="BN53" i="13"/>
  <c r="BC53" i="13"/>
  <c r="AU53" i="13"/>
  <c r="AM53" i="13"/>
  <c r="AE53" i="13"/>
  <c r="W53" i="13"/>
  <c r="O53" i="13"/>
  <c r="G53" i="13"/>
  <c r="J53" i="13"/>
  <c r="Z53" i="13"/>
  <c r="AP53" i="13"/>
  <c r="BF53" i="13"/>
  <c r="D53" i="13"/>
  <c r="T53" i="13"/>
  <c r="AJ53" i="13"/>
  <c r="AZ53" i="13"/>
  <c r="CD57" i="13"/>
  <c r="CJ57" i="13"/>
  <c r="CJ59" i="13"/>
  <c r="CI57" i="13"/>
  <c r="BA57" i="13"/>
  <c r="BC57" i="13"/>
  <c r="Z57" i="13"/>
  <c r="BF57" i="13"/>
  <c r="BX57" i="13"/>
  <c r="AC57" i="13"/>
  <c r="AQ57" i="13"/>
  <c r="T57" i="13"/>
  <c r="AZ57" i="13"/>
  <c r="BR57" i="13"/>
  <c r="I57" i="13"/>
  <c r="U57" i="13"/>
  <c r="G57" i="13"/>
  <c r="AM57" i="13"/>
  <c r="CE57" i="13"/>
  <c r="R57" i="13"/>
  <c r="AH57" i="13"/>
  <c r="AX57" i="13"/>
  <c r="BU57" i="13"/>
  <c r="BP57" i="13"/>
  <c r="CF57" i="13"/>
  <c r="Q57" i="13"/>
  <c r="BK57" i="13"/>
  <c r="AA57" i="13"/>
  <c r="BG57" i="13"/>
  <c r="L57" i="13"/>
  <c r="AB57" i="13"/>
  <c r="AR57" i="13"/>
  <c r="BI57" i="13"/>
  <c r="BJ57" i="13"/>
  <c r="BZ57" i="13"/>
  <c r="AO57" i="13"/>
  <c r="BS57" i="13"/>
  <c r="E57" i="13"/>
  <c r="AK57" i="13"/>
  <c r="CA57" i="13"/>
  <c r="O57" i="13"/>
  <c r="AE57" i="13"/>
  <c r="AU57" i="13"/>
  <c r="BO57" i="13"/>
  <c r="F57" i="13"/>
  <c r="N57" i="13"/>
  <c r="V57" i="13"/>
  <c r="AD57" i="13"/>
  <c r="AL57" i="13"/>
  <c r="AT57" i="13"/>
  <c r="BB57" i="13"/>
  <c r="BM57" i="13"/>
  <c r="CC57" i="13"/>
  <c r="BL57" i="13"/>
  <c r="BT57" i="13"/>
  <c r="CB57" i="13"/>
  <c r="BE57" i="13"/>
  <c r="AW57" i="13"/>
  <c r="M57" i="13"/>
  <c r="AS57" i="13"/>
  <c r="C57" i="13"/>
  <c r="S57" i="13"/>
  <c r="AI57" i="13"/>
  <c r="AY57" i="13"/>
  <c r="BW57" i="13"/>
  <c r="H57" i="13"/>
  <c r="P57" i="13"/>
  <c r="X57" i="13"/>
  <c r="AF57" i="13"/>
  <c r="AN57" i="13"/>
  <c r="AV57" i="13"/>
  <c r="BD57" i="13"/>
  <c r="BQ57" i="13"/>
  <c r="CG57" i="13"/>
  <c r="BN57" i="13"/>
  <c r="BV57" i="13"/>
  <c r="CG58" i="13"/>
  <c r="CC58" i="13"/>
  <c r="BY58" i="13"/>
  <c r="BU58" i="13"/>
  <c r="BQ58" i="13"/>
  <c r="BM58" i="13"/>
  <c r="BI58" i="13"/>
  <c r="BE58" i="13"/>
  <c r="BA58" i="13"/>
  <c r="AW58" i="13"/>
  <c r="AS58" i="13"/>
  <c r="AO58" i="13"/>
  <c r="AK58" i="13"/>
  <c r="AG58" i="13"/>
  <c r="CF58" i="13"/>
  <c r="BX58" i="13"/>
  <c r="BP58" i="13"/>
  <c r="BH58" i="13"/>
  <c r="AZ58" i="13"/>
  <c r="AR58" i="13"/>
  <c r="AJ58" i="13"/>
  <c r="CD58" i="13"/>
  <c r="BN58" i="13"/>
  <c r="AX58" i="13"/>
  <c r="AH58" i="13"/>
  <c r="BR58" i="13"/>
  <c r="AL58" i="13"/>
  <c r="BZ58" i="13"/>
  <c r="BJ58" i="13"/>
  <c r="CI58" i="13"/>
  <c r="CE58" i="13"/>
  <c r="CA58" i="13"/>
  <c r="BW58" i="13"/>
  <c r="BS58" i="13"/>
  <c r="BO58" i="13"/>
  <c r="BK58" i="13"/>
  <c r="BG58" i="13"/>
  <c r="BC58" i="13"/>
  <c r="AY58" i="13"/>
  <c r="AU58" i="13"/>
  <c r="AQ58" i="13"/>
  <c r="AM58" i="13"/>
  <c r="AI58" i="13"/>
  <c r="AE58" i="13"/>
  <c r="CB58" i="13"/>
  <c r="BT58" i="13"/>
  <c r="BL58" i="13"/>
  <c r="BD58" i="13"/>
  <c r="AV58" i="13"/>
  <c r="AN58" i="13"/>
  <c r="AF58" i="13"/>
  <c r="BV58" i="13"/>
  <c r="BF58" i="13"/>
  <c r="AP58" i="13"/>
  <c r="CH58" i="13"/>
  <c r="BB58" i="13"/>
  <c r="AT58" i="13"/>
  <c r="CI56" i="13"/>
  <c r="CE56" i="13"/>
  <c r="CA56" i="13"/>
  <c r="BW56" i="13"/>
  <c r="BS56" i="13"/>
  <c r="BO56" i="13"/>
  <c r="BK56" i="13"/>
  <c r="CF56" i="13"/>
  <c r="BX56" i="13"/>
  <c r="BP56" i="13"/>
  <c r="BH56" i="13"/>
  <c r="BD56" i="13"/>
  <c r="AZ56" i="13"/>
  <c r="AV56" i="13"/>
  <c r="AR56" i="13"/>
  <c r="AN56" i="13"/>
  <c r="AJ56" i="13"/>
  <c r="AF56" i="13"/>
  <c r="AB56" i="13"/>
  <c r="X56" i="13"/>
  <c r="T56" i="13"/>
  <c r="P56" i="13"/>
  <c r="L56" i="13"/>
  <c r="H56" i="13"/>
  <c r="D56" i="13"/>
  <c r="BV56" i="13"/>
  <c r="BG56" i="13"/>
  <c r="AY56" i="13"/>
  <c r="AQ56" i="13"/>
  <c r="AI56" i="13"/>
  <c r="AA56" i="13"/>
  <c r="S56" i="13"/>
  <c r="K56" i="13"/>
  <c r="C56" i="13"/>
  <c r="Q56" i="13"/>
  <c r="AG56" i="13"/>
  <c r="AW56" i="13"/>
  <c r="BR56" i="13"/>
  <c r="M56" i="13"/>
  <c r="AC56" i="13"/>
  <c r="AS56" i="13"/>
  <c r="BJ56" i="13"/>
  <c r="CG56" i="13"/>
  <c r="CC56" i="13"/>
  <c r="BY56" i="13"/>
  <c r="BU56" i="13"/>
  <c r="BQ56" i="13"/>
  <c r="BM56" i="13"/>
  <c r="BI56" i="13"/>
  <c r="CB56" i="13"/>
  <c r="BT56" i="13"/>
  <c r="BL56" i="13"/>
  <c r="BF56" i="13"/>
  <c r="BB56" i="13"/>
  <c r="AX56" i="13"/>
  <c r="AT56" i="13"/>
  <c r="AP56" i="13"/>
  <c r="AL56" i="13"/>
  <c r="AH56" i="13"/>
  <c r="AD56" i="13"/>
  <c r="Z56" i="13"/>
  <c r="V56" i="13"/>
  <c r="R56" i="13"/>
  <c r="N56" i="13"/>
  <c r="J56" i="13"/>
  <c r="F56" i="13"/>
  <c r="CD56" i="13"/>
  <c r="BN56" i="13"/>
  <c r="BC56" i="13"/>
  <c r="AU56" i="13"/>
  <c r="AM56" i="13"/>
  <c r="AE56" i="13"/>
  <c r="W56" i="13"/>
  <c r="O56" i="13"/>
  <c r="G56" i="13"/>
  <c r="I56" i="13"/>
  <c r="Y56" i="13"/>
  <c r="AO56" i="13"/>
  <c r="BE56" i="13"/>
  <c r="CH56" i="13"/>
  <c r="E56" i="13"/>
  <c r="U56" i="13"/>
  <c r="AK56" i="13"/>
  <c r="BA56" i="13"/>
  <c r="BZ56" i="13"/>
  <c r="CI55" i="13"/>
  <c r="CE55" i="13"/>
  <c r="CA55" i="13"/>
  <c r="BW55" i="13"/>
  <c r="BS55" i="13"/>
  <c r="BO55" i="13"/>
  <c r="BK55" i="13"/>
  <c r="BG55" i="13"/>
  <c r="BC55" i="13"/>
  <c r="AY55" i="13"/>
  <c r="AU55" i="13"/>
  <c r="AQ55" i="13"/>
  <c r="AM55" i="13"/>
  <c r="AI55" i="13"/>
  <c r="AE55" i="13"/>
  <c r="AA55" i="13"/>
  <c r="W55" i="13"/>
  <c r="S55" i="13"/>
  <c r="O55" i="13"/>
  <c r="K55" i="13"/>
  <c r="G55" i="13"/>
  <c r="C55" i="13"/>
  <c r="CB55" i="13"/>
  <c r="BT55" i="13"/>
  <c r="BL55" i="13"/>
  <c r="BD55" i="13"/>
  <c r="AV55" i="13"/>
  <c r="AN55" i="13"/>
  <c r="AF55" i="13"/>
  <c r="X55" i="13"/>
  <c r="P55" i="13"/>
  <c r="H55" i="13"/>
  <c r="N55" i="13"/>
  <c r="AD55" i="13"/>
  <c r="AT55" i="13"/>
  <c r="BJ55" i="13"/>
  <c r="BZ55" i="13"/>
  <c r="J55" i="13"/>
  <c r="Z55" i="13"/>
  <c r="AP55" i="13"/>
  <c r="BF55" i="13"/>
  <c r="BV55" i="13"/>
  <c r="CG55" i="13"/>
  <c r="CC55" i="13"/>
  <c r="BY55" i="13"/>
  <c r="BU55" i="13"/>
  <c r="BQ55" i="13"/>
  <c r="BM55" i="13"/>
  <c r="BI55" i="13"/>
  <c r="BE55" i="13"/>
  <c r="BA55" i="13"/>
  <c r="AW55" i="13"/>
  <c r="AS55" i="13"/>
  <c r="AO55" i="13"/>
  <c r="AK55" i="13"/>
  <c r="AG55" i="13"/>
  <c r="AC55" i="13"/>
  <c r="Y55" i="13"/>
  <c r="U55" i="13"/>
  <c r="Q55" i="13"/>
  <c r="M55" i="13"/>
  <c r="I55" i="13"/>
  <c r="E55" i="13"/>
  <c r="CF55" i="13"/>
  <c r="BX55" i="13"/>
  <c r="BP55" i="13"/>
  <c r="BH55" i="13"/>
  <c r="AZ55" i="13"/>
  <c r="AR55" i="13"/>
  <c r="AJ55" i="13"/>
  <c r="AB55" i="13"/>
  <c r="T55" i="13"/>
  <c r="L55" i="13"/>
  <c r="D55" i="13"/>
  <c r="F55" i="13"/>
  <c r="V55" i="13"/>
  <c r="AL55" i="13"/>
  <c r="BB55" i="13"/>
  <c r="BR55" i="13"/>
  <c r="CH55" i="13"/>
  <c r="R55" i="13"/>
  <c r="AH55" i="13"/>
  <c r="AX55" i="13"/>
  <c r="BN55" i="13"/>
  <c r="CD55" i="13"/>
  <c r="CF54" i="13"/>
  <c r="CB54" i="13"/>
  <c r="BX54" i="13"/>
  <c r="BT54" i="13"/>
  <c r="BP54" i="13"/>
  <c r="BL54" i="13"/>
  <c r="BH54" i="13"/>
  <c r="BD54" i="13"/>
  <c r="AZ54" i="13"/>
  <c r="AV54" i="13"/>
  <c r="AR54" i="13"/>
  <c r="AN54" i="13"/>
  <c r="AJ54" i="13"/>
  <c r="AF54" i="13"/>
  <c r="AB54" i="13"/>
  <c r="X54" i="13"/>
  <c r="T54" i="13"/>
  <c r="P54" i="13"/>
  <c r="L54" i="13"/>
  <c r="H54" i="13"/>
  <c r="D54" i="13"/>
  <c r="CC54" i="13"/>
  <c r="BU54" i="13"/>
  <c r="BM54" i="13"/>
  <c r="BE54" i="13"/>
  <c r="AW54" i="13"/>
  <c r="AO54" i="13"/>
  <c r="AG54" i="13"/>
  <c r="Y54" i="13"/>
  <c r="Q54" i="13"/>
  <c r="I54" i="13"/>
  <c r="K54" i="13"/>
  <c r="AA54" i="13"/>
  <c r="AQ54" i="13"/>
  <c r="BG54" i="13"/>
  <c r="BW54" i="13"/>
  <c r="O54" i="13"/>
  <c r="AE54" i="13"/>
  <c r="AU54" i="13"/>
  <c r="BK54" i="13"/>
  <c r="CA54" i="13"/>
  <c r="CH54" i="13"/>
  <c r="CD54" i="13"/>
  <c r="BZ54" i="13"/>
  <c r="BV54" i="13"/>
  <c r="BR54" i="13"/>
  <c r="BN54" i="13"/>
  <c r="BJ54" i="13"/>
  <c r="BF54" i="13"/>
  <c r="BB54" i="13"/>
  <c r="AX54" i="13"/>
  <c r="AT54" i="13"/>
  <c r="AP54" i="13"/>
  <c r="AL54" i="13"/>
  <c r="AH54" i="13"/>
  <c r="AD54" i="13"/>
  <c r="Z54" i="13"/>
  <c r="V54" i="13"/>
  <c r="R54" i="13"/>
  <c r="N54" i="13"/>
  <c r="J54" i="13"/>
  <c r="F54" i="13"/>
  <c r="CG54" i="13"/>
  <c r="BY54" i="13"/>
  <c r="BQ54" i="13"/>
  <c r="BI54" i="13"/>
  <c r="BA54" i="13"/>
  <c r="AS54" i="13"/>
  <c r="AK54" i="13"/>
  <c r="AC54" i="13"/>
  <c r="U54" i="13"/>
  <c r="M54" i="13"/>
  <c r="E54" i="13"/>
  <c r="C54" i="13"/>
  <c r="S54" i="13"/>
  <c r="AI54" i="13"/>
  <c r="AY54" i="13"/>
  <c r="BO54" i="13"/>
  <c r="CE54" i="13"/>
  <c r="G54" i="13"/>
  <c r="W54" i="13"/>
  <c r="AM54" i="13"/>
  <c r="BC54" i="13"/>
  <c r="BS54" i="13"/>
  <c r="CI54" i="13"/>
  <c r="CF52" i="13"/>
  <c r="CB52" i="13"/>
  <c r="BX52" i="13"/>
  <c r="BT52" i="13"/>
  <c r="BP52" i="13"/>
  <c r="BL52" i="13"/>
  <c r="BH52" i="13"/>
  <c r="BD52" i="13"/>
  <c r="AZ52" i="13"/>
  <c r="AV52" i="13"/>
  <c r="AR52" i="13"/>
  <c r="AN52" i="13"/>
  <c r="AJ52" i="13"/>
  <c r="AF52" i="13"/>
  <c r="AB52" i="13"/>
  <c r="X52" i="13"/>
  <c r="T52" i="13"/>
  <c r="W52" i="13"/>
  <c r="AE52" i="13"/>
  <c r="AM52" i="13"/>
  <c r="AU52" i="13"/>
  <c r="BC52" i="13"/>
  <c r="BK52" i="13"/>
  <c r="BS52" i="13"/>
  <c r="CA52" i="13"/>
  <c r="CI52" i="13"/>
  <c r="U52" i="13"/>
  <c r="AC52" i="13"/>
  <c r="AK52" i="13"/>
  <c r="AS52" i="13"/>
  <c r="BA52" i="13"/>
  <c r="BI52" i="13"/>
  <c r="BQ52" i="13"/>
  <c r="BY52" i="13"/>
  <c r="CG52" i="13"/>
  <c r="CH52" i="13"/>
  <c r="CD52" i="13"/>
  <c r="BZ52" i="13"/>
  <c r="BV52" i="13"/>
  <c r="BR52" i="13"/>
  <c r="BN52" i="13"/>
  <c r="BJ52" i="13"/>
  <c r="BF52" i="13"/>
  <c r="BB52" i="13"/>
  <c r="AX52" i="13"/>
  <c r="AT52" i="13"/>
  <c r="AP52" i="13"/>
  <c r="AL52" i="13"/>
  <c r="AH52" i="13"/>
  <c r="AD52" i="13"/>
  <c r="Z52" i="13"/>
  <c r="V52" i="13"/>
  <c r="S52" i="13"/>
  <c r="AA52" i="13"/>
  <c r="AI52" i="13"/>
  <c r="AQ52" i="13"/>
  <c r="AY52" i="13"/>
  <c r="BG52" i="13"/>
  <c r="BO52" i="13"/>
  <c r="BW52" i="13"/>
  <c r="CE52" i="13"/>
  <c r="Y52" i="13"/>
  <c r="AG52" i="13"/>
  <c r="AO52" i="13"/>
  <c r="AW52" i="13"/>
  <c r="BE52" i="13"/>
  <c r="BM52" i="13"/>
  <c r="BU52" i="13"/>
  <c r="CC52" i="13"/>
  <c r="CG51" i="13"/>
  <c r="CC51" i="13"/>
  <c r="BY51" i="13"/>
  <c r="BU51" i="13"/>
  <c r="BQ51" i="13"/>
  <c r="BM51" i="13"/>
  <c r="BI51" i="13"/>
  <c r="BE51" i="13"/>
  <c r="BA51" i="13"/>
  <c r="AW51" i="13"/>
  <c r="AS51" i="13"/>
  <c r="AO51" i="13"/>
  <c r="AK51" i="13"/>
  <c r="AG51" i="13"/>
  <c r="AC51" i="13"/>
  <c r="Y51" i="13"/>
  <c r="U51" i="13"/>
  <c r="T51" i="13"/>
  <c r="AB51" i="13"/>
  <c r="AJ51" i="13"/>
  <c r="AR51" i="13"/>
  <c r="AZ51" i="13"/>
  <c r="BH51" i="13"/>
  <c r="BP51" i="13"/>
  <c r="BX51" i="13"/>
  <c r="CF51" i="13"/>
  <c r="V51" i="13"/>
  <c r="AD51" i="13"/>
  <c r="AL51" i="13"/>
  <c r="AT51" i="13"/>
  <c r="BB51" i="13"/>
  <c r="BJ51" i="13"/>
  <c r="BR51" i="13"/>
  <c r="BZ51" i="13"/>
  <c r="CH51" i="13"/>
  <c r="CI51" i="13"/>
  <c r="CE51" i="13"/>
  <c r="CA51" i="13"/>
  <c r="BW51" i="13"/>
  <c r="BS51" i="13"/>
  <c r="BO51" i="13"/>
  <c r="BK51" i="13"/>
  <c r="BG51" i="13"/>
  <c r="BC51" i="13"/>
  <c r="AY51" i="13"/>
  <c r="AU51" i="13"/>
  <c r="AQ51" i="13"/>
  <c r="AM51" i="13"/>
  <c r="AI51" i="13"/>
  <c r="AE51" i="13"/>
  <c r="AA51" i="13"/>
  <c r="W51" i="13"/>
  <c r="S51" i="13"/>
  <c r="X51" i="13"/>
  <c r="AF51" i="13"/>
  <c r="AN51" i="13"/>
  <c r="AV51" i="13"/>
  <c r="BD51" i="13"/>
  <c r="BL51" i="13"/>
  <c r="BT51" i="13"/>
  <c r="CB51" i="13"/>
  <c r="Z51" i="13"/>
  <c r="AH51" i="13"/>
  <c r="AP51" i="13"/>
  <c r="AX51" i="13"/>
  <c r="BF51" i="13"/>
  <c r="BN51" i="13"/>
  <c r="BV51" i="13"/>
  <c r="CD51" i="13"/>
  <c r="CG49" i="13"/>
  <c r="CC49" i="13"/>
  <c r="BY49" i="13"/>
  <c r="BU49" i="13"/>
  <c r="BQ49" i="13"/>
  <c r="BM49" i="13"/>
  <c r="BI49" i="13"/>
  <c r="BE49" i="13"/>
  <c r="BA49" i="13"/>
  <c r="AW49" i="13"/>
  <c r="AS49" i="13"/>
  <c r="AO49" i="13"/>
  <c r="AK49" i="13"/>
  <c r="AG49" i="13"/>
  <c r="AC49" i="13"/>
  <c r="Y49" i="13"/>
  <c r="U49" i="13"/>
  <c r="Q49" i="13"/>
  <c r="M49" i="13"/>
  <c r="I49" i="13"/>
  <c r="E49" i="13"/>
  <c r="J49" i="13"/>
  <c r="R49" i="13"/>
  <c r="Z49" i="13"/>
  <c r="AH49" i="13"/>
  <c r="AP49" i="13"/>
  <c r="AX49" i="13"/>
  <c r="BF49" i="13"/>
  <c r="BN49" i="13"/>
  <c r="BV49" i="13"/>
  <c r="CD49" i="13"/>
  <c r="H49" i="13"/>
  <c r="P49" i="13"/>
  <c r="X49" i="13"/>
  <c r="AF49" i="13"/>
  <c r="AN49" i="13"/>
  <c r="AV49" i="13"/>
  <c r="BD49" i="13"/>
  <c r="BL49" i="13"/>
  <c r="BT49" i="13"/>
  <c r="CB49" i="13"/>
  <c r="CI49" i="13"/>
  <c r="CE49" i="13"/>
  <c r="CA49" i="13"/>
  <c r="BW49" i="13"/>
  <c r="BS49" i="13"/>
  <c r="BO49" i="13"/>
  <c r="BK49" i="13"/>
  <c r="BG49" i="13"/>
  <c r="BC49" i="13"/>
  <c r="AY49" i="13"/>
  <c r="AU49" i="13"/>
  <c r="AQ49" i="13"/>
  <c r="AM49" i="13"/>
  <c r="AI49" i="13"/>
  <c r="AE49" i="13"/>
  <c r="AA49" i="13"/>
  <c r="W49" i="13"/>
  <c r="S49" i="13"/>
  <c r="O49" i="13"/>
  <c r="K49" i="13"/>
  <c r="G49" i="13"/>
  <c r="C49" i="13"/>
  <c r="F49" i="13"/>
  <c r="N49" i="13"/>
  <c r="V49" i="13"/>
  <c r="AD49" i="13"/>
  <c r="AL49" i="13"/>
  <c r="AT49" i="13"/>
  <c r="BB49" i="13"/>
  <c r="BJ49" i="13"/>
  <c r="BR49" i="13"/>
  <c r="BZ49" i="13"/>
  <c r="CH49" i="13"/>
  <c r="D49" i="13"/>
  <c r="L49" i="13"/>
  <c r="T49" i="13"/>
  <c r="AB49" i="13"/>
  <c r="AJ49" i="13"/>
  <c r="AR49" i="13"/>
  <c r="AZ49" i="13"/>
  <c r="BH49" i="13"/>
  <c r="BP49" i="13"/>
  <c r="BX49" i="13"/>
  <c r="CF49" i="13"/>
  <c r="CH48" i="13"/>
  <c r="CD48" i="13"/>
  <c r="BZ48" i="13"/>
  <c r="BV48" i="13"/>
  <c r="BR48" i="13"/>
  <c r="BN48" i="13"/>
  <c r="BJ48" i="13"/>
  <c r="BF48" i="13"/>
  <c r="BB48" i="13"/>
  <c r="AX48" i="13"/>
  <c r="AT48" i="13"/>
  <c r="AP48" i="13"/>
  <c r="AL48" i="13"/>
  <c r="AH48" i="13"/>
  <c r="AD48" i="13"/>
  <c r="Z48" i="13"/>
  <c r="W48" i="13"/>
  <c r="AE48" i="13"/>
  <c r="AM48" i="13"/>
  <c r="AU48" i="13"/>
  <c r="BC48" i="13"/>
  <c r="BK48" i="13"/>
  <c r="BS48" i="13"/>
  <c r="CA48" i="13"/>
  <c r="CI48" i="13"/>
  <c r="AC48" i="13"/>
  <c r="AK48" i="13"/>
  <c r="AS48" i="13"/>
  <c r="BA48" i="13"/>
  <c r="BI48" i="13"/>
  <c r="BQ48" i="13"/>
  <c r="BY48" i="13"/>
  <c r="CG48" i="13"/>
  <c r="CF48" i="13"/>
  <c r="CB48" i="13"/>
  <c r="BX48" i="13"/>
  <c r="BT48" i="13"/>
  <c r="BP48" i="13"/>
  <c r="BL48" i="13"/>
  <c r="BH48" i="13"/>
  <c r="BD48" i="13"/>
  <c r="AZ48" i="13"/>
  <c r="AV48" i="13"/>
  <c r="AR48" i="13"/>
  <c r="AN48" i="13"/>
  <c r="AJ48" i="13"/>
  <c r="AF48" i="13"/>
  <c r="AB48" i="13"/>
  <c r="X48" i="13"/>
  <c r="AA48" i="13"/>
  <c r="AI48" i="13"/>
  <c r="AQ48" i="13"/>
  <c r="AY48" i="13"/>
  <c r="BG48" i="13"/>
  <c r="BO48" i="13"/>
  <c r="BW48" i="13"/>
  <c r="CE48" i="13"/>
  <c r="Y48" i="13"/>
  <c r="AG48" i="13"/>
  <c r="AO48" i="13"/>
  <c r="AW48" i="13"/>
  <c r="BE48" i="13"/>
  <c r="BM48" i="13"/>
  <c r="BU48" i="13"/>
  <c r="CC48" i="13"/>
  <c r="CI47" i="13"/>
  <c r="CE47" i="13"/>
  <c r="CA47" i="13"/>
  <c r="BW47" i="13"/>
  <c r="BS47" i="13"/>
  <c r="BO47" i="13"/>
  <c r="BK47" i="13"/>
  <c r="BG47" i="13"/>
  <c r="BC47" i="13"/>
  <c r="AY47" i="13"/>
  <c r="AU47" i="13"/>
  <c r="AQ47" i="13"/>
  <c r="AM47" i="13"/>
  <c r="AI47" i="13"/>
  <c r="AE47" i="13"/>
  <c r="AA47" i="13"/>
  <c r="W47" i="13"/>
  <c r="S47" i="13"/>
  <c r="O47" i="13"/>
  <c r="K47" i="13"/>
  <c r="G47" i="13"/>
  <c r="C47" i="13"/>
  <c r="H47" i="13"/>
  <c r="P47" i="13"/>
  <c r="X47" i="13"/>
  <c r="AF47" i="13"/>
  <c r="AN47" i="13"/>
  <c r="AV47" i="13"/>
  <c r="BD47" i="13"/>
  <c r="BL47" i="13"/>
  <c r="BT47" i="13"/>
  <c r="CB47" i="13"/>
  <c r="J47" i="13"/>
  <c r="R47" i="13"/>
  <c r="Z47" i="13"/>
  <c r="AH47" i="13"/>
  <c r="AP47" i="13"/>
  <c r="AX47" i="13"/>
  <c r="BF47" i="13"/>
  <c r="BN47" i="13"/>
  <c r="BV47" i="13"/>
  <c r="CD47" i="13"/>
  <c r="CG47" i="13"/>
  <c r="CC47" i="13"/>
  <c r="BY47" i="13"/>
  <c r="BU47" i="13"/>
  <c r="BQ47" i="13"/>
  <c r="BM47" i="13"/>
  <c r="BI47" i="13"/>
  <c r="BE47" i="13"/>
  <c r="BA47" i="13"/>
  <c r="AW47" i="13"/>
  <c r="AS47" i="13"/>
  <c r="AO47" i="13"/>
  <c r="AK47" i="13"/>
  <c r="AG47" i="13"/>
  <c r="AC47" i="13"/>
  <c r="Y47" i="13"/>
  <c r="U47" i="13"/>
  <c r="Q47" i="13"/>
  <c r="M47" i="13"/>
  <c r="I47" i="13"/>
  <c r="E47" i="13"/>
  <c r="D47" i="13"/>
  <c r="L47" i="13"/>
  <c r="T47" i="13"/>
  <c r="AB47" i="13"/>
  <c r="AJ47" i="13"/>
  <c r="AR47" i="13"/>
  <c r="AZ47" i="13"/>
  <c r="BH47" i="13"/>
  <c r="BP47" i="13"/>
  <c r="BX47" i="13"/>
  <c r="CF47" i="13"/>
  <c r="F47" i="13"/>
  <c r="N47" i="13"/>
  <c r="V47" i="13"/>
  <c r="AD47" i="13"/>
  <c r="AL47" i="13"/>
  <c r="AT47" i="13"/>
  <c r="BB47" i="13"/>
  <c r="BJ47" i="13"/>
  <c r="BR47" i="13"/>
  <c r="BZ47" i="13"/>
  <c r="CH47" i="13"/>
  <c r="CI46" i="13"/>
  <c r="D46" i="13"/>
  <c r="H46" i="13"/>
  <c r="L46" i="13"/>
  <c r="P46" i="13"/>
  <c r="T46" i="13"/>
  <c r="X46" i="13"/>
  <c r="AB46" i="13"/>
  <c r="AF46" i="13"/>
  <c r="AJ46" i="13"/>
  <c r="AN46" i="13"/>
  <c r="AR46" i="13"/>
  <c r="AV46" i="13"/>
  <c r="AZ46" i="13"/>
  <c r="BD46" i="13"/>
  <c r="BH46" i="13"/>
  <c r="BL46" i="13"/>
  <c r="BP46" i="13"/>
  <c r="BT46" i="13"/>
  <c r="BX46" i="13"/>
  <c r="CB46" i="13"/>
  <c r="CF46" i="13"/>
  <c r="E46" i="13"/>
  <c r="I46" i="13"/>
  <c r="M46" i="13"/>
  <c r="Q46" i="13"/>
  <c r="U46" i="13"/>
  <c r="Y46" i="13"/>
  <c r="AC46" i="13"/>
  <c r="AG46" i="13"/>
  <c r="AK46" i="13"/>
  <c r="AO46" i="13"/>
  <c r="AS46" i="13"/>
  <c r="AW46" i="13"/>
  <c r="BA46" i="13"/>
  <c r="BE46" i="13"/>
  <c r="BI46" i="13"/>
  <c r="BM46" i="13"/>
  <c r="BQ46" i="13"/>
  <c r="BU46" i="13"/>
  <c r="BY46" i="13"/>
  <c r="CC46" i="13"/>
  <c r="CG46" i="13"/>
  <c r="F46" i="13"/>
  <c r="J46" i="13"/>
  <c r="N46" i="13"/>
  <c r="R46" i="13"/>
  <c r="V46" i="13"/>
  <c r="Z46" i="13"/>
  <c r="AD46" i="13"/>
  <c r="AH46" i="13"/>
  <c r="AL46" i="13"/>
  <c r="AP46" i="13"/>
  <c r="AT46" i="13"/>
  <c r="AX46" i="13"/>
  <c r="BB46" i="13"/>
  <c r="BF46" i="13"/>
  <c r="BJ46" i="13"/>
  <c r="BN46" i="13"/>
  <c r="BR46" i="13"/>
  <c r="BV46" i="13"/>
  <c r="BZ46" i="13"/>
  <c r="CD46" i="13"/>
  <c r="CH46" i="13"/>
  <c r="C46" i="13"/>
  <c r="G46" i="13"/>
  <c r="K46" i="13"/>
  <c r="O46" i="13"/>
  <c r="S46" i="13"/>
  <c r="W46" i="13"/>
  <c r="AA46" i="13"/>
  <c r="AE46" i="13"/>
  <c r="AI46" i="13"/>
  <c r="AM46" i="13"/>
  <c r="AQ46" i="13"/>
  <c r="AU46" i="13"/>
  <c r="AY46" i="13"/>
  <c r="BC46" i="13"/>
  <c r="BG46" i="13"/>
  <c r="BK46" i="13"/>
  <c r="BO46" i="13"/>
  <c r="BS46" i="13"/>
  <c r="BW46" i="13"/>
  <c r="CA46" i="13"/>
  <c r="CE46" i="13"/>
  <c r="CH45" i="13"/>
  <c r="E45" i="13"/>
  <c r="I45" i="13"/>
  <c r="M45" i="13"/>
  <c r="Q45" i="13"/>
  <c r="U45" i="13"/>
  <c r="Y45" i="13"/>
  <c r="AC45" i="13"/>
  <c r="AG45" i="13"/>
  <c r="AK45" i="13"/>
  <c r="AO45" i="13"/>
  <c r="AS45" i="13"/>
  <c r="AW45" i="13"/>
  <c r="BA45" i="13"/>
  <c r="BE45" i="13"/>
  <c r="BI45" i="13"/>
  <c r="BM45" i="13"/>
  <c r="BQ45" i="13"/>
  <c r="BU45" i="13"/>
  <c r="BY45" i="13"/>
  <c r="CC45" i="13"/>
  <c r="CG45" i="13"/>
  <c r="D45" i="13"/>
  <c r="H45" i="13"/>
  <c r="L45" i="13"/>
  <c r="P45" i="13"/>
  <c r="T45" i="13"/>
  <c r="X45" i="13"/>
  <c r="AB45" i="13"/>
  <c r="AF45" i="13"/>
  <c r="AJ45" i="13"/>
  <c r="AN45" i="13"/>
  <c r="AR45" i="13"/>
  <c r="AV45" i="13"/>
  <c r="AZ45" i="13"/>
  <c r="BD45" i="13"/>
  <c r="BH45" i="13"/>
  <c r="BL45" i="13"/>
  <c r="BP45" i="13"/>
  <c r="BT45" i="13"/>
  <c r="BX45" i="13"/>
  <c r="CB45" i="13"/>
  <c r="CF45" i="13"/>
  <c r="C45" i="13"/>
  <c r="G45" i="13"/>
  <c r="K45" i="13"/>
  <c r="O45" i="13"/>
  <c r="S45" i="13"/>
  <c r="W45" i="13"/>
  <c r="AA45" i="13"/>
  <c r="AE45" i="13"/>
  <c r="AI45" i="13"/>
  <c r="AM45" i="13"/>
  <c r="AQ45" i="13"/>
  <c r="AU45" i="13"/>
  <c r="AY45" i="13"/>
  <c r="BC45" i="13"/>
  <c r="BG45" i="13"/>
  <c r="BK45" i="13"/>
  <c r="BO45" i="13"/>
  <c r="BS45" i="13"/>
  <c r="BW45" i="13"/>
  <c r="CA45" i="13"/>
  <c r="CE45" i="13"/>
  <c r="CI45" i="13"/>
  <c r="F45" i="13"/>
  <c r="J45" i="13"/>
  <c r="N45" i="13"/>
  <c r="R45" i="13"/>
  <c r="V45" i="13"/>
  <c r="Z45" i="13"/>
  <c r="AD45" i="13"/>
  <c r="AH45" i="13"/>
  <c r="AL45" i="13"/>
  <c r="AP45" i="13"/>
  <c r="AT45" i="13"/>
  <c r="AX45" i="13"/>
  <c r="BB45" i="13"/>
  <c r="BF45" i="13"/>
  <c r="BJ45" i="13"/>
  <c r="BN45" i="13"/>
  <c r="BR45" i="13"/>
  <c r="BV45" i="13"/>
  <c r="BZ45" i="13"/>
  <c r="CD45" i="13"/>
  <c r="O59" i="13" l="1"/>
  <c r="H59" i="13"/>
  <c r="AU59" i="13"/>
  <c r="AE59" i="13"/>
  <c r="CD59" i="13"/>
  <c r="BF59" i="13"/>
  <c r="AX59" i="13"/>
  <c r="Z59" i="13"/>
  <c r="R59" i="13"/>
  <c r="CI59" i="13"/>
  <c r="CA59" i="13"/>
  <c r="BS59" i="13"/>
  <c r="BK59" i="13"/>
  <c r="BC59" i="13"/>
  <c r="AM59" i="13"/>
  <c r="W59" i="13"/>
  <c r="G59" i="13"/>
  <c r="BX59" i="13"/>
  <c r="BH59" i="13"/>
  <c r="AR59" i="13"/>
  <c r="AB59" i="13"/>
  <c r="L59" i="13"/>
  <c r="BV59" i="13"/>
  <c r="BN59" i="13"/>
  <c r="AP59" i="13"/>
  <c r="AH59" i="13"/>
  <c r="J59" i="13"/>
  <c r="CF59" i="13"/>
  <c r="BP59" i="13"/>
  <c r="AZ59" i="13"/>
  <c r="AJ59" i="13"/>
  <c r="T59" i="13"/>
  <c r="D59" i="13"/>
  <c r="CC59" i="13"/>
  <c r="BU59" i="13"/>
  <c r="BM59" i="13"/>
  <c r="BE59" i="13"/>
  <c r="AW59" i="13"/>
  <c r="AO59" i="13"/>
  <c r="AG59" i="13"/>
  <c r="Y59" i="13"/>
  <c r="Q59" i="13"/>
  <c r="I59" i="13"/>
  <c r="BT59" i="13"/>
  <c r="BD59" i="13"/>
  <c r="AN59" i="13"/>
  <c r="X59" i="13"/>
  <c r="CE59" i="13"/>
  <c r="BO59" i="13"/>
  <c r="AY59" i="13"/>
  <c r="AI59" i="13"/>
  <c r="S59" i="13"/>
  <c r="K59" i="13"/>
  <c r="C59" i="13"/>
  <c r="CB59" i="13"/>
  <c r="BL59" i="13"/>
  <c r="AV59" i="13"/>
  <c r="AF59" i="13"/>
  <c r="P59" i="13"/>
  <c r="CG59" i="13"/>
  <c r="BQ59" i="13"/>
  <c r="BA59" i="13"/>
  <c r="AK59" i="13"/>
  <c r="U59" i="13"/>
  <c r="M59" i="13"/>
  <c r="E59" i="13"/>
  <c r="BW59" i="13"/>
  <c r="BG59" i="13"/>
  <c r="AQ59" i="13"/>
  <c r="AA59" i="13"/>
  <c r="BY59" i="13"/>
  <c r="BI59" i="13"/>
  <c r="AS59" i="13"/>
  <c r="AC59" i="13"/>
  <c r="CH59" i="13"/>
  <c r="BZ59" i="13"/>
  <c r="BR59" i="13"/>
  <c r="BJ59" i="13"/>
  <c r="BB59" i="13"/>
  <c r="AT59" i="13"/>
  <c r="AL59" i="13"/>
  <c r="AD59" i="13"/>
  <c r="V59" i="13"/>
  <c r="N59" i="13"/>
  <c r="F59" i="13"/>
</calcChain>
</file>

<file path=xl/sharedStrings.xml><?xml version="1.0" encoding="utf-8"?>
<sst xmlns="http://schemas.openxmlformats.org/spreadsheetml/2006/main" count="434" uniqueCount="191">
  <si>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</si>
  <si>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</si>
  <si>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</si>
  <si>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</si>
  <si>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</si>
  <si>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</si>
  <si>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</si>
  <si>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</si>
  <si>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</si>
  <si>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</si>
  <si>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</si>
  <si>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</si>
  <si>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</si>
  <si>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</si>
  <si>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</si>
  <si>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</si>
  <si>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</si>
  <si>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</si>
  <si>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</si>
  <si>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</si>
  <si>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</si>
  <si>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</si>
  <si>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</si>
  <si>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</si>
  <si>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</si>
  <si>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</si>
  <si>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</si>
  <si>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</si>
  <si>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</si>
  <si>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</si>
  <si>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</si>
  <si>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</si>
  <si>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</si>
  <si>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</si>
  <si>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</si>
  <si>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</si>
  <si>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</si>
  <si>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</si>
  <si>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</si>
  <si>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</si>
  <si>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</si>
  <si>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</si>
  <si>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</si>
  <si>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</si>
  <si>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</si>
  <si>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</si>
  <si>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</si>
  <si>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</si>
  <si>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</si>
  <si>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</si>
  <si>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</si>
  <si>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</si>
  <si>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</si>
  <si>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</si>
  <si>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</si>
  <si>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</si>
  <si>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</si>
  <si>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</si>
  <si>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</si>
  <si>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</si>
  <si>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</si>
  <si>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</si>
  <si>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</si>
  <si>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</si>
  <si>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</si>
  <si>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</si>
  <si>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</si>
  <si>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</si>
  <si>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</si>
  <si>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</si>
  <si>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</si>
  <si>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</si>
  <si>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</si>
  <si>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</si>
  <si>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</si>
  <si>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</si>
  <si>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</si>
  <si>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</si>
  <si>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</si>
  <si>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</si>
  <si>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</si>
  <si>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</si>
  <si>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</si>
  <si>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</si>
  <si>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</si>
  <si>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</si>
  <si>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</si>
  <si>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</si>
  <si>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</si>
  <si>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</si>
  <si>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</si>
  <si>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</si>
  <si>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</si>
  <si>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Table 1</t>
  </si>
  <si>
    <t>Table 2</t>
  </si>
  <si>
    <t>Table 3</t>
  </si>
  <si>
    <t>Table 4</t>
  </si>
  <si>
    <t>Statistics Latvia</t>
  </si>
  <si>
    <t>http://appsso.eurostat.ec.europa.eu/nui/show.do?dataset=prc_hicp_manr&amp;lang=en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</si>
  <si>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</si>
  <si>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</si>
  <si>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</si>
  <si>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</si>
  <si>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</si>
  <si>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</si>
  <si>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</si>
  <si>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</si>
  <si>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</si>
  <si>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</si>
  <si>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</si>
  <si>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</si>
  <si>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</si>
  <si>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</si>
  <si>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</si>
  <si>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</si>
  <si>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</si>
  <si>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</si>
  <si>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</si>
  <si>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</si>
  <si>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</si>
  <si>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</si>
  <si>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</si>
  <si>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</si>
  <si>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</si>
  <si>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</si>
  <si>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</si>
  <si>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</si>
  <si>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</si>
  <si>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</si>
  <si>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</si>
  <si>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</si>
  <si>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</si>
  <si>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</si>
  <si>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</si>
  <si>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</si>
  <si>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</si>
  <si>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</si>
  <si>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% of employed to the total population of the same age group</t>
  </si>
  <si>
    <t>Pieprasījums būvniecības nozarē</t>
  </si>
  <si>
    <t>Pieprasījums apstrādes rūpniecības nozarē</t>
  </si>
  <si>
    <t>Pieprasījums pakalpojumu nozarēs</t>
  </si>
  <si>
    <t>% of enterprises, quarter = 3 month average</t>
  </si>
  <si>
    <t>% of enterprises, 4 quarters = 4 times a year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</si>
  <si>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</si>
  <si>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</si>
  <si>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</si>
  <si>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</si>
  <si>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</si>
  <si>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Value of loans granted to the non-financial residents</t>
  </si>
  <si>
    <t>https://statdb.bank.lv/lb/Data.aspx?id=224</t>
  </si>
  <si>
    <t>coef.</t>
  </si>
  <si>
    <t>Credit (non-financial residents)</t>
  </si>
  <si>
    <t>Kreditēšana (nefinanšu rezidenti)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</si>
  <si>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</si>
  <si>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</si>
  <si>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</si>
  <si>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</si>
  <si>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</si>
  <si>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</si>
  <si>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</si>
  <si>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</si>
  <si>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</si>
  <si>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</si>
  <si>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</si>
  <si>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</si>
  <si>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</si>
  <si>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</si>
  <si>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2019Q1</t>
  </si>
  <si>
    <t>2019Q2</t>
  </si>
  <si>
    <t>2019Q3</t>
  </si>
  <si>
    <t>2019Q4</t>
  </si>
  <si>
    <t>2020Q1</t>
  </si>
  <si>
    <t>2020Q3</t>
  </si>
  <si>
    <t>2020Q2</t>
  </si>
  <si>
    <t>2020Q4</t>
  </si>
  <si>
    <t>Strādājošo mēneša vidējā darba samaksa un mediāna - Bruto/ Neto, Sektors, Rādītāji, Eiro, pārmaiņas un Laika periods. (stat.gov.lv)</t>
  </si>
  <si>
    <t>Eurostat - Data Explorer (europa.eu)</t>
  </si>
  <si>
    <t>Nodarbinātie un nodarbinātības līmenis pa vecuma grupām un pēc dzimuma | Oficiālās statistikas portāls</t>
  </si>
  <si>
    <t>Brīvās darbvietas pa darbības veidiem ceturkšņa beigās | Oficiālās statistikas portāls</t>
  </si>
  <si>
    <t>Saimniecisko darbību ierobežojošie faktori būvniecībā pēc darbības veida (procentos no apsekoto uzņēmumu skaita) - Ierobežojošie faktori, Darbības veids (NACE 2.red.) un Laika periods. (stat.gov.lv)</t>
  </si>
  <si>
    <t>Ražošanu ierobežojošie faktori apstrādes rūpniecībā pa uzņēmumu lieluma grupām un pēc ražošanas pamatgrupējuma (procentos no apsekoto uzņēmumu skaita) - Ierobežojošie faktori, Uzņēmumu lieluma grupa un ražošanas pamatgrupējums un Laika periods. (stat.gov.lv)</t>
  </si>
  <si>
    <t>Saimniecisko darbību ierobežojošie faktori pakalpojumu sektorā (procentos no apsekoto uzņēmumu skaita) | Oficiālās statistikas portāls</t>
  </si>
  <si>
    <t>Ekonomikas sentimenta rādītājs (ilgtermiņa vidējais = 100) - Laika periods. (stat.gov.lv)</t>
  </si>
  <si>
    <t>Iekšzemes kopprodukta izlietojums (tūkst. eiro) - Koriģēšana, Vērtības, Rādītāji un Laika periods. (stat.gov.lv)</t>
  </si>
  <si>
    <t>https://stat.gov.lv/lv/statistikas-temas/tirdznieciba-pakalpojumi/areja-tirdznieciba/tabulas/atd100c-eksports-un-imports</t>
  </si>
  <si>
    <t>Mājokļa cenu indekss un pārmaiņas - Grupa, Rādītāji un Laika periods. (stat.gov.lv)</t>
  </si>
  <si>
    <t>2021Q1</t>
  </si>
  <si>
    <t>2021Q2</t>
  </si>
  <si>
    <t>Saliktais siltumkartes indekss</t>
  </si>
  <si>
    <t>Latvijas ekonomikas cikla siltuma karte, 2000-2021 (q2)</t>
  </si>
  <si>
    <t>Saliktais siltuma indikators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</si>
</sst>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;;;"/>
    <numFmt numFmtId="167" formatCode="0.000"/>
    <numFmt numFmtId="168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2" borderId="0" xfId="2" applyFill="1"/>
    <xf numFmtId="0" fontId="0" fillId="4" borderId="1" xfId="0" applyFill="1" applyBorder="1"/>
    <xf numFmtId="0" fontId="2" fillId="5" borderId="0" xfId="0" applyFont="1" applyFill="1"/>
    <xf numFmtId="0" fontId="13" fillId="5" borderId="0" xfId="2" applyFill="1"/>
    <xf numFmtId="0" fontId="0" fillId="2" borderId="0" xfId="0" applyFill="1"/>
    <xf numFmtId="0" fontId="3" fillId="2" borderId="0" xfId="0" applyFont="1" applyFill="1" applyBorder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2" fillId="5" borderId="0" xfId="0" applyFont="1" applyFill="1" applyBorder="1"/>
    <xf numFmtId="164" fontId="2" fillId="5" borderId="0" xfId="0" applyNumberFormat="1" applyFont="1" applyFill="1" applyBorder="1" applyAlignment="1">
      <alignment horizontal="center"/>
    </xf>
    <xf numFmtId="0" fontId="3" fillId="5" borderId="2" xfId="0" applyFont="1" applyFill="1" applyBorder="1"/>
    <xf numFmtId="164" fontId="2" fillId="5" borderId="2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 applyBorder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7" fillId="5" borderId="0" xfId="0" applyFont="1" applyFill="1" applyBorder="1"/>
    <xf numFmtId="0" fontId="16" fillId="3" borderId="0" xfId="0" applyFont="1" applyFill="1"/>
    <xf numFmtId="0" fontId="17" fillId="5" borderId="0" xfId="0" applyFont="1" applyFill="1"/>
    <xf numFmtId="0" fontId="17" fillId="5" borderId="0" xfId="0" applyFont="1" applyFill="1" applyBorder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 applyBorder="1" applyAlignment="1">
      <alignment horizontal="center"/>
    </xf>
    <xf numFmtId="0" fontId="18" fillId="5" borderId="0" xfId="0" applyFont="1" applyFill="1"/>
    <xf numFmtId="164" fontId="19" fillId="6" borderId="0" xfId="3" applyNumberFormat="1" applyAlignment="1">
      <alignment horizontal="center"/>
    </xf>
    <xf numFmtId="1" fontId="19" fillId="6" borderId="0" xfId="3" applyNumberFormat="1" applyAlignment="1">
      <alignment horizontal="center"/>
    </xf>
    <xf numFmtId="1" fontId="19" fillId="6" borderId="0" xfId="3" applyNumberFormat="1" applyAlignment="1">
      <alignment horizontal="right"/>
    </xf>
    <xf numFmtId="164" fontId="2" fillId="5" borderId="0" xfId="0" applyNumberFormat="1" applyFont="1" applyFill="1"/>
    <xf numFmtId="2" fontId="2" fillId="5" borderId="2" xfId="0" applyNumberFormat="1" applyFont="1" applyFill="1" applyBorder="1" applyAlignment="1">
      <alignment horizontal="center"/>
    </xf>
    <xf numFmtId="168" fontId="2" fillId="5" borderId="0" xfId="0" applyNumberFormat="1" applyFont="1" applyFill="1" applyAlignment="1">
      <alignment horizontal="center"/>
    </xf>
    <xf numFmtId="168" fontId="2" fillId="5" borderId="0" xfId="0" applyNumberFormat="1" applyFont="1" applyFill="1" applyBorder="1" applyAlignment="1">
      <alignment horizontal="center"/>
    </xf>
    <xf numFmtId="167" fontId="2" fillId="5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1" fillId="0" borderId="0" xfId="4" applyFont="1" applyFill="1" applyAlignment="1">
      <alignment horizontal="center"/>
    </xf>
    <xf numFmtId="3" fontId="21" fillId="0" borderId="0" xfId="4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21" fillId="0" borderId="0" xfId="4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/>
    </xf>
    <xf numFmtId="0" fontId="13" fillId="0" borderId="0" xfId="2"/>
    <xf numFmtId="0" fontId="13" fillId="0" borderId="0" xfId="2" applyFill="1" applyProtection="1"/>
    <xf numFmtId="1" fontId="0" fillId="0" borderId="0" xfId="0" applyNumberFormat="1" applyFill="1" applyAlignment="1">
      <alignment horizontal="center"/>
    </xf>
    <xf numFmtId="1" fontId="2" fillId="5" borderId="0" xfId="0" applyNumberFormat="1" applyFont="1" applyFill="1" applyAlignment="1"/>
    <xf numFmtId="165" fontId="2" fillId="0" borderId="0" xfId="0" applyNumberFormat="1" applyFont="1" applyFill="1"/>
    <xf numFmtId="164" fontId="2" fillId="0" borderId="0" xfId="0" applyNumberFormat="1" applyFont="1" applyFill="1"/>
    <xf numFmtId="166" fontId="2" fillId="5" borderId="0" xfId="0" applyNumberFormat="1" applyFont="1" applyFill="1" applyAlignment="1">
      <alignment horizontal="center"/>
    </xf>
    <xf numFmtId="166" fontId="2" fillId="5" borderId="0" xfId="0" applyNumberFormat="1" applyFont="1" applyFill="1" applyAlignment="1">
      <alignment horizontal="center" vertical="center"/>
    </xf>
    <xf numFmtId="166" fontId="2" fillId="5" borderId="0" xfId="0" applyNumberFormat="1" applyFont="1" applyFill="1"/>
    <xf numFmtId="166" fontId="2" fillId="5" borderId="0" xfId="0" applyNumberFormat="1" applyFont="1" applyFill="1" applyBorder="1"/>
    <xf numFmtId="0" fontId="16" fillId="0" borderId="0" xfId="0" applyFont="1" applyFill="1"/>
    <xf numFmtId="0" fontId="8" fillId="5" borderId="0" xfId="0" applyFont="1" applyFill="1"/>
    <xf numFmtId="167" fontId="2" fillId="5" borderId="0" xfId="0" applyNumberFormat="1" applyFont="1" applyFill="1" applyBorder="1" applyAlignment="1">
      <alignment horizontal="center"/>
    </xf>
    <xf numFmtId="167" fontId="2" fillId="5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166" fontId="2" fillId="5" borderId="3" xfId="0" applyNumberFormat="1" applyFont="1" applyFill="1" applyBorder="1" applyAlignment="1">
      <alignment horizontal="center"/>
    </xf>
    <xf numFmtId="0" fontId="22" fillId="5" borderId="0" xfId="0" applyFont="1" applyFill="1"/>
    <xf numFmtId="0" fontId="22" fillId="5" borderId="3" xfId="0" applyFont="1" applyFill="1" applyBorder="1"/>
    <xf numFmtId="1" fontId="2" fillId="5" borderId="0" xfId="0" applyNumberFormat="1" applyFont="1" applyFill="1" applyAlignment="1">
      <alignment horizontal="left"/>
    </xf>
    <xf numFmtId="1" fontId="17" fillId="5" borderId="0" xfId="0" applyNumberFormat="1" applyFont="1" applyFill="1" applyAlignment="1">
      <alignment horizontal="left"/>
    </xf>
    <xf numFmtId="0" fontId="17" fillId="5" borderId="0" xfId="0" applyFont="1" applyFill="1" applyBorder="1" applyAlignment="1">
      <alignment horizontal="left"/>
    </xf>
  </cellXfs>
  <cellStyles count="5">
    <cellStyle name="Hipersaite" xfId="2" builtinId="8"/>
    <cellStyle name="Labs" xfId="3" builtinId="26"/>
    <cellStyle name="Normaallaad 2" xfId="1" xr:uid="{00000000-0005-0000-0000-000003000000}"/>
    <cellStyle name="Parasts" xfId="0" builtinId="0"/>
    <cellStyle name="Slikts" xfId="4" builtinId="27"/>
  </cellStyles>
  <dxfs count="0"/>
  <tableStyles count="0" defaultTableStyle="TableStyleMedium2" defaultPivotStyle="PivotStyleMedium9"/>
  <colors>
    <mruColors>
      <color rgb="FFFEECE2"/>
      <color rgb="FFFF6600"/>
      <color rgb="FF00FF00"/>
      <color rgb="FFFF944B"/>
      <color rgb="FFFFB27D"/>
      <color rgb="FFD96709"/>
      <color rgb="FFFFFFFF"/>
      <color rgb="FFD80A0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://appsso.eurostat.ec.europa.eu/nui/show.do?dataset=prc_hicp_manr&amp;lang=en" TargetMode="External"/><Relationship Id="rId26" Type="http://schemas.openxmlformats.org/officeDocument/2006/relationships/hyperlink" Target="https://stat.gov.lv/lv/statistikas-temas/valsts-ekonomika/konjunktura/tabulas/krp030m-saimniecisko-darbibu-ierobezojosie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hyperlink" Target="https://stat.gov.lv/lv/statistikas-temas/darbs/nodarbinatiba/tabulas/nbl020c-nodarbinatie-un-nodarbinatibas-limenis-pa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statdb.bank.lv/lb/Data.aspx?id=200" TargetMode="External"/><Relationship Id="rId25" Type="http://schemas.openxmlformats.org/officeDocument/2006/relationships/hyperlink" Target="https://data.stat.gov.lv/pxweb/lv/OSP_PUB/START__VEK__KR__KRR/KRR050m?s=krr050m&amp;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s://statdb.bank.lv/lb/Data.aspx?id=224" TargetMode="External"/><Relationship Id="rId20" Type="http://schemas.openxmlformats.org/officeDocument/2006/relationships/hyperlink" Target="https://appsso.eurostat.ec.europa.eu/nui/show.do?dataset=une_rt_q&amp;lang=en" TargetMode="External"/><Relationship Id="rId29" Type="http://schemas.openxmlformats.org/officeDocument/2006/relationships/hyperlink" Target="https://data.stat.gov.lv/pxweb/lv/OSP_PUB/START__VEK__PC__PCI/PCI050c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24" Type="http://schemas.openxmlformats.org/officeDocument/2006/relationships/hyperlink" Target="https://data.stat.gov.lv/pxweb/lv/OSP_PUB/START__VEK__KR__KRB/KRB030m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stat.gov.lv/lv/statistikas-temas/tirdznieciba-pakalpojumi/areja-tirdznieciba/tabulas/atd100c-eksports-un-imports" TargetMode="External"/><Relationship Id="rId23" Type="http://schemas.openxmlformats.org/officeDocument/2006/relationships/hyperlink" Target="https://appsso.eurostat.ec.europa.eu/nui/show.do?dataset=ei_bsin_q_r2&amp;lang=en" TargetMode="External"/><Relationship Id="rId28" Type="http://schemas.openxmlformats.org/officeDocument/2006/relationships/hyperlink" Target="https://data.stat.gov.lv/pxweb/lv/OSP_PUB/START__VEK__IS__ISP/ISP050c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data.stat.gov.lv/pxweb/lv/OSP_PUB/START__EMP__DS__DSV/DSV010c?s=dsv010c&amp;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Relationship Id="rId22" Type="http://schemas.openxmlformats.org/officeDocument/2006/relationships/hyperlink" Target="https://stat.gov.lv/lv/statistikas-temas/darbs/darbvietas-darbalaiks/tabulas/dvb010c-brivas-darbvietas-pa-darbibas-veidiem" TargetMode="External"/><Relationship Id="rId27" Type="http://schemas.openxmlformats.org/officeDocument/2006/relationships/hyperlink" Target="https://data.stat.gov.lv/pxweb/lv/OSP_PUB/START__VEK__KR__KRE/KRE010m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0"/>
  <sheetViews>
    <sheetView zoomScale="90" zoomScaleNormal="90" workbookViewId="0"/>
  </sheetViews>
  <sheetFormatPr defaultColWidth="0" defaultRowHeight="15" zeroHeight="1" x14ac:dyDescent="0.25"/>
  <cols>
    <col min="1" max="1" width="33.140625" customWidth="1"/>
    <col min="2" max="2" width="20.140625" customWidth="1"/>
    <col min="3" max="3" width="79.42578125" customWidth="1"/>
    <col min="4" max="4" width="63.85546875" customWidth="1"/>
    <col min="5" max="5" width="33.28515625" hidden="1" customWidth="1"/>
    <col min="6" max="21" width="9.140625" customWidth="1"/>
    <col min="22" max="16384" width="9.140625" style="13" hidden="1"/>
  </cols>
  <sheetData>
    <row r="1" spans="1:21" x14ac:dyDescent="0.25">
      <c r="A1" s="8"/>
      <c r="B1" s="8"/>
      <c r="C1" s="8"/>
      <c r="D1" s="8"/>
      <c r="E1" s="8"/>
      <c r="F1" s="8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5.75" thickBot="1" x14ac:dyDescent="0.3">
      <c r="A2" s="3" t="s">
        <v>125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117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4" t="s">
        <v>119</v>
      </c>
      <c r="B3" s="4" t="s">
        <v>11</v>
      </c>
      <c r="C3" s="4" t="s">
        <v>25</v>
      </c>
      <c r="D3" s="4" t="s">
        <v>32</v>
      </c>
      <c r="E3" s="6" t="s">
        <v>97</v>
      </c>
      <c r="F3" s="72" t="s">
        <v>175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5">
      <c r="A4" s="53" t="s">
        <v>120</v>
      </c>
      <c r="B4" s="53" t="s">
        <v>12</v>
      </c>
      <c r="C4" s="53" t="s">
        <v>26</v>
      </c>
      <c r="D4" s="53" t="s">
        <v>145</v>
      </c>
      <c r="E4" s="9" t="s">
        <v>0</v>
      </c>
      <c r="F4" s="72" t="s">
        <v>176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A5" s="4" t="s">
        <v>121</v>
      </c>
      <c r="B5" s="4" t="s">
        <v>13</v>
      </c>
      <c r="C5" s="4" t="s">
        <v>27</v>
      </c>
      <c r="D5" s="4" t="s">
        <v>137</v>
      </c>
      <c r="E5" s="6" t="s">
        <v>97</v>
      </c>
      <c r="F5" s="73" t="s">
        <v>177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8" t="s">
        <v>122</v>
      </c>
      <c r="B6" s="12" t="s">
        <v>14</v>
      </c>
      <c r="C6" s="12" t="s">
        <v>28</v>
      </c>
      <c r="D6" s="12" t="s">
        <v>134</v>
      </c>
      <c r="E6" s="9" t="s">
        <v>97</v>
      </c>
      <c r="F6" s="72" t="s">
        <v>178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4" t="s">
        <v>123</v>
      </c>
      <c r="B7" s="4" t="s">
        <v>15</v>
      </c>
      <c r="C7" s="4" t="s">
        <v>23</v>
      </c>
      <c r="D7" s="4" t="s">
        <v>30</v>
      </c>
      <c r="E7" s="6" t="s">
        <v>0</v>
      </c>
      <c r="F7" s="72" t="s">
        <v>176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5">
      <c r="A8" s="8" t="s">
        <v>138</v>
      </c>
      <c r="B8" s="8" t="s">
        <v>16</v>
      </c>
      <c r="C8" s="8" t="s">
        <v>20</v>
      </c>
      <c r="D8" s="8" t="s">
        <v>141</v>
      </c>
      <c r="E8" s="9" t="s">
        <v>97</v>
      </c>
      <c r="F8" s="72" t="s">
        <v>179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x14ac:dyDescent="0.25">
      <c r="A9" s="4" t="s">
        <v>139</v>
      </c>
      <c r="B9" s="4" t="s">
        <v>17</v>
      </c>
      <c r="C9" s="4" t="s">
        <v>21</v>
      </c>
      <c r="D9" s="4" t="s">
        <v>142</v>
      </c>
      <c r="E9" s="6" t="s">
        <v>97</v>
      </c>
      <c r="F9" s="72" t="s">
        <v>180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8" t="s">
        <v>140</v>
      </c>
      <c r="B10" s="8" t="s">
        <v>18</v>
      </c>
      <c r="C10" s="8" t="s">
        <v>22</v>
      </c>
      <c r="D10" s="8" t="s">
        <v>142</v>
      </c>
      <c r="E10" s="9" t="s">
        <v>97</v>
      </c>
      <c r="F10" s="73" t="s">
        <v>181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5">
      <c r="A11" s="5" t="s">
        <v>124</v>
      </c>
      <c r="B11" s="5" t="s">
        <v>19</v>
      </c>
      <c r="C11" s="5" t="s">
        <v>29</v>
      </c>
      <c r="D11" s="5" t="s">
        <v>99</v>
      </c>
      <c r="E11" s="6" t="s">
        <v>97</v>
      </c>
      <c r="F11" s="72" t="s">
        <v>182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8" t="s">
        <v>152</v>
      </c>
      <c r="B12" s="8" t="s">
        <v>151</v>
      </c>
      <c r="C12" s="8" t="s">
        <v>148</v>
      </c>
      <c r="D12" s="8" t="s">
        <v>134</v>
      </c>
      <c r="E12" s="9" t="s">
        <v>146</v>
      </c>
      <c r="F12" s="9" t="s">
        <v>149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5">
      <c r="A13" s="11" t="s">
        <v>127</v>
      </c>
      <c r="B13" s="11" t="s">
        <v>130</v>
      </c>
      <c r="C13" s="11" t="s">
        <v>143</v>
      </c>
      <c r="D13" s="11" t="s">
        <v>144</v>
      </c>
      <c r="E13" s="6" t="s">
        <v>97</v>
      </c>
      <c r="F13" s="72" t="s">
        <v>183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12"/>
      <c r="B14" s="4"/>
      <c r="C14" s="11"/>
      <c r="D14" s="11"/>
      <c r="E14" s="9"/>
      <c r="F14" s="6" t="s">
        <v>184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5">
      <c r="A15" s="12" t="s">
        <v>128</v>
      </c>
      <c r="B15" s="12" t="s">
        <v>131</v>
      </c>
      <c r="C15" s="12" t="s">
        <v>133</v>
      </c>
      <c r="D15" s="12" t="s">
        <v>144</v>
      </c>
      <c r="E15" s="6" t="s">
        <v>146</v>
      </c>
      <c r="F15" s="9" t="s">
        <v>147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4" t="s">
        <v>118</v>
      </c>
      <c r="B16" s="4" t="s">
        <v>10</v>
      </c>
      <c r="C16" s="4" t="s">
        <v>24</v>
      </c>
      <c r="D16" s="4" t="s">
        <v>31</v>
      </c>
      <c r="E16" s="9" t="s">
        <v>0</v>
      </c>
      <c r="F16" s="6" t="s">
        <v>98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x14ac:dyDescent="0.25">
      <c r="A17" s="8" t="s">
        <v>129</v>
      </c>
      <c r="B17" s="8" t="s">
        <v>132</v>
      </c>
      <c r="C17" s="8" t="s">
        <v>132</v>
      </c>
      <c r="D17" s="8" t="s">
        <v>32</v>
      </c>
      <c r="E17" s="6" t="s">
        <v>97</v>
      </c>
      <c r="F17" s="72" t="s">
        <v>185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idden="1" x14ac:dyDescent="0.25">
      <c r="A18" s="1"/>
      <c r="F18" s="1"/>
    </row>
    <row r="19" spans="1:21" hidden="1" x14ac:dyDescent="0.25">
      <c r="A19" s="1"/>
      <c r="F19" s="1"/>
    </row>
    <row r="20" spans="1:21" hidden="1" x14ac:dyDescent="0.25">
      <c r="A20" s="1"/>
      <c r="F20" s="1"/>
    </row>
    <row r="21" spans="1:21" hidden="1" x14ac:dyDescent="0.25">
      <c r="A21" s="1"/>
      <c r="F21" s="1"/>
    </row>
    <row r="22" spans="1:21" hidden="1" x14ac:dyDescent="0.25">
      <c r="A22" s="1"/>
      <c r="F22" s="1"/>
    </row>
    <row r="30" spans="1:21" hidden="1" x14ac:dyDescent="0.25">
      <c r="C30" s="1"/>
    </row>
  </sheetData>
  <hyperlinks>
    <hyperlink ref="E3" r:id="rId1" xr:uid="{00000000-0004-0000-0000-000000000000}"/>
    <hyperlink ref="E6" r:id="rId2" xr:uid="{00000000-0004-0000-0000-000001000000}"/>
    <hyperlink ref="E11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4" r:id="rId8" xr:uid="{00000000-0004-0000-0000-000007000000}"/>
    <hyperlink ref="E16" r:id="rId9" xr:uid="{00000000-0004-0000-0000-000008000000}"/>
    <hyperlink ref="E5" r:id="rId10" xr:uid="{00000000-0004-0000-0000-000009000000}"/>
    <hyperlink ref="E13" r:id="rId11" xr:uid="{00000000-0004-0000-0000-00000A000000}"/>
    <hyperlink ref="E15" r:id="rId12" xr:uid="{00000000-0004-0000-0000-00000B000000}"/>
    <hyperlink ref="E17" r:id="rId13" xr:uid="{00000000-0004-0000-0000-00000C000000}"/>
    <hyperlink ref="E12" r:id="rId14" xr:uid="{00000000-0004-0000-0000-00000D000000}"/>
    <hyperlink ref="F14" r:id="rId15" xr:uid="{00000000-0004-0000-0000-00000F000000}"/>
    <hyperlink ref="F12" r:id="rId16" xr:uid="{00000000-0004-0000-0000-000011000000}"/>
    <hyperlink ref="F15" r:id="rId17" xr:uid="{00000000-0004-0000-0000-000017000000}"/>
    <hyperlink ref="F16" r:id="rId18" xr:uid="{00000000-0004-0000-0000-000018000000}"/>
    <hyperlink ref="F3" r:id="rId19" display="https://data.stat.gov.lv/pxweb/lv/OSP_PUB/START__EMP__DS__DSV/DSV010c?s=dsv010c&amp;" xr:uid="{D33A2DA7-C3A9-4177-A75C-6B97CDCFCFD5}"/>
    <hyperlink ref="F4" r:id="rId20" display="https://appsso.eurostat.ec.europa.eu/nui/show.do?dataset=une_rt_q&amp;lang=en" xr:uid="{767BDE93-7367-4C3D-A0AE-5C978C37DBAB}"/>
    <hyperlink ref="F5" r:id="rId21" display="https://stat.gov.lv/lv/statistikas-temas/darbs/nodarbinatiba/tabulas/nbl020c-nodarbinatie-un-nodarbinatibas-limenis-pa" xr:uid="{041FD97A-1295-40E0-8502-11BC5798C822}"/>
    <hyperlink ref="F6" r:id="rId22" display="https://stat.gov.lv/lv/statistikas-temas/darbs/darbvietas-darbalaiks/tabulas/dvb010c-brivas-darbvietas-pa-darbibas-veidiem" xr:uid="{64880151-F47A-4F5F-8545-0607B9079890}"/>
    <hyperlink ref="F7" r:id="rId23" display="https://appsso.eurostat.ec.europa.eu/nui/show.do?dataset=ei_bsin_q_r2&amp;lang=en" xr:uid="{E5B48B62-B4F6-43A1-B747-809F2466DD20}"/>
    <hyperlink ref="F8" r:id="rId24" display="https://data.stat.gov.lv/pxweb/lv/OSP_PUB/START__VEK__KR__KRB/KRB030m" xr:uid="{96CB18A0-86CB-48C7-89AF-8A3194880C33}"/>
    <hyperlink ref="F9" r:id="rId25" display="https://data.stat.gov.lv/pxweb/lv/OSP_PUB/START__VEK__KR__KRR/KRR050m?s=krr050m&amp;" xr:uid="{7E8A68A1-3E62-443A-97FA-3D4E3CF039F8}"/>
    <hyperlink ref="F10" r:id="rId26" display="https://stat.gov.lv/lv/statistikas-temas/valsts-ekonomika/konjunktura/tabulas/krp030m-saimniecisko-darbibu-ierobezojosie" xr:uid="{A94439E0-DC2E-49F0-83E6-A27E87431A64}"/>
    <hyperlink ref="F11" r:id="rId27" display="https://data.stat.gov.lv/pxweb/lv/OSP_PUB/START__VEK__KR__KRE/KRE010m" xr:uid="{8F67DD31-6CBC-4656-BFDA-C2EB3A5008D0}"/>
    <hyperlink ref="F13" r:id="rId28" display="https://data.stat.gov.lv/pxweb/lv/OSP_PUB/START__VEK__IS__ISP/ISP050c" xr:uid="{89323140-1E0B-44FE-B3A5-1C917D6190FB}"/>
    <hyperlink ref="F17" r:id="rId29" display="https://data.stat.gov.lv/pxweb/lv/OSP_PUB/START__VEK__PC__PCI/PCI050c" xr:uid="{98666163-9CC3-4B9F-A90A-8ED9CBE59321}"/>
  </hyperlinks>
  <pageMargins left="0.7" right="0.7" top="0.75" bottom="0.75" header="0.3" footer="0.3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CR119"/>
  <sheetViews>
    <sheetView showGridLines="0" view="pageBreakPreview" zoomScale="70" zoomScaleNormal="80" zoomScaleSheetLayoutView="70" workbookViewId="0">
      <pane xSplit="2" topLeftCell="BN1" activePane="topRight" state="frozen"/>
      <selection pane="topRight" activeCell="F42" sqref="F42"/>
    </sheetView>
  </sheetViews>
  <sheetFormatPr defaultColWidth="0" defaultRowHeight="14.25" zeroHeight="1" x14ac:dyDescent="0.25"/>
  <cols>
    <col min="1" max="1" width="9.140625" style="8" customWidth="1"/>
    <col min="2" max="2" width="22.28515625" style="8" customWidth="1"/>
    <col min="3" max="30" width="11.7109375" style="8" customWidth="1"/>
    <col min="31" max="57" width="14.7109375" style="8" bestFit="1" customWidth="1"/>
    <col min="58" max="58" width="10.7109375" style="8" customWidth="1"/>
    <col min="59" max="73" width="14.7109375" style="8" bestFit="1" customWidth="1"/>
    <col min="74" max="74" width="9.28515625" style="8" customWidth="1"/>
    <col min="75" max="76" width="10.7109375" style="8" customWidth="1"/>
    <col min="77" max="77" width="14.7109375" style="8" bestFit="1" customWidth="1"/>
    <col min="78" max="78" width="11.140625" style="8" customWidth="1"/>
    <col min="79" max="79" width="11.28515625" style="8" customWidth="1"/>
    <col min="80" max="80" width="12.140625" style="8" customWidth="1"/>
    <col min="81" max="82" width="11.140625" style="8" customWidth="1"/>
    <col min="83" max="83" width="11.140625" style="8" bestFit="1" customWidth="1"/>
    <col min="84" max="88" width="13.5703125" style="8" customWidth="1"/>
    <col min="89" max="89" width="9.140625" style="8" customWidth="1"/>
    <col min="90" max="90" width="13.5703125" style="8" customWidth="1"/>
    <col min="91" max="92" width="9.140625" style="8" customWidth="1"/>
    <col min="93" max="16384" width="9.140625" style="8" hidden="1"/>
  </cols>
  <sheetData>
    <row r="1" spans="2:93" x14ac:dyDescent="0.25"/>
    <row r="2" spans="2:93" x14ac:dyDescent="0.25">
      <c r="CC2" s="14"/>
      <c r="CD2" s="14"/>
      <c r="CE2" s="15"/>
    </row>
    <row r="3" spans="2:93" x14ac:dyDescent="0.25">
      <c r="B3" s="16" t="s">
        <v>93</v>
      </c>
      <c r="CE3" s="16"/>
      <c r="CK3" s="16" t="s">
        <v>94</v>
      </c>
    </row>
    <row r="4" spans="2:93" x14ac:dyDescent="0.25">
      <c r="B4" s="8" t="s">
        <v>9</v>
      </c>
      <c r="C4" s="2" t="s">
        <v>101</v>
      </c>
      <c r="D4" s="2" t="s">
        <v>102</v>
      </c>
      <c r="E4" s="2" t="s">
        <v>103</v>
      </c>
      <c r="F4" s="2" t="s">
        <v>104</v>
      </c>
      <c r="G4" s="2" t="s">
        <v>105</v>
      </c>
      <c r="H4" s="2" t="s">
        <v>106</v>
      </c>
      <c r="I4" s="2" t="s">
        <v>107</v>
      </c>
      <c r="J4" s="2" t="s">
        <v>108</v>
      </c>
      <c r="K4" s="2" t="s">
        <v>109</v>
      </c>
      <c r="L4" s="2" t="s">
        <v>110</v>
      </c>
      <c r="M4" s="2" t="s">
        <v>111</v>
      </c>
      <c r="N4" s="2" t="s">
        <v>112</v>
      </c>
      <c r="O4" s="2" t="s">
        <v>113</v>
      </c>
      <c r="P4" s="2" t="s">
        <v>114</v>
      </c>
      <c r="Q4" s="2" t="s">
        <v>115</v>
      </c>
      <c r="R4" s="2" t="s">
        <v>116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100</v>
      </c>
      <c r="BY4" s="2" t="s">
        <v>135</v>
      </c>
      <c r="BZ4" s="2" t="s">
        <v>136</v>
      </c>
      <c r="CA4" s="2" t="s">
        <v>167</v>
      </c>
      <c r="CB4" s="2" t="s">
        <v>168</v>
      </c>
      <c r="CC4" s="2" t="s">
        <v>169</v>
      </c>
      <c r="CD4" s="2" t="s">
        <v>170</v>
      </c>
      <c r="CE4" s="2" t="s">
        <v>171</v>
      </c>
      <c r="CF4" s="2" t="s">
        <v>173</v>
      </c>
      <c r="CG4" s="2" t="s">
        <v>172</v>
      </c>
      <c r="CH4" s="2" t="s">
        <v>174</v>
      </c>
      <c r="CI4" s="2" t="s">
        <v>186</v>
      </c>
      <c r="CJ4" s="2" t="s">
        <v>187</v>
      </c>
      <c r="CK4" s="2" t="s">
        <v>90</v>
      </c>
      <c r="CL4" s="2" t="s">
        <v>91</v>
      </c>
      <c r="CM4" s="2" t="s">
        <v>92</v>
      </c>
      <c r="CN4" s="2" t="s">
        <v>126</v>
      </c>
      <c r="CO4" s="36" t="s">
        <v>150</v>
      </c>
    </row>
    <row r="5" spans="2:93" ht="15" x14ac:dyDescent="0.25">
      <c r="B5" s="88" t="s">
        <v>119</v>
      </c>
      <c r="C5" s="54">
        <v>6.9</v>
      </c>
      <c r="D5" s="54">
        <v>5.9</v>
      </c>
      <c r="E5" s="54">
        <v>5.6</v>
      </c>
      <c r="F5" s="54">
        <v>5.9</v>
      </c>
      <c r="G5" s="54">
        <v>4.9000000000000004</v>
      </c>
      <c r="H5" s="54">
        <v>4.5999999999999996</v>
      </c>
      <c r="I5" s="54">
        <v>8.1</v>
      </c>
      <c r="J5" s="54">
        <v>7.7</v>
      </c>
      <c r="K5" s="54">
        <v>8.4</v>
      </c>
      <c r="L5" s="54">
        <v>9.6</v>
      </c>
      <c r="M5" s="54">
        <v>7</v>
      </c>
      <c r="N5" s="54">
        <v>9.6999999999999993</v>
      </c>
      <c r="O5" s="54">
        <v>9.9</v>
      </c>
      <c r="P5" s="54">
        <v>12</v>
      </c>
      <c r="Q5" s="54">
        <v>12.2</v>
      </c>
      <c r="R5" s="54">
        <v>11.3</v>
      </c>
      <c r="S5" s="54">
        <v>10</v>
      </c>
      <c r="T5" s="54">
        <v>8.4</v>
      </c>
      <c r="U5" s="54">
        <v>8.1</v>
      </c>
      <c r="V5" s="54">
        <v>11.8</v>
      </c>
      <c r="W5" s="54">
        <v>15.8</v>
      </c>
      <c r="X5" s="54">
        <v>15.5</v>
      </c>
      <c r="Y5" s="54">
        <v>17.5</v>
      </c>
      <c r="Z5" s="54">
        <v>16.899999999999999</v>
      </c>
      <c r="AA5" s="54">
        <v>19.2</v>
      </c>
      <c r="AB5" s="54">
        <v>21.5</v>
      </c>
      <c r="AC5" s="54">
        <v>22.5</v>
      </c>
      <c r="AD5" s="54">
        <v>27.9</v>
      </c>
      <c r="AE5" s="58">
        <v>31.5</v>
      </c>
      <c r="AF5" s="58">
        <v>32.4</v>
      </c>
      <c r="AG5" s="58">
        <v>32.9</v>
      </c>
      <c r="AH5" s="58">
        <v>29.8</v>
      </c>
      <c r="AI5" s="58">
        <v>28.1</v>
      </c>
      <c r="AJ5" s="58">
        <v>23.8</v>
      </c>
      <c r="AK5" s="58">
        <v>20.5</v>
      </c>
      <c r="AL5" s="58">
        <v>12.1</v>
      </c>
      <c r="AM5" s="58">
        <v>3.7</v>
      </c>
      <c r="AN5" s="58">
        <v>-0.7</v>
      </c>
      <c r="AO5" s="58">
        <v>-6.4</v>
      </c>
      <c r="AP5" s="58">
        <v>-12.1</v>
      </c>
      <c r="AQ5" s="58">
        <v>-8.1999999999999993</v>
      </c>
      <c r="AR5" s="58">
        <v>-6.3</v>
      </c>
      <c r="AS5" s="58">
        <v>-1.8</v>
      </c>
      <c r="AT5" s="58">
        <v>3.4</v>
      </c>
      <c r="AU5" s="58">
        <v>4.3</v>
      </c>
      <c r="AV5" s="58">
        <v>4.4000000000000004</v>
      </c>
      <c r="AW5" s="58">
        <v>4.3</v>
      </c>
      <c r="AX5" s="58">
        <v>4.5</v>
      </c>
      <c r="AY5" s="58">
        <v>3.6</v>
      </c>
      <c r="AZ5" s="58">
        <v>3.8</v>
      </c>
      <c r="BA5" s="58">
        <v>3.5</v>
      </c>
      <c r="BB5" s="58">
        <v>4</v>
      </c>
      <c r="BC5" s="58">
        <v>3.8</v>
      </c>
      <c r="BD5" s="58">
        <v>4.5999999999999996</v>
      </c>
      <c r="BE5" s="58">
        <v>5.0999999999999996</v>
      </c>
      <c r="BF5" s="58">
        <v>4.8</v>
      </c>
      <c r="BG5" s="58">
        <v>7.4</v>
      </c>
      <c r="BH5" s="58">
        <v>6.5</v>
      </c>
      <c r="BI5" s="58">
        <v>7</v>
      </c>
      <c r="BJ5" s="58">
        <v>6.6</v>
      </c>
      <c r="BK5" s="58">
        <v>6.2</v>
      </c>
      <c r="BL5" s="58">
        <v>6.4</v>
      </c>
      <c r="BM5" s="58">
        <v>7.3</v>
      </c>
      <c r="BN5" s="58">
        <v>7.4</v>
      </c>
      <c r="BO5" s="58">
        <v>5.3</v>
      </c>
      <c r="BP5" s="58">
        <v>5.2</v>
      </c>
      <c r="BQ5" s="58">
        <v>3.8</v>
      </c>
      <c r="BR5" s="58">
        <v>5.9</v>
      </c>
      <c r="BS5" s="58">
        <v>7</v>
      </c>
      <c r="BT5" s="58">
        <v>8.6</v>
      </c>
      <c r="BU5" s="58">
        <v>8.3000000000000007</v>
      </c>
      <c r="BV5" s="58">
        <v>7.5</v>
      </c>
      <c r="BW5" s="58">
        <v>8.6999999999999993</v>
      </c>
      <c r="BX5" s="58">
        <v>8.5</v>
      </c>
      <c r="BY5" s="58">
        <v>8.1</v>
      </c>
      <c r="BZ5" s="58">
        <v>8.4</v>
      </c>
      <c r="CA5" s="58">
        <v>7.4</v>
      </c>
      <c r="CB5" s="58">
        <v>7.1</v>
      </c>
      <c r="CC5" s="58">
        <v>7.6</v>
      </c>
      <c r="CD5" s="58">
        <v>6.9</v>
      </c>
      <c r="CE5" s="58">
        <v>6.8</v>
      </c>
      <c r="CF5" s="58">
        <v>4.4000000000000004</v>
      </c>
      <c r="CG5" s="58">
        <v>7</v>
      </c>
      <c r="CH5" s="58">
        <v>6.7</v>
      </c>
      <c r="CI5" s="58">
        <v>9.5</v>
      </c>
      <c r="CJ5" s="58">
        <v>10.199999999999999</v>
      </c>
      <c r="CK5" s="42">
        <f>AVERAGE(C5:CJ5)</f>
        <v>8.9755813953488346</v>
      </c>
      <c r="CL5" s="42">
        <f>SUM(C24:CJ24)/(CN5-1)</f>
        <v>68.714573187414473</v>
      </c>
      <c r="CM5" s="42">
        <f t="shared" ref="CM5:CM12" si="0">SQRT(CL5)</f>
        <v>8.2894253834276395</v>
      </c>
      <c r="CN5" s="42">
        <f>COUNT(C5:CJ5)</f>
        <v>86</v>
      </c>
      <c r="CO5" s="44">
        <v>1</v>
      </c>
    </row>
    <row r="6" spans="2:93" ht="15" x14ac:dyDescent="0.25">
      <c r="B6" s="88" t="s">
        <v>120</v>
      </c>
      <c r="C6" s="68">
        <v>14.1</v>
      </c>
      <c r="D6" s="68">
        <v>14.4</v>
      </c>
      <c r="E6" s="68">
        <v>14.3</v>
      </c>
      <c r="F6" s="68">
        <v>14.2</v>
      </c>
      <c r="G6" s="68">
        <v>13.8</v>
      </c>
      <c r="H6" s="68">
        <v>14</v>
      </c>
      <c r="I6" s="69">
        <v>13.8</v>
      </c>
      <c r="J6" s="70">
        <v>13.5</v>
      </c>
      <c r="K6" s="68">
        <v>12.7</v>
      </c>
      <c r="L6" s="68">
        <v>13.7</v>
      </c>
      <c r="M6" s="68">
        <v>11.3</v>
      </c>
      <c r="N6" s="68">
        <v>12.1</v>
      </c>
      <c r="O6" s="68">
        <v>11.6</v>
      </c>
      <c r="P6" s="68">
        <v>11.9</v>
      </c>
      <c r="Q6" s="69">
        <v>11.9</v>
      </c>
      <c r="R6" s="70">
        <v>11.1</v>
      </c>
      <c r="S6" s="68">
        <v>12.1</v>
      </c>
      <c r="T6" s="68">
        <v>11.6</v>
      </c>
      <c r="U6" s="68">
        <v>11.3</v>
      </c>
      <c r="V6" s="68">
        <v>11.8</v>
      </c>
      <c r="W6" s="68">
        <v>11.5</v>
      </c>
      <c r="X6" s="68">
        <v>10.5</v>
      </c>
      <c r="Y6" s="69">
        <v>9.4</v>
      </c>
      <c r="Z6" s="70">
        <v>8.6</v>
      </c>
      <c r="AA6" s="68">
        <v>8.4</v>
      </c>
      <c r="AB6" s="68">
        <v>7.3</v>
      </c>
      <c r="AC6" s="68">
        <v>6.4</v>
      </c>
      <c r="AD6" s="68">
        <v>6.4</v>
      </c>
      <c r="AE6" s="68">
        <v>6.4</v>
      </c>
      <c r="AF6" s="68">
        <v>6.2</v>
      </c>
      <c r="AG6" s="69">
        <v>6.1</v>
      </c>
      <c r="AH6" s="70">
        <v>5.3</v>
      </c>
      <c r="AI6" s="68">
        <v>6.3</v>
      </c>
      <c r="AJ6" s="68">
        <v>6.8</v>
      </c>
      <c r="AK6" s="68">
        <v>7.9</v>
      </c>
      <c r="AL6" s="68">
        <v>10.3</v>
      </c>
      <c r="AM6" s="68">
        <v>14.2</v>
      </c>
      <c r="AN6" s="68">
        <v>17.2</v>
      </c>
      <c r="AO6" s="69">
        <v>18.8</v>
      </c>
      <c r="AP6" s="70">
        <v>20.100000000000001</v>
      </c>
      <c r="AQ6" s="68">
        <v>21</v>
      </c>
      <c r="AR6" s="68">
        <v>20.399999999999999</v>
      </c>
      <c r="AS6" s="68">
        <v>18.600000000000001</v>
      </c>
      <c r="AT6" s="68">
        <v>17.899999999999999</v>
      </c>
      <c r="AU6" s="68">
        <v>17.399999999999999</v>
      </c>
      <c r="AV6" s="68">
        <v>17.100000000000001</v>
      </c>
      <c r="AW6" s="69">
        <v>15.2</v>
      </c>
      <c r="AX6" s="70">
        <v>15.1</v>
      </c>
      <c r="AY6" s="68">
        <v>16.100000000000001</v>
      </c>
      <c r="AZ6" s="68">
        <v>16.2</v>
      </c>
      <c r="BA6" s="68">
        <v>13.8</v>
      </c>
      <c r="BB6" s="68">
        <v>14</v>
      </c>
      <c r="BC6" s="68">
        <v>12.9</v>
      </c>
      <c r="BD6" s="68">
        <v>11.4</v>
      </c>
      <c r="BE6" s="69">
        <v>11.9</v>
      </c>
      <c r="BF6" s="70">
        <v>11.3</v>
      </c>
      <c r="BG6" s="68">
        <v>11.8</v>
      </c>
      <c r="BH6" s="68">
        <v>10.7</v>
      </c>
      <c r="BI6" s="68">
        <v>10.7</v>
      </c>
      <c r="BJ6" s="68">
        <v>10.3</v>
      </c>
      <c r="BK6" s="68">
        <v>10.199999999999999</v>
      </c>
      <c r="BL6" s="68">
        <v>9.8000000000000007</v>
      </c>
      <c r="BM6" s="69">
        <v>9.8000000000000007</v>
      </c>
      <c r="BN6" s="70">
        <v>9.8000000000000007</v>
      </c>
      <c r="BO6" s="68">
        <v>10.199999999999999</v>
      </c>
      <c r="BP6" s="68">
        <v>9.5</v>
      </c>
      <c r="BQ6" s="68">
        <v>9.6</v>
      </c>
      <c r="BR6" s="68">
        <v>9.4</v>
      </c>
      <c r="BS6" s="68">
        <v>9.3000000000000007</v>
      </c>
      <c r="BT6" s="68">
        <v>8.8000000000000007</v>
      </c>
      <c r="BU6" s="69">
        <v>8.6</v>
      </c>
      <c r="BV6" s="71">
        <v>8.1</v>
      </c>
      <c r="BW6" s="71">
        <v>8.1</v>
      </c>
      <c r="BX6" s="68">
        <v>7.7</v>
      </c>
      <c r="BY6" s="68">
        <v>7</v>
      </c>
      <c r="BZ6" s="68">
        <v>6.9</v>
      </c>
      <c r="CA6" s="68">
        <v>6.9</v>
      </c>
      <c r="CB6" s="68">
        <v>6.4</v>
      </c>
      <c r="CC6" s="68">
        <v>6.1</v>
      </c>
      <c r="CD6" s="71">
        <v>6</v>
      </c>
      <c r="CE6" s="71">
        <v>7.6</v>
      </c>
      <c r="CF6" s="71">
        <v>8.6</v>
      </c>
      <c r="CG6" s="71">
        <v>8.4</v>
      </c>
      <c r="CH6" s="58">
        <v>7.9</v>
      </c>
      <c r="CI6" s="58">
        <v>8</v>
      </c>
      <c r="CJ6" s="58">
        <v>7.9</v>
      </c>
      <c r="CK6" s="42">
        <f t="shared" ref="CK6:CK18" si="1">AVERAGE(C6:CJ6)</f>
        <v>11.159302325581395</v>
      </c>
      <c r="CL6" s="42">
        <f t="shared" ref="CL6:CL18" si="2">SUM(C25:CJ25)/(CN6-1)</f>
        <v>14.225265389876878</v>
      </c>
      <c r="CM6" s="42">
        <f t="shared" si="0"/>
        <v>3.771639615588541</v>
      </c>
      <c r="CN6" s="42">
        <f t="shared" ref="CN6:CN18" si="3">COUNT(C6:CJ6)</f>
        <v>86</v>
      </c>
      <c r="CO6" s="44">
        <v>-1</v>
      </c>
    </row>
    <row r="7" spans="2:93" ht="15" x14ac:dyDescent="0.25">
      <c r="B7" s="88" t="s">
        <v>121</v>
      </c>
      <c r="C7" s="57">
        <v>51.4</v>
      </c>
      <c r="D7" s="57">
        <v>51.4</v>
      </c>
      <c r="E7" s="57">
        <v>51.4</v>
      </c>
      <c r="F7" s="57">
        <v>51.4</v>
      </c>
      <c r="G7" s="57">
        <v>52.1</v>
      </c>
      <c r="H7" s="57">
        <v>52.1</v>
      </c>
      <c r="I7" s="57">
        <v>52.3</v>
      </c>
      <c r="J7" s="57">
        <v>52.3</v>
      </c>
      <c r="K7" s="54">
        <v>52</v>
      </c>
      <c r="L7" s="54">
        <v>53.6</v>
      </c>
      <c r="M7" s="54">
        <v>55.1</v>
      </c>
      <c r="N7" s="54">
        <v>54.7</v>
      </c>
      <c r="O7" s="54">
        <v>53.9</v>
      </c>
      <c r="P7" s="54">
        <v>54.1</v>
      </c>
      <c r="Q7" s="54">
        <v>55.7</v>
      </c>
      <c r="R7" s="54">
        <v>54.3</v>
      </c>
      <c r="S7" s="54">
        <v>54.4</v>
      </c>
      <c r="T7" s="54">
        <v>54.7</v>
      </c>
      <c r="U7" s="54">
        <v>55.4</v>
      </c>
      <c r="V7" s="54">
        <v>55.1</v>
      </c>
      <c r="W7" s="54">
        <v>54.3</v>
      </c>
      <c r="X7" s="54">
        <v>55.8</v>
      </c>
      <c r="Y7" s="54">
        <v>56.4</v>
      </c>
      <c r="Z7" s="54">
        <v>57</v>
      </c>
      <c r="AA7" s="54">
        <v>57.7</v>
      </c>
      <c r="AB7" s="54">
        <v>59.2</v>
      </c>
      <c r="AC7" s="54">
        <v>61.6</v>
      </c>
      <c r="AD7" s="54">
        <v>60.1</v>
      </c>
      <c r="AE7" s="58">
        <v>59.4</v>
      </c>
      <c r="AF7" s="58">
        <v>61.2</v>
      </c>
      <c r="AG7" s="58">
        <v>63</v>
      </c>
      <c r="AH7" s="58">
        <v>63</v>
      </c>
      <c r="AI7" s="58">
        <v>62.3</v>
      </c>
      <c r="AJ7" s="58">
        <v>63.1</v>
      </c>
      <c r="AK7" s="58">
        <v>62.4</v>
      </c>
      <c r="AL7" s="58">
        <v>60.1</v>
      </c>
      <c r="AM7" s="58">
        <v>57.8</v>
      </c>
      <c r="AN7" s="58">
        <v>55.2</v>
      </c>
      <c r="AO7" s="58">
        <v>52.5</v>
      </c>
      <c r="AP7" s="58">
        <v>51.5</v>
      </c>
      <c r="AQ7" s="58">
        <v>50.8</v>
      </c>
      <c r="AR7" s="58">
        <v>51.5</v>
      </c>
      <c r="AS7" s="58">
        <v>53.1</v>
      </c>
      <c r="AT7" s="58">
        <v>52.7</v>
      </c>
      <c r="AU7" s="58">
        <v>52.4</v>
      </c>
      <c r="AV7" s="58">
        <v>53.8</v>
      </c>
      <c r="AW7" s="58">
        <v>54.9</v>
      </c>
      <c r="AX7" s="58">
        <v>55</v>
      </c>
      <c r="AY7" s="58">
        <v>54.4</v>
      </c>
      <c r="AZ7" s="58">
        <v>55.6</v>
      </c>
      <c r="BA7" s="58">
        <v>57.4</v>
      </c>
      <c r="BB7" s="58">
        <v>57.2</v>
      </c>
      <c r="BC7" s="58">
        <v>57.3</v>
      </c>
      <c r="BD7" s="58">
        <v>57.9</v>
      </c>
      <c r="BE7" s="58">
        <v>59</v>
      </c>
      <c r="BF7" s="58">
        <v>58.6</v>
      </c>
      <c r="BG7" s="58">
        <v>58.6</v>
      </c>
      <c r="BH7" s="58">
        <v>59.3</v>
      </c>
      <c r="BI7" s="58">
        <v>59.3</v>
      </c>
      <c r="BJ7" s="58">
        <v>59.3</v>
      </c>
      <c r="BK7" s="58">
        <v>59.7</v>
      </c>
      <c r="BL7" s="58">
        <v>60.9</v>
      </c>
      <c r="BM7" s="58">
        <v>61.4</v>
      </c>
      <c r="BN7" s="58">
        <v>61.4</v>
      </c>
      <c r="BO7" s="58">
        <v>61</v>
      </c>
      <c r="BP7" s="58">
        <v>61.8</v>
      </c>
      <c r="BQ7" s="58">
        <v>61.8</v>
      </c>
      <c r="BR7" s="58">
        <v>61.7</v>
      </c>
      <c r="BS7" s="58">
        <v>61.6</v>
      </c>
      <c r="BT7" s="58">
        <v>62.6</v>
      </c>
      <c r="BU7" s="58">
        <v>63.6</v>
      </c>
      <c r="BV7" s="59">
        <v>63.7</v>
      </c>
      <c r="BW7" s="60">
        <v>63.5</v>
      </c>
      <c r="BX7" s="58">
        <v>64.400000000000006</v>
      </c>
      <c r="BY7" s="60">
        <v>65.3</v>
      </c>
      <c r="BZ7" s="58">
        <v>64.7</v>
      </c>
      <c r="CA7" s="58">
        <v>64.400000000000006</v>
      </c>
      <c r="CB7" s="58">
        <v>64.7</v>
      </c>
      <c r="CC7" s="58">
        <v>65.599999999999994</v>
      </c>
      <c r="CD7" s="58">
        <v>65.400000000000006</v>
      </c>
      <c r="CE7" s="58">
        <v>64.7</v>
      </c>
      <c r="CF7" s="58">
        <v>64.099999999999994</v>
      </c>
      <c r="CG7" s="58">
        <v>64.3</v>
      </c>
      <c r="CH7" s="58">
        <v>63.8</v>
      </c>
      <c r="CI7" s="58">
        <v>61.6</v>
      </c>
      <c r="CJ7" s="58">
        <v>62.3</v>
      </c>
      <c r="CK7" s="42">
        <f t="shared" si="1"/>
        <v>58.129069767441877</v>
      </c>
      <c r="CL7" s="42">
        <f t="shared" si="2"/>
        <v>20.039262653898771</v>
      </c>
      <c r="CM7" s="42">
        <f t="shared" si="0"/>
        <v>4.4765235008764082</v>
      </c>
      <c r="CN7" s="42">
        <f t="shared" si="3"/>
        <v>86</v>
      </c>
      <c r="CO7" s="44">
        <v>1</v>
      </c>
    </row>
    <row r="8" spans="2:93" ht="15" x14ac:dyDescent="0.25">
      <c r="B8" s="88" t="s">
        <v>122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>
        <v>11061</v>
      </c>
      <c r="X8" s="57">
        <v>12039</v>
      </c>
      <c r="Y8" s="57">
        <v>12765</v>
      </c>
      <c r="Z8" s="57">
        <v>13177</v>
      </c>
      <c r="AA8" s="57">
        <v>17140</v>
      </c>
      <c r="AB8" s="57">
        <v>18252</v>
      </c>
      <c r="AC8" s="57">
        <v>20781</v>
      </c>
      <c r="AD8" s="57">
        <v>20454</v>
      </c>
      <c r="AE8" s="61">
        <v>21837</v>
      </c>
      <c r="AF8" s="61">
        <v>21458</v>
      </c>
      <c r="AG8" s="61">
        <v>20803</v>
      </c>
      <c r="AH8" s="61">
        <v>16826</v>
      </c>
      <c r="AI8" s="60">
        <v>20956</v>
      </c>
      <c r="AJ8" s="60">
        <v>18329</v>
      </c>
      <c r="AK8" s="60">
        <v>13690</v>
      </c>
      <c r="AL8" s="60">
        <v>11441</v>
      </c>
      <c r="AM8" s="60">
        <v>9207</v>
      </c>
      <c r="AN8" s="60">
        <v>7786</v>
      </c>
      <c r="AO8" s="60">
        <v>6630</v>
      </c>
      <c r="AP8" s="60">
        <v>5776</v>
      </c>
      <c r="AQ8" s="60">
        <v>5949</v>
      </c>
      <c r="AR8" s="60">
        <v>6378</v>
      </c>
      <c r="AS8" s="60">
        <v>7279</v>
      </c>
      <c r="AT8" s="60">
        <v>7224</v>
      </c>
      <c r="AU8" s="60">
        <v>10629</v>
      </c>
      <c r="AV8" s="60">
        <v>10573</v>
      </c>
      <c r="AW8" s="60">
        <v>9990</v>
      </c>
      <c r="AX8" s="60">
        <v>9314</v>
      </c>
      <c r="AY8" s="60">
        <v>11850</v>
      </c>
      <c r="AZ8" s="60">
        <v>11477</v>
      </c>
      <c r="BA8" s="60">
        <v>10976</v>
      </c>
      <c r="BB8" s="60">
        <v>11217</v>
      </c>
      <c r="BC8" s="60">
        <v>14958</v>
      </c>
      <c r="BD8" s="60">
        <v>13963</v>
      </c>
      <c r="BE8" s="60">
        <v>13203</v>
      </c>
      <c r="BF8" s="60">
        <v>11988</v>
      </c>
      <c r="BG8" s="60">
        <v>14387</v>
      </c>
      <c r="BH8" s="60">
        <v>13222</v>
      </c>
      <c r="BI8" s="60">
        <v>11399</v>
      </c>
      <c r="BJ8" s="60">
        <v>10277</v>
      </c>
      <c r="BK8" s="60">
        <v>13600</v>
      </c>
      <c r="BL8" s="60">
        <v>14224</v>
      </c>
      <c r="BM8" s="60">
        <v>12745</v>
      </c>
      <c r="BN8" s="60">
        <v>12211</v>
      </c>
      <c r="BO8" s="60">
        <v>13821</v>
      </c>
      <c r="BP8" s="60">
        <v>15250</v>
      </c>
      <c r="BQ8" s="60">
        <v>14226</v>
      </c>
      <c r="BR8" s="60">
        <v>14445</v>
      </c>
      <c r="BS8" s="60">
        <v>16185</v>
      </c>
      <c r="BT8" s="60">
        <v>16708</v>
      </c>
      <c r="BU8" s="60">
        <v>17638</v>
      </c>
      <c r="BV8" s="58">
        <v>17574</v>
      </c>
      <c r="BW8" s="58">
        <v>22179</v>
      </c>
      <c r="BX8" s="60">
        <v>24637</v>
      </c>
      <c r="BY8" s="58">
        <v>22711</v>
      </c>
      <c r="BZ8" s="60">
        <v>21340</v>
      </c>
      <c r="CA8" s="60">
        <v>28724</v>
      </c>
      <c r="CB8" s="60">
        <v>30465</v>
      </c>
      <c r="CC8" s="60">
        <v>29176</v>
      </c>
      <c r="CD8" s="62">
        <v>28072</v>
      </c>
      <c r="CE8" s="63">
        <v>18855</v>
      </c>
      <c r="CF8" s="63">
        <v>21052</v>
      </c>
      <c r="CG8" s="63">
        <v>20888</v>
      </c>
      <c r="CH8" s="63">
        <v>17246</v>
      </c>
      <c r="CI8" s="63">
        <v>21489</v>
      </c>
      <c r="CJ8" s="63">
        <v>25290</v>
      </c>
      <c r="CK8" s="42">
        <f t="shared" si="1"/>
        <v>15566.848484848484</v>
      </c>
      <c r="CL8" s="42">
        <f t="shared" si="2"/>
        <v>35579294.530536145</v>
      </c>
      <c r="CM8" s="43">
        <f t="shared" si="0"/>
        <v>5964.8381814208624</v>
      </c>
      <c r="CN8" s="42">
        <f t="shared" si="3"/>
        <v>66</v>
      </c>
      <c r="CO8" s="44">
        <v>1</v>
      </c>
    </row>
    <row r="9" spans="2:93" ht="15" x14ac:dyDescent="0.25">
      <c r="B9" s="88" t="s">
        <v>123</v>
      </c>
      <c r="C9" s="54">
        <v>59.1</v>
      </c>
      <c r="D9" s="54">
        <v>57.1</v>
      </c>
      <c r="E9" s="54">
        <v>57.4</v>
      </c>
      <c r="F9" s="54">
        <v>59.8</v>
      </c>
      <c r="G9" s="54">
        <v>52.1</v>
      </c>
      <c r="H9" s="54">
        <v>64.3</v>
      </c>
      <c r="I9" s="54">
        <v>66.099999999999994</v>
      </c>
      <c r="J9" s="54">
        <v>66.900000000000006</v>
      </c>
      <c r="K9" s="54">
        <v>70.599999999999994</v>
      </c>
      <c r="L9" s="54">
        <v>68.3</v>
      </c>
      <c r="M9" s="54">
        <v>68.8</v>
      </c>
      <c r="N9" s="54">
        <v>72.400000000000006</v>
      </c>
      <c r="O9" s="54">
        <v>71.2</v>
      </c>
      <c r="P9" s="54">
        <v>67.099999999999994</v>
      </c>
      <c r="Q9" s="54">
        <v>65.5</v>
      </c>
      <c r="R9" s="54">
        <v>70.900000000000006</v>
      </c>
      <c r="S9" s="54">
        <v>72.7</v>
      </c>
      <c r="T9" s="54">
        <v>72.3</v>
      </c>
      <c r="U9" s="54">
        <v>72.099999999999994</v>
      </c>
      <c r="V9" s="54">
        <v>69.599999999999994</v>
      </c>
      <c r="W9" s="54">
        <v>70.8</v>
      </c>
      <c r="X9" s="54">
        <v>71.599999999999994</v>
      </c>
      <c r="Y9" s="54">
        <v>75.3</v>
      </c>
      <c r="Z9" s="54">
        <v>70.8</v>
      </c>
      <c r="AA9" s="54">
        <v>74.3</v>
      </c>
      <c r="AB9" s="54">
        <v>72.7</v>
      </c>
      <c r="AC9" s="54">
        <v>71.2</v>
      </c>
      <c r="AD9" s="54">
        <v>73.099999999999994</v>
      </c>
      <c r="AE9" s="58">
        <v>71.400000000000006</v>
      </c>
      <c r="AF9" s="58">
        <v>72.900000000000006</v>
      </c>
      <c r="AG9" s="58">
        <v>70.400000000000006</v>
      </c>
      <c r="AH9" s="58">
        <v>72.400000000000006</v>
      </c>
      <c r="AI9" s="58">
        <v>70.3</v>
      </c>
      <c r="AJ9" s="58">
        <v>66.3</v>
      </c>
      <c r="AK9" s="58">
        <v>65.900000000000006</v>
      </c>
      <c r="AL9" s="58">
        <v>62.9</v>
      </c>
      <c r="AM9" s="58">
        <v>57.2</v>
      </c>
      <c r="AN9" s="58">
        <v>52.3</v>
      </c>
      <c r="AO9" s="58">
        <v>52.6</v>
      </c>
      <c r="AP9" s="58">
        <v>52.2</v>
      </c>
      <c r="AQ9" s="58">
        <v>57.9</v>
      </c>
      <c r="AR9" s="58">
        <v>60.6</v>
      </c>
      <c r="AS9" s="58">
        <v>65.099999999999994</v>
      </c>
      <c r="AT9" s="58">
        <v>66.099999999999994</v>
      </c>
      <c r="AU9" s="58">
        <v>66.7</v>
      </c>
      <c r="AV9" s="58">
        <v>67</v>
      </c>
      <c r="AW9" s="58">
        <v>68.5</v>
      </c>
      <c r="AX9" s="58">
        <v>68.2</v>
      </c>
      <c r="AY9" s="58">
        <v>68.3</v>
      </c>
      <c r="AZ9" s="58">
        <v>71.400000000000006</v>
      </c>
      <c r="BA9" s="58">
        <v>72</v>
      </c>
      <c r="BB9" s="58">
        <v>71.599999999999994</v>
      </c>
      <c r="BC9" s="58">
        <v>72.099999999999994</v>
      </c>
      <c r="BD9" s="58">
        <v>72</v>
      </c>
      <c r="BE9" s="58">
        <v>71.8</v>
      </c>
      <c r="BF9" s="58">
        <v>72.2</v>
      </c>
      <c r="BG9" s="58">
        <v>72.099999999999994</v>
      </c>
      <c r="BH9" s="58">
        <v>72</v>
      </c>
      <c r="BI9" s="58">
        <v>71.5</v>
      </c>
      <c r="BJ9" s="58">
        <v>73.3</v>
      </c>
      <c r="BK9" s="58">
        <v>71.3</v>
      </c>
      <c r="BL9" s="58">
        <v>72.2</v>
      </c>
      <c r="BM9" s="58">
        <v>71.400000000000006</v>
      </c>
      <c r="BN9" s="58">
        <v>71</v>
      </c>
      <c r="BO9" s="58">
        <v>72.3</v>
      </c>
      <c r="BP9" s="58">
        <v>73</v>
      </c>
      <c r="BQ9" s="58">
        <v>71.8</v>
      </c>
      <c r="BR9" s="58">
        <v>73.099999999999994</v>
      </c>
      <c r="BS9" s="58">
        <v>74.5</v>
      </c>
      <c r="BT9" s="58">
        <v>74.8</v>
      </c>
      <c r="BU9" s="58">
        <v>74.5</v>
      </c>
      <c r="BV9" s="59">
        <v>74.2</v>
      </c>
      <c r="BW9" s="60">
        <v>75.8</v>
      </c>
      <c r="BX9" s="58">
        <v>76.3</v>
      </c>
      <c r="BY9" s="58">
        <v>77.400000000000006</v>
      </c>
      <c r="BZ9" s="58">
        <v>75.900000000000006</v>
      </c>
      <c r="CA9" s="58">
        <v>77</v>
      </c>
      <c r="CB9" s="58">
        <v>76.900000000000006</v>
      </c>
      <c r="CC9" s="58">
        <v>75.900000000000006</v>
      </c>
      <c r="CD9" s="58">
        <v>75.5</v>
      </c>
      <c r="CE9" s="58">
        <v>74.7</v>
      </c>
      <c r="CF9" s="58">
        <v>69.099999999999994</v>
      </c>
      <c r="CG9" s="58">
        <v>70.8</v>
      </c>
      <c r="CH9" s="58">
        <v>72.7</v>
      </c>
      <c r="CI9" s="58">
        <v>73.099999999999994</v>
      </c>
      <c r="CJ9" s="58">
        <v>75</v>
      </c>
      <c r="CK9" s="42">
        <f t="shared" si="1"/>
        <v>69.436046511627893</v>
      </c>
      <c r="CL9" s="42">
        <f t="shared" si="2"/>
        <v>36.191979480164157</v>
      </c>
      <c r="CM9" s="42">
        <f t="shared" si="0"/>
        <v>6.0159770179218732</v>
      </c>
      <c r="CN9" s="42">
        <f t="shared" si="3"/>
        <v>86</v>
      </c>
      <c r="CO9" s="44">
        <v>-1</v>
      </c>
    </row>
    <row r="10" spans="2:93" ht="15" x14ac:dyDescent="0.25">
      <c r="B10" s="88" t="s">
        <v>138</v>
      </c>
      <c r="C10" s="57"/>
      <c r="D10" s="57"/>
      <c r="E10" s="57"/>
      <c r="F10" s="57"/>
      <c r="G10" s="66">
        <v>74</v>
      </c>
      <c r="H10" s="66">
        <v>70</v>
      </c>
      <c r="I10" s="66">
        <v>54</v>
      </c>
      <c r="J10" s="66">
        <v>56</v>
      </c>
      <c r="K10" s="66">
        <v>53.666666666666664</v>
      </c>
      <c r="L10" s="66">
        <v>45</v>
      </c>
      <c r="M10" s="66">
        <v>30.333333333333332</v>
      </c>
      <c r="N10" s="66">
        <v>34.333333333333336</v>
      </c>
      <c r="O10" s="66">
        <v>43</v>
      </c>
      <c r="P10" s="66">
        <v>50</v>
      </c>
      <c r="Q10" s="66">
        <v>35</v>
      </c>
      <c r="R10" s="66">
        <v>32</v>
      </c>
      <c r="S10" s="54">
        <v>44.666666666666664</v>
      </c>
      <c r="T10" s="54">
        <v>40</v>
      </c>
      <c r="U10" s="54">
        <v>28.333333333333332</v>
      </c>
      <c r="V10" s="54">
        <v>26.333333333333332</v>
      </c>
      <c r="W10" s="54">
        <v>34.333333333333336</v>
      </c>
      <c r="X10" s="54">
        <v>28.333333333333332</v>
      </c>
      <c r="Y10" s="54">
        <v>17.333333333333332</v>
      </c>
      <c r="Z10" s="54">
        <v>13.333333333333334</v>
      </c>
      <c r="AA10" s="54">
        <v>18.666666666666668</v>
      </c>
      <c r="AB10" s="54">
        <v>16.333333333333332</v>
      </c>
      <c r="AC10" s="54">
        <v>10</v>
      </c>
      <c r="AD10" s="54">
        <v>10</v>
      </c>
      <c r="AE10" s="58">
        <v>15</v>
      </c>
      <c r="AF10" s="58">
        <v>13.666666666666666</v>
      </c>
      <c r="AG10" s="58">
        <v>12.333333333333334</v>
      </c>
      <c r="AH10" s="58">
        <v>19.333333333333332</v>
      </c>
      <c r="AI10" s="58">
        <v>41</v>
      </c>
      <c r="AJ10" s="58">
        <v>55.666666666666664</v>
      </c>
      <c r="AK10" s="58">
        <v>55.333333333333336</v>
      </c>
      <c r="AL10" s="58">
        <v>67.666666666666671</v>
      </c>
      <c r="AM10" s="58">
        <v>78.666666666666671</v>
      </c>
      <c r="AN10" s="58">
        <v>80.666666666666671</v>
      </c>
      <c r="AO10" s="58">
        <v>78.666666666666671</v>
      </c>
      <c r="AP10" s="58">
        <v>80.666666666666671</v>
      </c>
      <c r="AQ10" s="58">
        <v>78.333333333333329</v>
      </c>
      <c r="AR10" s="58">
        <v>77</v>
      </c>
      <c r="AS10" s="58">
        <v>65.666666666666671</v>
      </c>
      <c r="AT10" s="58">
        <v>66.666666666666671</v>
      </c>
      <c r="AU10" s="58">
        <v>66</v>
      </c>
      <c r="AV10" s="58">
        <v>59.666666666666664</v>
      </c>
      <c r="AW10" s="58">
        <v>46</v>
      </c>
      <c r="AX10" s="58">
        <v>46.666666666666664</v>
      </c>
      <c r="AY10" s="58">
        <v>51</v>
      </c>
      <c r="AZ10" s="58">
        <v>43</v>
      </c>
      <c r="BA10" s="58">
        <v>37.333333333333336</v>
      </c>
      <c r="BB10" s="58">
        <v>41.333333333333336</v>
      </c>
      <c r="BC10" s="58">
        <v>49</v>
      </c>
      <c r="BD10" s="58">
        <v>42</v>
      </c>
      <c r="BE10" s="58">
        <v>39.666666666666664</v>
      </c>
      <c r="BF10" s="58">
        <v>42</v>
      </c>
      <c r="BG10" s="58">
        <v>45.333333333333336</v>
      </c>
      <c r="BH10" s="58">
        <v>41.666666666666664</v>
      </c>
      <c r="BI10" s="58">
        <v>34.666666666666664</v>
      </c>
      <c r="BJ10" s="58">
        <v>39.666666666666664</v>
      </c>
      <c r="BK10" s="58">
        <v>46.666666666666664</v>
      </c>
      <c r="BL10" s="58">
        <v>48.333333333333336</v>
      </c>
      <c r="BM10" s="58">
        <v>41.333333333333336</v>
      </c>
      <c r="BN10" s="58">
        <v>53</v>
      </c>
      <c r="BO10" s="58">
        <v>57.933333333333337</v>
      </c>
      <c r="BP10" s="58">
        <v>58.7</v>
      </c>
      <c r="BQ10" s="58">
        <v>53.699999999999996</v>
      </c>
      <c r="BR10" s="58">
        <v>52.133333333333333</v>
      </c>
      <c r="BS10" s="58">
        <v>49.800000000000004</v>
      </c>
      <c r="BT10" s="58">
        <v>40.866666666666667</v>
      </c>
      <c r="BU10" s="58">
        <v>31.733333333333334</v>
      </c>
      <c r="BV10" s="58">
        <v>30.233333333333334</v>
      </c>
      <c r="BW10" s="58">
        <v>29.966666666666669</v>
      </c>
      <c r="BX10" s="58">
        <v>25.733333333333334</v>
      </c>
      <c r="BY10" s="58">
        <v>20.366666666666667</v>
      </c>
      <c r="BZ10" s="58">
        <v>21.566666666666666</v>
      </c>
      <c r="CA10" s="58">
        <v>19.100000000000001</v>
      </c>
      <c r="CB10" s="58">
        <v>21</v>
      </c>
      <c r="CC10" s="58">
        <v>21.833333333333332</v>
      </c>
      <c r="CD10" s="58">
        <v>28.7</v>
      </c>
      <c r="CE10" s="58">
        <v>31.933333333333334</v>
      </c>
      <c r="CF10" s="58">
        <v>34.766666666666666</v>
      </c>
      <c r="CG10" s="58">
        <v>34.933333333333337</v>
      </c>
      <c r="CH10" s="58">
        <v>32.733333333333327</v>
      </c>
      <c r="CI10" s="58">
        <v>36.366666666666667</v>
      </c>
      <c r="CJ10" s="58">
        <v>34.766666666666666</v>
      </c>
      <c r="CK10" s="42">
        <f t="shared" si="1"/>
        <v>41.884552845528461</v>
      </c>
      <c r="CL10" s="42">
        <f t="shared" si="2"/>
        <v>333.92735789086265</v>
      </c>
      <c r="CM10" s="42">
        <f t="shared" si="0"/>
        <v>18.273679374741768</v>
      </c>
      <c r="CN10" s="42">
        <f t="shared" si="3"/>
        <v>82</v>
      </c>
      <c r="CO10" s="44">
        <v>-1</v>
      </c>
    </row>
    <row r="11" spans="2:93" ht="15" x14ac:dyDescent="0.25">
      <c r="B11" s="88" t="s">
        <v>139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74">
        <v>39</v>
      </c>
      <c r="T11" s="74">
        <v>34</v>
      </c>
      <c r="U11" s="74">
        <v>32</v>
      </c>
      <c r="V11" s="74">
        <v>32</v>
      </c>
      <c r="W11" s="74">
        <v>29</v>
      </c>
      <c r="X11" s="74">
        <v>36</v>
      </c>
      <c r="Y11" s="74">
        <v>26</v>
      </c>
      <c r="Z11" s="74">
        <v>22</v>
      </c>
      <c r="AA11" s="74">
        <v>30</v>
      </c>
      <c r="AB11" s="74">
        <v>26</v>
      </c>
      <c r="AC11" s="74">
        <v>25</v>
      </c>
      <c r="AD11" s="74">
        <v>22</v>
      </c>
      <c r="AE11" s="74">
        <v>23</v>
      </c>
      <c r="AF11" s="74">
        <v>25</v>
      </c>
      <c r="AG11" s="74">
        <v>24</v>
      </c>
      <c r="AH11" s="74">
        <v>29</v>
      </c>
      <c r="AI11" s="74">
        <v>39</v>
      </c>
      <c r="AJ11" s="74">
        <v>45</v>
      </c>
      <c r="AK11" s="74">
        <v>49</v>
      </c>
      <c r="AL11" s="74">
        <v>61</v>
      </c>
      <c r="AM11" s="74">
        <v>72</v>
      </c>
      <c r="AN11" s="74">
        <v>75</v>
      </c>
      <c r="AO11" s="74">
        <v>70</v>
      </c>
      <c r="AP11" s="74">
        <v>69</v>
      </c>
      <c r="AQ11" s="74">
        <v>69</v>
      </c>
      <c r="AR11" s="74">
        <v>55</v>
      </c>
      <c r="AS11" s="74">
        <v>48</v>
      </c>
      <c r="AT11" s="74">
        <v>54</v>
      </c>
      <c r="AU11" s="74">
        <v>58</v>
      </c>
      <c r="AV11" s="74">
        <v>52</v>
      </c>
      <c r="AW11" s="74">
        <v>48</v>
      </c>
      <c r="AX11" s="74">
        <v>46</v>
      </c>
      <c r="AY11" s="74">
        <v>50</v>
      </c>
      <c r="AZ11" s="74">
        <v>49</v>
      </c>
      <c r="BA11" s="74">
        <v>43</v>
      </c>
      <c r="BB11" s="74">
        <v>44</v>
      </c>
      <c r="BC11" s="74">
        <v>46</v>
      </c>
      <c r="BD11" s="74">
        <v>50</v>
      </c>
      <c r="BE11" s="74">
        <v>42</v>
      </c>
      <c r="BF11" s="74">
        <v>41</v>
      </c>
      <c r="BG11" s="74">
        <v>40</v>
      </c>
      <c r="BH11" s="74">
        <v>42</v>
      </c>
      <c r="BI11" s="74">
        <v>39</v>
      </c>
      <c r="BJ11" s="74">
        <v>42</v>
      </c>
      <c r="BK11" s="74">
        <v>43</v>
      </c>
      <c r="BL11" s="74">
        <v>44</v>
      </c>
      <c r="BM11" s="74">
        <v>44</v>
      </c>
      <c r="BN11" s="74">
        <v>43</v>
      </c>
      <c r="BO11" s="74">
        <v>46</v>
      </c>
      <c r="BP11" s="74">
        <v>45</v>
      </c>
      <c r="BQ11" s="74">
        <v>42</v>
      </c>
      <c r="BR11" s="74">
        <v>42</v>
      </c>
      <c r="BS11" s="74">
        <v>40</v>
      </c>
      <c r="BT11" s="74">
        <v>38</v>
      </c>
      <c r="BU11" s="74">
        <v>36</v>
      </c>
      <c r="BV11" s="74">
        <v>32</v>
      </c>
      <c r="BW11" s="74">
        <v>33</v>
      </c>
      <c r="BX11" s="74">
        <v>31</v>
      </c>
      <c r="BY11" s="74">
        <v>28</v>
      </c>
      <c r="BZ11" s="74">
        <v>29</v>
      </c>
      <c r="CA11" s="74">
        <v>29</v>
      </c>
      <c r="CB11" s="74">
        <v>29.7</v>
      </c>
      <c r="CC11" s="74">
        <v>34.200000000000003</v>
      </c>
      <c r="CD11" s="74">
        <v>37.1</v>
      </c>
      <c r="CE11" s="74">
        <v>35.4</v>
      </c>
      <c r="CF11" s="74">
        <v>40.200000000000003</v>
      </c>
      <c r="CG11" s="74">
        <v>37.299999999999997</v>
      </c>
      <c r="CH11" s="74">
        <v>34.5</v>
      </c>
      <c r="CI11" s="74">
        <v>36.700000000000003</v>
      </c>
      <c r="CJ11" s="74">
        <v>32</v>
      </c>
      <c r="CK11" s="42">
        <f t="shared" si="1"/>
        <v>40.772857142857134</v>
      </c>
      <c r="CL11" s="42">
        <f t="shared" si="2"/>
        <v>149.34722360248449</v>
      </c>
      <c r="CM11" s="42">
        <f t="shared" si="0"/>
        <v>12.220770172230738</v>
      </c>
      <c r="CN11" s="42">
        <f t="shared" si="3"/>
        <v>70</v>
      </c>
      <c r="CO11" s="44">
        <v>-1</v>
      </c>
    </row>
    <row r="12" spans="2:93" ht="15" x14ac:dyDescent="0.25">
      <c r="B12" s="88" t="s">
        <v>140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65">
        <v>32.799999999999997</v>
      </c>
      <c r="T12" s="65">
        <v>34.6</v>
      </c>
      <c r="U12" s="65">
        <v>36.799999999999997</v>
      </c>
      <c r="V12" s="65">
        <v>29.7</v>
      </c>
      <c r="W12" s="65">
        <v>29</v>
      </c>
      <c r="X12" s="65">
        <v>30</v>
      </c>
      <c r="Y12" s="65">
        <v>28.7</v>
      </c>
      <c r="Z12" s="65">
        <v>28.9</v>
      </c>
      <c r="AA12" s="65">
        <v>23.1</v>
      </c>
      <c r="AB12" s="65">
        <v>27.9</v>
      </c>
      <c r="AC12" s="65">
        <v>22.5</v>
      </c>
      <c r="AD12" s="65">
        <v>20.6</v>
      </c>
      <c r="AE12" s="64">
        <v>23.3</v>
      </c>
      <c r="AF12" s="64">
        <v>17.7</v>
      </c>
      <c r="AG12" s="64">
        <v>17.7</v>
      </c>
      <c r="AH12" s="64">
        <v>16.7</v>
      </c>
      <c r="AI12" s="64">
        <v>20.7</v>
      </c>
      <c r="AJ12" s="64">
        <v>26.8</v>
      </c>
      <c r="AK12" s="64">
        <v>39.700000000000003</v>
      </c>
      <c r="AL12" s="64">
        <v>45.6</v>
      </c>
      <c r="AM12" s="64">
        <v>52.8</v>
      </c>
      <c r="AN12" s="64">
        <v>54.8</v>
      </c>
      <c r="AO12" s="64">
        <v>60</v>
      </c>
      <c r="AP12" s="64">
        <v>56.5</v>
      </c>
      <c r="AQ12" s="64">
        <v>58.6</v>
      </c>
      <c r="AR12" s="64">
        <v>51.6</v>
      </c>
      <c r="AS12" s="64">
        <v>49.1</v>
      </c>
      <c r="AT12" s="64">
        <v>48.7</v>
      </c>
      <c r="AU12" s="64">
        <v>56</v>
      </c>
      <c r="AV12" s="64">
        <v>54</v>
      </c>
      <c r="AW12" s="64">
        <v>46</v>
      </c>
      <c r="AX12" s="64">
        <v>49</v>
      </c>
      <c r="AY12" s="64">
        <v>44</v>
      </c>
      <c r="AZ12" s="64">
        <v>45</v>
      </c>
      <c r="BA12" s="64">
        <v>37</v>
      </c>
      <c r="BB12" s="64">
        <v>43</v>
      </c>
      <c r="BC12" s="64">
        <v>38</v>
      </c>
      <c r="BD12" s="64">
        <v>36</v>
      </c>
      <c r="BE12" s="64">
        <v>33</v>
      </c>
      <c r="BF12" s="64">
        <v>36</v>
      </c>
      <c r="BG12" s="64">
        <v>35</v>
      </c>
      <c r="BH12" s="64">
        <v>33</v>
      </c>
      <c r="BI12" s="64">
        <v>36</v>
      </c>
      <c r="BJ12" s="64">
        <v>35</v>
      </c>
      <c r="BK12" s="64">
        <v>36</v>
      </c>
      <c r="BL12" s="64">
        <v>36</v>
      </c>
      <c r="BM12" s="64">
        <v>35</v>
      </c>
      <c r="BN12" s="64">
        <v>38</v>
      </c>
      <c r="BO12" s="64">
        <v>34</v>
      </c>
      <c r="BP12" s="64">
        <v>34</v>
      </c>
      <c r="BQ12" s="64">
        <v>31</v>
      </c>
      <c r="BR12" s="64">
        <v>33</v>
      </c>
      <c r="BS12" s="64">
        <v>35.5</v>
      </c>
      <c r="BT12" s="64">
        <v>30.9</v>
      </c>
      <c r="BU12" s="64">
        <v>30.5</v>
      </c>
      <c r="BV12" s="64">
        <v>28.1</v>
      </c>
      <c r="BW12" s="58">
        <v>29.4</v>
      </c>
      <c r="BX12" s="64">
        <v>27.2</v>
      </c>
      <c r="BY12" s="54">
        <v>26.4</v>
      </c>
      <c r="BZ12" s="64">
        <v>25.4</v>
      </c>
      <c r="CA12" s="54">
        <v>23.5</v>
      </c>
      <c r="CB12" s="54">
        <v>25.3</v>
      </c>
      <c r="CC12" s="54">
        <v>25.6</v>
      </c>
      <c r="CD12" s="54">
        <v>25.6</v>
      </c>
      <c r="CE12" s="54">
        <v>27.9</v>
      </c>
      <c r="CF12" s="54">
        <v>29.3</v>
      </c>
      <c r="CG12" s="54">
        <v>34.5</v>
      </c>
      <c r="CH12" s="54">
        <v>28.8</v>
      </c>
      <c r="CI12" s="54">
        <v>34.6</v>
      </c>
      <c r="CJ12" s="54">
        <v>29.3</v>
      </c>
      <c r="CK12" s="42">
        <f t="shared" si="1"/>
        <v>34.795714285714297</v>
      </c>
      <c r="CL12" s="42">
        <f t="shared" si="2"/>
        <v>109.27780745341616</v>
      </c>
      <c r="CM12" s="42">
        <f t="shared" si="0"/>
        <v>10.453602606442248</v>
      </c>
      <c r="CN12" s="42">
        <f t="shared" si="3"/>
        <v>70</v>
      </c>
      <c r="CO12" s="44">
        <v>1</v>
      </c>
    </row>
    <row r="13" spans="2:93" ht="15" x14ac:dyDescent="0.25">
      <c r="B13" s="88" t="s">
        <v>124</v>
      </c>
      <c r="C13" s="54">
        <v>81.466666666666669</v>
      </c>
      <c r="D13" s="54">
        <v>89.733333333333334</v>
      </c>
      <c r="E13" s="54">
        <v>91.033333333333346</v>
      </c>
      <c r="F13" s="54">
        <v>101.3</v>
      </c>
      <c r="G13" s="54">
        <v>100</v>
      </c>
      <c r="H13" s="54">
        <v>96.433333333333337</v>
      </c>
      <c r="I13" s="54">
        <v>103.26666666666665</v>
      </c>
      <c r="J13" s="54">
        <v>100.33333333333333</v>
      </c>
      <c r="K13" s="54">
        <v>106.43333333333334</v>
      </c>
      <c r="L13" s="54">
        <v>102</v>
      </c>
      <c r="M13" s="54">
        <v>103.53333333333332</v>
      </c>
      <c r="N13" s="54">
        <v>104.86666666666667</v>
      </c>
      <c r="O13" s="54">
        <v>108.3</v>
      </c>
      <c r="P13" s="54">
        <v>108.46666666666665</v>
      </c>
      <c r="Q13" s="54">
        <v>107.83333333333333</v>
      </c>
      <c r="R13" s="54">
        <v>107.86666666666667</v>
      </c>
      <c r="S13" s="54">
        <v>108.26666666666665</v>
      </c>
      <c r="T13" s="54">
        <v>109.2</v>
      </c>
      <c r="U13" s="54">
        <v>108.56666666666666</v>
      </c>
      <c r="V13" s="54">
        <v>107.16666666666667</v>
      </c>
      <c r="W13" s="54">
        <v>107.93333333333334</v>
      </c>
      <c r="X13" s="54">
        <v>109.16666666666667</v>
      </c>
      <c r="Y13" s="54">
        <v>110.26666666666667</v>
      </c>
      <c r="Z13" s="54">
        <v>111.43333333333334</v>
      </c>
      <c r="AA13" s="54">
        <v>110.93333333333334</v>
      </c>
      <c r="AB13" s="54">
        <v>111.5</v>
      </c>
      <c r="AC13" s="54">
        <v>114.53333333333335</v>
      </c>
      <c r="AD13" s="54">
        <v>114.76666666666665</v>
      </c>
      <c r="AE13" s="54">
        <v>116.36666666666667</v>
      </c>
      <c r="AF13" s="54">
        <v>113.06666666666666</v>
      </c>
      <c r="AG13" s="54">
        <v>110.8</v>
      </c>
      <c r="AH13" s="54">
        <v>106.06666666666668</v>
      </c>
      <c r="AI13" s="54">
        <v>101.63333333333333</v>
      </c>
      <c r="AJ13" s="54">
        <v>93.433333333333337</v>
      </c>
      <c r="AK13" s="54">
        <v>89.7</v>
      </c>
      <c r="AL13" s="54">
        <v>80.100000000000009</v>
      </c>
      <c r="AM13" s="54">
        <v>65.2</v>
      </c>
      <c r="AN13" s="54">
        <v>68.600000000000009</v>
      </c>
      <c r="AO13" s="54">
        <v>68.900000000000006</v>
      </c>
      <c r="AP13" s="54">
        <v>73.966666666666683</v>
      </c>
      <c r="AQ13" s="54">
        <v>82.4</v>
      </c>
      <c r="AR13" s="54">
        <v>92.266666666666652</v>
      </c>
      <c r="AS13" s="54">
        <v>95.933333333333337</v>
      </c>
      <c r="AT13" s="54">
        <v>99.2</v>
      </c>
      <c r="AU13" s="54">
        <v>99.533333333333346</v>
      </c>
      <c r="AV13" s="54">
        <v>99.733333333333334</v>
      </c>
      <c r="AW13" s="54">
        <v>100.13333333333333</v>
      </c>
      <c r="AX13" s="54">
        <v>99.833333333333329</v>
      </c>
      <c r="AY13" s="54">
        <v>101.8</v>
      </c>
      <c r="AZ13" s="54">
        <v>100.16666666666667</v>
      </c>
      <c r="BA13" s="54">
        <v>99.600000000000009</v>
      </c>
      <c r="BB13" s="54">
        <v>100.93333333333334</v>
      </c>
      <c r="BC13" s="54">
        <v>102.96666666666665</v>
      </c>
      <c r="BD13" s="54">
        <v>100.66666666666667</v>
      </c>
      <c r="BE13" s="54">
        <v>99.666666666666671</v>
      </c>
      <c r="BF13" s="54">
        <v>100.83333333333333</v>
      </c>
      <c r="BG13" s="54">
        <v>103.36666666666666</v>
      </c>
      <c r="BH13" s="54">
        <v>101.3</v>
      </c>
      <c r="BI13" s="54">
        <v>99.833333333333329</v>
      </c>
      <c r="BJ13" s="54">
        <v>99.800000000000011</v>
      </c>
      <c r="BK13" s="54">
        <v>98.3</v>
      </c>
      <c r="BL13" s="54">
        <v>99</v>
      </c>
      <c r="BM13" s="54">
        <v>99.2</v>
      </c>
      <c r="BN13" s="54">
        <v>98.866666666666674</v>
      </c>
      <c r="BO13" s="54">
        <v>99.933333333333337</v>
      </c>
      <c r="BP13" s="54">
        <v>101.16666666666667</v>
      </c>
      <c r="BQ13" s="54">
        <v>101.10000000000001</v>
      </c>
      <c r="BR13" s="54">
        <v>100.8</v>
      </c>
      <c r="BS13" s="54">
        <v>101.46666666666665</v>
      </c>
      <c r="BT13" s="54">
        <v>102.83333333333333</v>
      </c>
      <c r="BU13" s="54">
        <v>103.23333333333333</v>
      </c>
      <c r="BV13" s="54">
        <v>104.73333333333333</v>
      </c>
      <c r="BW13" s="54">
        <v>104.59999999999998</v>
      </c>
      <c r="BX13" s="54">
        <v>102.3</v>
      </c>
      <c r="BY13" s="66">
        <v>103.53333333333335</v>
      </c>
      <c r="BZ13" s="54">
        <v>104</v>
      </c>
      <c r="CA13" s="66">
        <v>103.13333333333333</v>
      </c>
      <c r="CB13" s="66">
        <v>101.3</v>
      </c>
      <c r="CC13" s="66">
        <v>101.06666666666666</v>
      </c>
      <c r="CD13" s="66">
        <v>100.53333333333332</v>
      </c>
      <c r="CE13" s="66">
        <v>100.43333333333334</v>
      </c>
      <c r="CF13" s="66">
        <v>81.266666666666666</v>
      </c>
      <c r="CG13" s="66">
        <v>91.8</v>
      </c>
      <c r="CH13" s="66">
        <v>91.133333333333326</v>
      </c>
      <c r="CI13" s="66">
        <v>88.8</v>
      </c>
      <c r="CJ13" s="66">
        <v>103.83333333333333</v>
      </c>
      <c r="CK13" s="42">
        <f t="shared" si="1"/>
        <v>99.915891472868239</v>
      </c>
      <c r="CL13" s="42">
        <f t="shared" si="2"/>
        <v>98.759783705730314</v>
      </c>
      <c r="CM13" s="42">
        <f t="shared" ref="CM13:CM18" si="4">SQRT(CL13)</f>
        <v>9.9377957166431177</v>
      </c>
      <c r="CN13" s="42">
        <f t="shared" si="3"/>
        <v>86</v>
      </c>
      <c r="CO13" s="44">
        <v>1</v>
      </c>
    </row>
    <row r="14" spans="2:93" ht="15" x14ac:dyDescent="0.25">
      <c r="B14" s="88" t="s">
        <v>152</v>
      </c>
      <c r="C14" s="66">
        <v>1002</v>
      </c>
      <c r="D14" s="66">
        <v>1063</v>
      </c>
      <c r="E14" s="66">
        <v>1154.9000000000001</v>
      </c>
      <c r="F14" s="66">
        <v>1286.5999999999999</v>
      </c>
      <c r="G14" s="66">
        <v>1410.4</v>
      </c>
      <c r="H14" s="66">
        <v>1526.6</v>
      </c>
      <c r="I14" s="66">
        <v>1655.9</v>
      </c>
      <c r="J14" s="66">
        <v>1927.6</v>
      </c>
      <c r="K14" s="66">
        <v>2040.5</v>
      </c>
      <c r="L14" s="66">
        <v>2154.8000000000002</v>
      </c>
      <c r="M14" s="66">
        <v>2367.9</v>
      </c>
      <c r="N14" s="66">
        <v>2631.6</v>
      </c>
      <c r="O14" s="66">
        <v>2820.4</v>
      </c>
      <c r="P14" s="66">
        <v>3050.2</v>
      </c>
      <c r="Q14" s="66">
        <v>3327.2</v>
      </c>
      <c r="R14" s="66">
        <v>3617.8</v>
      </c>
      <c r="S14" s="66">
        <v>3951</v>
      </c>
      <c r="T14" s="66">
        <v>4356</v>
      </c>
      <c r="U14" s="66">
        <v>4826.5</v>
      </c>
      <c r="V14" s="66">
        <v>5317.3</v>
      </c>
      <c r="W14" s="66">
        <v>5905.9</v>
      </c>
      <c r="X14" s="66">
        <v>6711.7</v>
      </c>
      <c r="Y14" s="66">
        <v>7616.8</v>
      </c>
      <c r="Z14" s="66">
        <v>8736</v>
      </c>
      <c r="AA14" s="66">
        <v>9684.9</v>
      </c>
      <c r="AB14" s="66">
        <v>10708.4</v>
      </c>
      <c r="AC14" s="66">
        <v>12147.1</v>
      </c>
      <c r="AD14" s="66">
        <v>13834.4</v>
      </c>
      <c r="AE14" s="66">
        <v>15320.3</v>
      </c>
      <c r="AF14" s="66">
        <v>16725.3</v>
      </c>
      <c r="AG14" s="66">
        <v>17653</v>
      </c>
      <c r="AH14" s="66">
        <v>18569.3</v>
      </c>
      <c r="AI14" s="66">
        <v>19208.8</v>
      </c>
      <c r="AJ14" s="66">
        <v>20074.599999999999</v>
      </c>
      <c r="AK14" s="66">
        <v>20765.400000000001</v>
      </c>
      <c r="AL14" s="66">
        <v>20742.2</v>
      </c>
      <c r="AM14" s="66">
        <v>20444.2</v>
      </c>
      <c r="AN14" s="66">
        <v>20028.5</v>
      </c>
      <c r="AO14" s="66">
        <v>19750.599999999999</v>
      </c>
      <c r="AP14" s="66">
        <v>19230</v>
      </c>
      <c r="AQ14" s="66">
        <v>18806.5</v>
      </c>
      <c r="AR14" s="66">
        <v>17259.7</v>
      </c>
      <c r="AS14" s="66">
        <v>16999.400000000001</v>
      </c>
      <c r="AT14" s="66">
        <v>16382</v>
      </c>
      <c r="AU14" s="66">
        <v>15975.7</v>
      </c>
      <c r="AV14" s="66">
        <v>15679.6</v>
      </c>
      <c r="AW14" s="66">
        <v>15609.9</v>
      </c>
      <c r="AX14" s="66">
        <v>15128.2</v>
      </c>
      <c r="AY14" s="66">
        <v>14240.800000000001</v>
      </c>
      <c r="AZ14" s="66">
        <v>13750.999999999998</v>
      </c>
      <c r="BA14" s="66">
        <v>13700.900000000001</v>
      </c>
      <c r="BB14" s="66">
        <v>13352.2</v>
      </c>
      <c r="BC14" s="66">
        <v>13126.099999999999</v>
      </c>
      <c r="BD14" s="66">
        <v>12786.8</v>
      </c>
      <c r="BE14" s="66">
        <v>12595.9</v>
      </c>
      <c r="BF14" s="66">
        <v>12413.800000000001</v>
      </c>
      <c r="BG14" s="60">
        <v>11851.2</v>
      </c>
      <c r="BH14" s="60">
        <v>11666.4</v>
      </c>
      <c r="BI14" s="60">
        <v>11647</v>
      </c>
      <c r="BJ14" s="54">
        <v>11325.1</v>
      </c>
      <c r="BK14" s="54">
        <v>11250.1</v>
      </c>
      <c r="BL14" s="54">
        <v>11165.4</v>
      </c>
      <c r="BM14" s="54">
        <v>11144.1</v>
      </c>
      <c r="BN14" s="54">
        <v>10943.9</v>
      </c>
      <c r="BO14" s="54">
        <v>10778.2</v>
      </c>
      <c r="BP14" s="54">
        <v>10968</v>
      </c>
      <c r="BQ14" s="54">
        <v>11007.3</v>
      </c>
      <c r="BR14" s="54">
        <v>10997.3</v>
      </c>
      <c r="BS14" s="54">
        <v>11022.8</v>
      </c>
      <c r="BT14" s="54">
        <v>10958.400000000001</v>
      </c>
      <c r="BU14" s="54">
        <v>10717.5</v>
      </c>
      <c r="BV14" s="54">
        <v>10651.9</v>
      </c>
      <c r="BW14" s="54">
        <v>10604.1</v>
      </c>
      <c r="BX14" s="54">
        <v>10522.7</v>
      </c>
      <c r="BY14" s="54">
        <v>10015.200000000001</v>
      </c>
      <c r="BZ14" s="54">
        <v>9931.4</v>
      </c>
      <c r="CA14" s="54">
        <v>9942</v>
      </c>
      <c r="CB14" s="54">
        <v>9968.1</v>
      </c>
      <c r="CC14" s="54">
        <v>10027.700000000001</v>
      </c>
      <c r="CD14" s="54">
        <v>9705.5</v>
      </c>
      <c r="CE14" s="54">
        <v>9589.1</v>
      </c>
      <c r="CF14" s="54">
        <v>9451.7000000000007</v>
      </c>
      <c r="CG14" s="54">
        <v>9460.4</v>
      </c>
      <c r="CH14" s="54">
        <v>9305.2999999999993</v>
      </c>
      <c r="CI14" s="54">
        <v>9415.2999999999993</v>
      </c>
      <c r="CJ14" s="54">
        <v>9532.6</v>
      </c>
      <c r="CK14" s="42">
        <f t="shared" si="1"/>
        <v>10566.509302325581</v>
      </c>
      <c r="CL14" s="42">
        <f t="shared" si="2"/>
        <v>30974726.702971261</v>
      </c>
      <c r="CM14" s="42">
        <f>SQRT(CL14)</f>
        <v>5565.4942909836191</v>
      </c>
      <c r="CN14" s="42">
        <f t="shared" si="3"/>
        <v>86</v>
      </c>
      <c r="CO14" s="44">
        <v>1</v>
      </c>
    </row>
    <row r="15" spans="2:93" ht="15" x14ac:dyDescent="0.25">
      <c r="B15" s="88" t="s">
        <v>127</v>
      </c>
      <c r="C15" s="50">
        <v>-13.063701655516628</v>
      </c>
      <c r="D15" s="50">
        <v>-15.900899187492293</v>
      </c>
      <c r="E15" s="50">
        <v>-17.281292517972936</v>
      </c>
      <c r="F15" s="50">
        <v>-19.659553802716292</v>
      </c>
      <c r="G15" s="50">
        <v>-15.441664089044121</v>
      </c>
      <c r="H15" s="50">
        <v>-15.794463613838195</v>
      </c>
      <c r="I15" s="50">
        <v>-19.097098158337928</v>
      </c>
      <c r="J15" s="50">
        <v>-21.171858671790734</v>
      </c>
      <c r="K15" s="50">
        <v>-16.04473009825821</v>
      </c>
      <c r="L15" s="50">
        <v>-17.983985822624508</v>
      </c>
      <c r="M15" s="50">
        <v>-18.158417503707224</v>
      </c>
      <c r="N15" s="50">
        <v>-20.965070810862223</v>
      </c>
      <c r="O15" s="50">
        <v>-17.890150201234491</v>
      </c>
      <c r="P15" s="50">
        <v>-18.903725226520564</v>
      </c>
      <c r="Q15" s="50">
        <v>-21.030039308147753</v>
      </c>
      <c r="R15" s="50">
        <v>-21.372995623624703</v>
      </c>
      <c r="S15" s="50">
        <v>-19.372826095351208</v>
      </c>
      <c r="T15" s="50">
        <v>-22.155974093988746</v>
      </c>
      <c r="U15" s="50">
        <v>-20.851350251650661</v>
      </c>
      <c r="V15" s="50">
        <v>-22.249530090322931</v>
      </c>
      <c r="W15" s="50">
        <v>-18.335727164379801</v>
      </c>
      <c r="X15" s="50">
        <v>-19.567161935038605</v>
      </c>
      <c r="Y15" s="50">
        <v>-20.045301435843076</v>
      </c>
      <c r="Z15" s="50">
        <v>-23.670871238547821</v>
      </c>
      <c r="AA15" s="50">
        <v>-23.330762995037269</v>
      </c>
      <c r="AB15" s="50">
        <v>-24.238615271053902</v>
      </c>
      <c r="AC15" s="50">
        <v>-25.707070895879326</v>
      </c>
      <c r="AD15" s="50">
        <v>-28.028672352303435</v>
      </c>
      <c r="AE15" s="50">
        <v>-25.465389969069413</v>
      </c>
      <c r="AF15" s="50">
        <v>-24.040960181054626</v>
      </c>
      <c r="AG15" s="50">
        <v>-23.87749564280487</v>
      </c>
      <c r="AH15" s="50">
        <v>-20.858328293918106</v>
      </c>
      <c r="AI15" s="50">
        <v>-19.767707351314304</v>
      </c>
      <c r="AJ15" s="50">
        <v>-18.125810703016683</v>
      </c>
      <c r="AK15" s="50">
        <v>-17.812969920986742</v>
      </c>
      <c r="AL15" s="50">
        <v>-16.297885147210344</v>
      </c>
      <c r="AM15" s="50">
        <v>-11.635852656013068</v>
      </c>
      <c r="AN15" s="50">
        <v>-7.3214781287201758</v>
      </c>
      <c r="AO15" s="50">
        <v>-7.951061313821481</v>
      </c>
      <c r="AP15" s="50">
        <v>-6.2945180585795653</v>
      </c>
      <c r="AQ15" s="50">
        <v>-8.3342973873122386</v>
      </c>
      <c r="AR15" s="50">
        <v>-7.3367832993964379</v>
      </c>
      <c r="AS15" s="50">
        <v>-10.164647134339033</v>
      </c>
      <c r="AT15" s="50">
        <v>-12.137559002022929</v>
      </c>
      <c r="AU15" s="50">
        <v>-10.893630615838392</v>
      </c>
      <c r="AV15" s="50">
        <v>-10.526505985694103</v>
      </c>
      <c r="AW15" s="50">
        <v>-14.43125350773064</v>
      </c>
      <c r="AX15" s="50">
        <v>-13.325624880021799</v>
      </c>
      <c r="AY15" s="50">
        <v>-14.230587389551092</v>
      </c>
      <c r="AZ15" s="50">
        <v>-13.993091243385583</v>
      </c>
      <c r="BA15" s="50">
        <v>-10.80291104479582</v>
      </c>
      <c r="BB15" s="50">
        <v>-9.6255792621183396</v>
      </c>
      <c r="BC15" s="50">
        <v>-13.487268982874506</v>
      </c>
      <c r="BD15" s="50">
        <v>-11.321917553488229</v>
      </c>
      <c r="BE15" s="50">
        <v>-12.52605383828304</v>
      </c>
      <c r="BF15" s="50">
        <v>-8.9982297280360957</v>
      </c>
      <c r="BG15" s="50">
        <v>-11.648248889967681</v>
      </c>
      <c r="BH15" s="50">
        <v>-10.670833129848434</v>
      </c>
      <c r="BI15" s="50">
        <v>-11.072882656711371</v>
      </c>
      <c r="BJ15" s="50">
        <v>-9.4795511857623325</v>
      </c>
      <c r="BK15" s="50">
        <v>-10.479340298489463</v>
      </c>
      <c r="BL15" s="50">
        <v>-9.4845504144456214</v>
      </c>
      <c r="BM15" s="50">
        <v>-9.7973235838519752</v>
      </c>
      <c r="BN15" s="50">
        <v>-6.4089574387593231</v>
      </c>
      <c r="BO15" s="50">
        <v>-7.7195023520082451</v>
      </c>
      <c r="BP15" s="50">
        <v>-7.8673611828976036</v>
      </c>
      <c r="BQ15" s="50">
        <v>-7.1740648354778767</v>
      </c>
      <c r="BR15" s="50">
        <v>-7.6379991117170141</v>
      </c>
      <c r="BS15" s="50">
        <v>-9.0288193601525215</v>
      </c>
      <c r="BT15" s="50">
        <v>-9.9123861955855297</v>
      </c>
      <c r="BU15" s="50">
        <v>-11.600137533379556</v>
      </c>
      <c r="BV15" s="50">
        <v>-6.9728443063676497</v>
      </c>
      <c r="BW15" s="50">
        <v>-8.057979344580632</v>
      </c>
      <c r="BX15" s="50">
        <v>-9.074488280710364</v>
      </c>
      <c r="BY15" s="58">
        <v>-14.636500009504219</v>
      </c>
      <c r="BZ15" s="50">
        <v>-9.2116744003406144</v>
      </c>
      <c r="CA15" s="50">
        <v>-8.9187139937798356</v>
      </c>
      <c r="CB15" s="50">
        <v>-11.521307726904208</v>
      </c>
      <c r="CC15" s="50">
        <v>-9.7514456610886917</v>
      </c>
      <c r="CD15" s="50">
        <v>-8.2611854813573622</v>
      </c>
      <c r="CE15" s="50">
        <v>-6.7078118483128346</v>
      </c>
      <c r="CF15" s="50">
        <v>-5.5452827849744741</v>
      </c>
      <c r="CG15" s="50">
        <v>-7.5420190913022056</v>
      </c>
      <c r="CH15" s="50">
        <v>-5.3341802922738264</v>
      </c>
      <c r="CI15" s="50">
        <v>-5.0577576026521447</v>
      </c>
      <c r="CJ15" s="50">
        <v>-12.385071466175567</v>
      </c>
      <c r="CK15" s="42">
        <f t="shared" si="1"/>
        <v>-14.044873590603054</v>
      </c>
      <c r="CL15" s="42">
        <f t="shared" si="2"/>
        <v>34.74244802578167</v>
      </c>
      <c r="CM15" s="42">
        <f>SQRT(CL15)</f>
        <v>5.8942724763775276</v>
      </c>
      <c r="CN15" s="42">
        <f t="shared" si="3"/>
        <v>86</v>
      </c>
      <c r="CO15" s="44">
        <v>-1</v>
      </c>
    </row>
    <row r="16" spans="2:93" ht="15" x14ac:dyDescent="0.25">
      <c r="B16" s="88" t="s">
        <v>128</v>
      </c>
      <c r="C16" s="54">
        <v>-1.9527207257872394</v>
      </c>
      <c r="D16" s="54">
        <v>-3.4579701023904943</v>
      </c>
      <c r="E16" s="54">
        <v>-4.3174826803614188</v>
      </c>
      <c r="F16" s="54">
        <v>-8.5476320881375187</v>
      </c>
      <c r="G16" s="54">
        <v>-2.2265844555519583</v>
      </c>
      <c r="H16" s="54">
        <v>-4.3451789192859458</v>
      </c>
      <c r="I16" s="54">
        <v>-7.6260403145554978</v>
      </c>
      <c r="J16" s="54">
        <v>-14.723953055294373</v>
      </c>
      <c r="K16" s="54">
        <v>-2.6311822504830684</v>
      </c>
      <c r="L16" s="54">
        <v>-7.3059942404412066</v>
      </c>
      <c r="M16" s="54">
        <v>-7.1346632718726388</v>
      </c>
      <c r="N16" s="54">
        <v>-8.1219561666277951</v>
      </c>
      <c r="O16" s="54">
        <v>-4.7516999206466108</v>
      </c>
      <c r="P16" s="54">
        <v>-8.1449332697252821</v>
      </c>
      <c r="Q16" s="54">
        <v>-8.4921301587187141</v>
      </c>
      <c r="R16" s="54">
        <v>-9.2027494383788184</v>
      </c>
      <c r="S16" s="54">
        <v>-8.7799631485435619</v>
      </c>
      <c r="T16" s="54">
        <v>-17.506045457731709</v>
      </c>
      <c r="U16" s="54">
        <v>-12.620463357208767</v>
      </c>
      <c r="V16" s="54">
        <v>-9.9277861468535402</v>
      </c>
      <c r="W16" s="54">
        <v>-9.6540381660939083</v>
      </c>
      <c r="X16" s="54">
        <v>-10.521619182650124</v>
      </c>
      <c r="Y16" s="54">
        <v>-12.039971593452703</v>
      </c>
      <c r="Z16" s="54">
        <v>-14.17846541913233</v>
      </c>
      <c r="AA16" s="54">
        <v>-14.564322089286813</v>
      </c>
      <c r="AB16" s="54">
        <v>-17.842448516546874</v>
      </c>
      <c r="AC16" s="54">
        <v>-22.958239534044498</v>
      </c>
      <c r="AD16" s="54">
        <v>-25.714750410766772</v>
      </c>
      <c r="AE16" s="58">
        <v>-21.938469238708535</v>
      </c>
      <c r="AF16" s="58">
        <v>-21.163760355508309</v>
      </c>
      <c r="AG16" s="58">
        <v>-22.507475401004591</v>
      </c>
      <c r="AH16" s="58">
        <v>-17.398109491671221</v>
      </c>
      <c r="AI16" s="58">
        <v>-15.469777113945907</v>
      </c>
      <c r="AJ16" s="58">
        <v>-14.295106383285258</v>
      </c>
      <c r="AK16" s="58">
        <v>-11.881574980252164</v>
      </c>
      <c r="AL16" s="58">
        <v>-7.548494173444789</v>
      </c>
      <c r="AM16" s="58">
        <v>0.35998088289758357</v>
      </c>
      <c r="AN16" s="58">
        <v>12.597850634892815</v>
      </c>
      <c r="AO16" s="58">
        <v>7.9531992706146593</v>
      </c>
      <c r="AP16" s="58">
        <v>9.5532314548425123</v>
      </c>
      <c r="AQ16" s="58">
        <v>6.6002179776785974</v>
      </c>
      <c r="AR16" s="58">
        <v>4.2987224553233556</v>
      </c>
      <c r="AS16" s="58">
        <v>-1.8863115728001585</v>
      </c>
      <c r="AT16" s="58">
        <v>-1.429410430345762</v>
      </c>
      <c r="AU16" s="58">
        <v>-1.044785544997288</v>
      </c>
      <c r="AV16" s="58">
        <v>-2.476824937810377</v>
      </c>
      <c r="AW16" s="58">
        <v>-7.2523721058683872</v>
      </c>
      <c r="AX16" s="58">
        <v>-2.4438707255814873</v>
      </c>
      <c r="AY16" s="58">
        <v>-5.3916117549389924</v>
      </c>
      <c r="AZ16" s="58">
        <v>-4.6368724093995448</v>
      </c>
      <c r="BA16" s="58">
        <v>-3.7572289348062844</v>
      </c>
      <c r="BB16" s="58">
        <v>-1.4635781763475555</v>
      </c>
      <c r="BC16" s="58">
        <v>-3.4144984766770894</v>
      </c>
      <c r="BD16" s="58">
        <v>-1.8949556987693417</v>
      </c>
      <c r="BE16" s="58">
        <v>-4.6823221286038512</v>
      </c>
      <c r="BF16" s="58">
        <v>-1.2728725404185988</v>
      </c>
      <c r="BG16" s="58">
        <v>-3.2790734619873403</v>
      </c>
      <c r="BH16" s="58">
        <v>-2.5013753310280977</v>
      </c>
      <c r="BI16" s="58">
        <v>-2.7804154688658507</v>
      </c>
      <c r="BJ16" s="58">
        <v>1.7322231001644497</v>
      </c>
      <c r="BK16" s="58">
        <v>-2.4298330887362254</v>
      </c>
      <c r="BL16" s="58">
        <v>-1.9813615591821332</v>
      </c>
      <c r="BM16" s="58">
        <v>-1.689460956557294</v>
      </c>
      <c r="BN16" s="58">
        <v>3.3747575837660291</v>
      </c>
      <c r="BO16" s="58">
        <v>2.5106947640521549</v>
      </c>
      <c r="BP16" s="58">
        <v>-0.61550067428887967</v>
      </c>
      <c r="BQ16" s="58">
        <v>1.5665225313848226</v>
      </c>
      <c r="BR16" s="58">
        <v>2.8806000113460368</v>
      </c>
      <c r="BS16" s="58">
        <v>1.1751903220726596</v>
      </c>
      <c r="BT16" s="58">
        <v>-1.4241081633885231</v>
      </c>
      <c r="BU16" s="58">
        <v>-2.6579230423831279</v>
      </c>
      <c r="BV16" s="58">
        <v>7.6521074694134033</v>
      </c>
      <c r="BW16" s="58">
        <v>0.15877791811981543</v>
      </c>
      <c r="BX16" s="58">
        <v>1.7080425163210293</v>
      </c>
      <c r="BY16" s="58">
        <v>-5.5072402633163904</v>
      </c>
      <c r="BZ16" s="58">
        <v>2.9021165721675564</v>
      </c>
      <c r="CA16" s="58">
        <v>4.4108377812956658E-2</v>
      </c>
      <c r="CB16" s="58">
        <v>-1.8582754398232586</v>
      </c>
      <c r="CC16" s="58">
        <v>-3.0527339395296664</v>
      </c>
      <c r="CD16" s="58">
        <v>2.2830551645685722</v>
      </c>
      <c r="CE16" s="58">
        <v>0.91503703981385198</v>
      </c>
      <c r="CF16" s="58">
        <v>3.5089445008655873</v>
      </c>
      <c r="CG16" s="58">
        <v>-1.0210890629618834</v>
      </c>
      <c r="CH16" s="58">
        <v>7.7892370863823874</v>
      </c>
      <c r="CI16" s="58">
        <v>-1.9160388835958113</v>
      </c>
      <c r="CJ16" s="58">
        <v>-6.4205196356989767</v>
      </c>
      <c r="CK16" s="42">
        <f t="shared" si="1"/>
        <v>-4.7919953254953267</v>
      </c>
      <c r="CL16" s="42">
        <f t="shared" si="2"/>
        <v>58.998042422234285</v>
      </c>
      <c r="CM16" s="42">
        <f t="shared" si="4"/>
        <v>7.6810183193528632</v>
      </c>
      <c r="CN16" s="42">
        <f t="shared" si="3"/>
        <v>86</v>
      </c>
      <c r="CO16" s="44">
        <v>-1</v>
      </c>
    </row>
    <row r="17" spans="2:93" ht="15" x14ac:dyDescent="0.25">
      <c r="B17" s="88" t="s">
        <v>118</v>
      </c>
      <c r="C17" s="54">
        <v>3.7333333333333329</v>
      </c>
      <c r="D17" s="54">
        <v>3.2333333333333329</v>
      </c>
      <c r="E17" s="54">
        <v>1.5333333333333332</v>
      </c>
      <c r="F17" s="54">
        <v>1.3999999999999997</v>
      </c>
      <c r="G17" s="54">
        <v>0.43333333333333335</v>
      </c>
      <c r="H17" s="54">
        <v>1.0999999999999999</v>
      </c>
      <c r="I17" s="54">
        <v>1.9333333333333333</v>
      </c>
      <c r="J17" s="54">
        <v>1.9666666666666666</v>
      </c>
      <c r="K17" s="54">
        <v>1.5666666666666664</v>
      </c>
      <c r="L17" s="54">
        <v>1.4333333333333333</v>
      </c>
      <c r="M17" s="54">
        <v>1.1666666666666667</v>
      </c>
      <c r="N17" s="54">
        <v>1.6333333333333335</v>
      </c>
      <c r="O17" s="54">
        <v>2.2333333333333329</v>
      </c>
      <c r="P17" s="54">
        <v>2.9</v>
      </c>
      <c r="Q17" s="54">
        <v>3</v>
      </c>
      <c r="R17" s="54">
        <v>3.9333333333333331</v>
      </c>
      <c r="S17" s="54">
        <v>4.1000000000000005</v>
      </c>
      <c r="T17" s="54">
        <v>4.7333333333333334</v>
      </c>
      <c r="U17" s="54">
        <v>5.166666666666667</v>
      </c>
      <c r="V17" s="54">
        <v>5</v>
      </c>
      <c r="W17" s="54">
        <v>4.9666666666666668</v>
      </c>
      <c r="X17" s="54">
        <v>4.7333333333333334</v>
      </c>
      <c r="Y17" s="54">
        <v>4.8</v>
      </c>
      <c r="Z17" s="54">
        <v>4.7333333333333334</v>
      </c>
      <c r="AA17" s="54">
        <v>4.4333333333333327</v>
      </c>
      <c r="AB17" s="54">
        <v>4</v>
      </c>
      <c r="AC17" s="54">
        <v>3.8666666666666667</v>
      </c>
      <c r="AD17" s="54">
        <v>4.5</v>
      </c>
      <c r="AE17" s="58">
        <v>6.3999999999999995</v>
      </c>
      <c r="AF17" s="58">
        <v>7.3999999999999995</v>
      </c>
      <c r="AG17" s="58">
        <v>8.7333333333333325</v>
      </c>
      <c r="AH17" s="58">
        <v>9.5666666666666647</v>
      </c>
      <c r="AI17" s="58">
        <v>9.8333333333333339</v>
      </c>
      <c r="AJ17" s="58">
        <v>9.9333333333333336</v>
      </c>
      <c r="AK17" s="58">
        <v>9</v>
      </c>
      <c r="AL17" s="58">
        <v>7.333333333333333</v>
      </c>
      <c r="AM17" s="58">
        <v>6.5666666666666664</v>
      </c>
      <c r="AN17" s="58">
        <v>3.8666666666666667</v>
      </c>
      <c r="AO17" s="58">
        <v>1.0333333333333334</v>
      </c>
      <c r="AP17" s="58">
        <v>-1.5</v>
      </c>
      <c r="AQ17" s="58">
        <v>-4.7666666666666666</v>
      </c>
      <c r="AR17" s="58">
        <v>-4.8666666666666663</v>
      </c>
      <c r="AS17" s="58">
        <v>-3.7666666666666671</v>
      </c>
      <c r="AT17" s="58">
        <v>-2.6999999999999997</v>
      </c>
      <c r="AU17" s="58">
        <v>-1.2333333333333334</v>
      </c>
      <c r="AV17" s="58">
        <v>-6.6666666666666666E-2</v>
      </c>
      <c r="AW17" s="58">
        <v>0.33333333333333331</v>
      </c>
      <c r="AX17" s="58">
        <v>0.40000000000000008</v>
      </c>
      <c r="AY17" s="58">
        <v>0.26666666666666666</v>
      </c>
      <c r="AZ17" s="58">
        <v>0.79999999999999993</v>
      </c>
      <c r="BA17" s="58">
        <v>0.5</v>
      </c>
      <c r="BB17" s="58">
        <v>-0.33333333333333331</v>
      </c>
      <c r="BC17" s="58">
        <v>-0.3666666666666667</v>
      </c>
      <c r="BD17" s="58">
        <v>-0.6</v>
      </c>
      <c r="BE17" s="58">
        <v>-0.10000000000000002</v>
      </c>
      <c r="BF17" s="58">
        <v>0.70000000000000007</v>
      </c>
      <c r="BG17" s="58">
        <v>1.3333333333333333</v>
      </c>
      <c r="BH17" s="58">
        <v>1.7333333333333334</v>
      </c>
      <c r="BI17" s="58">
        <v>1.8333333333333333</v>
      </c>
      <c r="BJ17" s="58">
        <v>1.7333333333333334</v>
      </c>
      <c r="BK17" s="58">
        <v>1.3333333333333333</v>
      </c>
      <c r="BL17" s="58">
        <v>1.9333333333333333</v>
      </c>
      <c r="BM17" s="58">
        <v>1.3333333333333333</v>
      </c>
      <c r="BN17" s="58">
        <v>1.2333333333333334</v>
      </c>
      <c r="BO17" s="58">
        <v>0.9</v>
      </c>
      <c r="BP17" s="58">
        <v>0.73333333333333339</v>
      </c>
      <c r="BQ17" s="58">
        <v>1.4333333333333333</v>
      </c>
      <c r="BR17" s="58">
        <v>1.6333333333333335</v>
      </c>
      <c r="BS17" s="58">
        <v>1.5333333333333332</v>
      </c>
      <c r="BT17" s="58">
        <v>2</v>
      </c>
      <c r="BU17" s="58">
        <v>1.5666666666666667</v>
      </c>
      <c r="BV17" s="58">
        <v>1.5666666666666664</v>
      </c>
      <c r="BW17" s="58">
        <v>1.8333333333333333</v>
      </c>
      <c r="BX17" s="58">
        <v>1.8</v>
      </c>
      <c r="BY17" s="58">
        <v>1.9666666666666668</v>
      </c>
      <c r="BZ17" s="58">
        <v>2.0333333333333332</v>
      </c>
      <c r="CA17" s="58">
        <v>2.1333333333333333</v>
      </c>
      <c r="CB17" s="58">
        <v>2.4</v>
      </c>
      <c r="CC17" s="58">
        <v>2.3666666666666667</v>
      </c>
      <c r="CD17" s="58">
        <v>1.9666666666666668</v>
      </c>
      <c r="CE17" s="58">
        <v>1.9333333333333333</v>
      </c>
      <c r="CF17" s="58">
        <v>0.33333333333333331</v>
      </c>
      <c r="CG17" s="58">
        <v>0.66666666666666663</v>
      </c>
      <c r="CH17" s="58">
        <v>0.69999999999999984</v>
      </c>
      <c r="CI17" s="58">
        <v>0.73333333333333339</v>
      </c>
      <c r="CJ17" s="58">
        <v>1.5999999999999999</v>
      </c>
      <c r="CK17" s="42">
        <f t="shared" si="1"/>
        <v>2.2895348837209308</v>
      </c>
      <c r="CL17" s="42">
        <f t="shared" si="2"/>
        <v>8.1639284085727315</v>
      </c>
      <c r="CM17" s="42">
        <f t="shared" si="4"/>
        <v>2.8572588977152091</v>
      </c>
      <c r="CN17" s="42">
        <f t="shared" si="3"/>
        <v>86</v>
      </c>
      <c r="CO17" s="44">
        <v>1</v>
      </c>
    </row>
    <row r="18" spans="2:93" ht="15" x14ac:dyDescent="0.25">
      <c r="B18" s="88" t="s">
        <v>129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8">
        <v>49.6</v>
      </c>
      <c r="AF18" s="58">
        <v>39.700000000000003</v>
      </c>
      <c r="AG18" s="58">
        <v>36.5</v>
      </c>
      <c r="AH18" s="58">
        <v>23.1</v>
      </c>
      <c r="AI18" s="58">
        <v>16.7</v>
      </c>
      <c r="AJ18" s="58">
        <v>11.3</v>
      </c>
      <c r="AK18" s="58">
        <v>-3.8</v>
      </c>
      <c r="AL18" s="58">
        <v>-17.8</v>
      </c>
      <c r="AM18" s="58">
        <v>-37</v>
      </c>
      <c r="AN18" s="58">
        <v>-42.3</v>
      </c>
      <c r="AO18" s="58">
        <v>-39.1</v>
      </c>
      <c r="AP18" s="58">
        <v>-29.3</v>
      </c>
      <c r="AQ18" s="58">
        <v>-20.7</v>
      </c>
      <c r="AR18" s="58">
        <v>-11.5</v>
      </c>
      <c r="AS18" s="58">
        <v>-7.7</v>
      </c>
      <c r="AT18" s="58">
        <v>-2.4</v>
      </c>
      <c r="AU18" s="58">
        <v>10.8</v>
      </c>
      <c r="AV18" s="58">
        <v>12.3</v>
      </c>
      <c r="AW18" s="58">
        <v>13</v>
      </c>
      <c r="AX18" s="58">
        <v>5.8</v>
      </c>
      <c r="AY18" s="58">
        <v>2.6</v>
      </c>
      <c r="AZ18" s="58">
        <v>2</v>
      </c>
      <c r="BA18" s="58">
        <v>1.3</v>
      </c>
      <c r="BB18" s="58">
        <v>6.1</v>
      </c>
      <c r="BC18" s="58">
        <v>4.8</v>
      </c>
      <c r="BD18" s="58">
        <v>7.9</v>
      </c>
      <c r="BE18" s="58">
        <v>6.5</v>
      </c>
      <c r="BF18" s="58">
        <v>8.1999999999999993</v>
      </c>
      <c r="BG18" s="58">
        <v>10.6</v>
      </c>
      <c r="BH18" s="58">
        <v>7.7</v>
      </c>
      <c r="BI18" s="58">
        <v>10.7</v>
      </c>
      <c r="BJ18" s="58">
        <v>-4.5</v>
      </c>
      <c r="BK18" s="58">
        <v>-6.5</v>
      </c>
      <c r="BL18" s="58">
        <v>-4.5999999999999996</v>
      </c>
      <c r="BM18" s="58">
        <v>-7.9</v>
      </c>
      <c r="BN18" s="58">
        <v>6.6</v>
      </c>
      <c r="BO18" s="58">
        <v>7.1</v>
      </c>
      <c r="BP18" s="58">
        <v>9.5</v>
      </c>
      <c r="BQ18" s="58">
        <v>9.6</v>
      </c>
      <c r="BR18" s="58">
        <v>7.8</v>
      </c>
      <c r="BS18" s="58">
        <v>9.3000000000000007</v>
      </c>
      <c r="BT18" s="58">
        <v>9.1</v>
      </c>
      <c r="BU18" s="58">
        <v>8.8000000000000007</v>
      </c>
      <c r="BV18" s="58">
        <v>7.9</v>
      </c>
      <c r="BW18" s="58">
        <v>11.4</v>
      </c>
      <c r="BX18" s="58">
        <v>8.6999999999999993</v>
      </c>
      <c r="BY18" s="58">
        <v>7.2</v>
      </c>
      <c r="BZ18" s="58">
        <v>11.1</v>
      </c>
      <c r="CA18" s="58">
        <v>6.4</v>
      </c>
      <c r="CB18" s="58">
        <v>7.9</v>
      </c>
      <c r="CC18" s="58">
        <v>12.7</v>
      </c>
      <c r="CD18" s="67">
        <v>8.8000000000000007</v>
      </c>
      <c r="CE18" s="67">
        <v>8.8000000000000007</v>
      </c>
      <c r="CF18" s="67">
        <v>1.5</v>
      </c>
      <c r="CG18" s="67">
        <v>1.7</v>
      </c>
      <c r="CH18" s="67">
        <v>2.2000000000000002</v>
      </c>
      <c r="CI18" s="67">
        <v>2.9</v>
      </c>
      <c r="CJ18" s="67">
        <v>12.4</v>
      </c>
      <c r="CK18" s="42">
        <f t="shared" si="1"/>
        <v>3.9913793103448265</v>
      </c>
      <c r="CL18" s="42">
        <f t="shared" si="2"/>
        <v>257.07869630973988</v>
      </c>
      <c r="CM18" s="42">
        <f t="shared" si="4"/>
        <v>16.033673824477653</v>
      </c>
      <c r="CN18" s="42">
        <f t="shared" si="3"/>
        <v>58</v>
      </c>
      <c r="CO18" s="44">
        <v>1</v>
      </c>
    </row>
    <row r="19" spans="2:93" x14ac:dyDescent="0.25">
      <c r="CB19" s="86"/>
      <c r="CC19" s="86"/>
      <c r="CD19" s="86"/>
      <c r="CE19" s="86"/>
      <c r="CF19" s="86"/>
      <c r="CG19" s="86"/>
      <c r="CH19" s="86"/>
      <c r="CI19" s="86"/>
      <c r="CJ19" s="86"/>
      <c r="CK19" s="53"/>
      <c r="CL19" s="53"/>
      <c r="CM19" s="53"/>
      <c r="CN19" s="53"/>
    </row>
    <row r="20" spans="2:93" x14ac:dyDescent="0.25">
      <c r="CB20" s="76"/>
      <c r="CE20" s="45"/>
      <c r="CF20" s="45"/>
      <c r="CG20" s="45"/>
      <c r="CH20" s="77"/>
      <c r="CI20" s="77"/>
      <c r="CJ20" s="77"/>
      <c r="CK20" s="53"/>
      <c r="CL20" s="53"/>
      <c r="CM20" s="53"/>
      <c r="CN20" s="53"/>
    </row>
    <row r="21" spans="2:93" x14ac:dyDescent="0.25">
      <c r="CF21" s="45"/>
      <c r="CK21" s="53"/>
      <c r="CL21" s="53"/>
    </row>
    <row r="22" spans="2:93" x14ac:dyDescent="0.25">
      <c r="B22" s="16" t="s">
        <v>95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CF22" s="45"/>
      <c r="CK22" s="82" t="s">
        <v>154</v>
      </c>
      <c r="CL22" s="53"/>
    </row>
    <row r="23" spans="2:93" x14ac:dyDescent="0.25">
      <c r="CK23" s="53" t="s">
        <v>155</v>
      </c>
      <c r="CL23" s="53"/>
    </row>
    <row r="24" spans="2:93" x14ac:dyDescent="0.25">
      <c r="B24" s="88" t="s">
        <v>119</v>
      </c>
      <c r="C24" s="20">
        <f t="shared" ref="C24:AH24" si="5">(C5-$CK$5)^2</f>
        <v>4.3080381287182137</v>
      </c>
      <c r="D24" s="20">
        <f t="shared" si="5"/>
        <v>9.459200919415883</v>
      </c>
      <c r="E24" s="20">
        <f t="shared" si="5"/>
        <v>11.394549756625187</v>
      </c>
      <c r="F24" s="20">
        <f t="shared" si="5"/>
        <v>9.459200919415883</v>
      </c>
      <c r="G24" s="20">
        <f t="shared" si="5"/>
        <v>16.61036371011355</v>
      </c>
      <c r="H24" s="20">
        <f t="shared" si="5"/>
        <v>19.145712547322859</v>
      </c>
      <c r="I24" s="20">
        <f t="shared" si="5"/>
        <v>0.76664277988101281</v>
      </c>
      <c r="J24" s="20">
        <f t="shared" si="5"/>
        <v>1.6271078961600793</v>
      </c>
      <c r="K24" s="20">
        <f t="shared" si="5"/>
        <v>0.33129394267171103</v>
      </c>
      <c r="L24" s="20">
        <f t="shared" si="5"/>
        <v>0.38989859383450798</v>
      </c>
      <c r="M24" s="20">
        <f t="shared" si="5"/>
        <v>3.9029218496484481</v>
      </c>
      <c r="N24" s="20">
        <f t="shared" si="5"/>
        <v>0.52478231476474047</v>
      </c>
      <c r="O24" s="20">
        <f t="shared" si="5"/>
        <v>0.85454975662520827</v>
      </c>
      <c r="P24" s="20">
        <f t="shared" si="5"/>
        <v>9.1471078961601027</v>
      </c>
      <c r="Q24" s="20">
        <f t="shared" si="5"/>
        <v>10.396875338020564</v>
      </c>
      <c r="R24" s="20">
        <f t="shared" si="5"/>
        <v>5.4029218496484743</v>
      </c>
      <c r="S24" s="20">
        <f t="shared" si="5"/>
        <v>1.0494334775554408</v>
      </c>
      <c r="T24" s="20">
        <f t="shared" si="5"/>
        <v>0.33129394267171103</v>
      </c>
      <c r="U24" s="20">
        <f t="shared" si="5"/>
        <v>0.76664277988101281</v>
      </c>
      <c r="V24" s="20">
        <f t="shared" si="5"/>
        <v>7.9773404542996404</v>
      </c>
      <c r="W24" s="20">
        <f t="shared" si="5"/>
        <v>46.572689291508972</v>
      </c>
      <c r="X24" s="20">
        <f t="shared" si="5"/>
        <v>42.568038128718257</v>
      </c>
      <c r="Y24" s="20">
        <f t="shared" si="5"/>
        <v>72.665712547322926</v>
      </c>
      <c r="Z24" s="20">
        <f t="shared" si="5"/>
        <v>62.796410221741503</v>
      </c>
      <c r="AA24" s="20">
        <f t="shared" si="5"/>
        <v>104.53873580313687</v>
      </c>
      <c r="AB24" s="20">
        <f t="shared" si="5"/>
        <v>156.86106138453223</v>
      </c>
      <c r="AC24" s="20">
        <f t="shared" si="5"/>
        <v>182.90989859383458</v>
      </c>
      <c r="AD24" s="20">
        <f t="shared" si="5"/>
        <v>358.13361952406717</v>
      </c>
      <c r="AE24" s="20">
        <f t="shared" si="5"/>
        <v>507.34943347755564</v>
      </c>
      <c r="AF24" s="20">
        <f t="shared" si="5"/>
        <v>548.70338696592762</v>
      </c>
      <c r="AG24" s="20">
        <f t="shared" si="5"/>
        <v>572.37780557057886</v>
      </c>
      <c r="AH24" s="20">
        <f t="shared" si="5"/>
        <v>433.65641022174157</v>
      </c>
      <c r="AI24" s="20">
        <f t="shared" ref="AI24:BN24" si="6">(AI5-$CK$5)^2</f>
        <v>365.74338696592775</v>
      </c>
      <c r="AJ24" s="20">
        <f t="shared" si="6"/>
        <v>219.76338696592762</v>
      </c>
      <c r="AK24" s="20">
        <f t="shared" si="6"/>
        <v>132.81222417522991</v>
      </c>
      <c r="AL24" s="20">
        <f t="shared" si="6"/>
        <v>9.7619916170903327</v>
      </c>
      <c r="AM24" s="20">
        <f t="shared" si="6"/>
        <v>27.831759058950755</v>
      </c>
      <c r="AN24" s="20">
        <f t="shared" si="6"/>
        <v>93.616875338020492</v>
      </c>
      <c r="AO24" s="20">
        <f t="shared" si="6"/>
        <v>236.40850324499723</v>
      </c>
      <c r="AP24" s="20">
        <f t="shared" si="6"/>
        <v>444.18013115197391</v>
      </c>
      <c r="AQ24" s="20">
        <f t="shared" si="6"/>
        <v>295.00059626825305</v>
      </c>
      <c r="AR24" s="20">
        <f t="shared" si="6"/>
        <v>233.34338696592741</v>
      </c>
      <c r="AS24" s="20">
        <f t="shared" si="6"/>
        <v>116.11315440778795</v>
      </c>
      <c r="AT24" s="20">
        <f t="shared" si="6"/>
        <v>31.087107896160052</v>
      </c>
      <c r="AU24" s="20">
        <f t="shared" si="6"/>
        <v>21.861061384532157</v>
      </c>
      <c r="AV24" s="20">
        <f t="shared" si="6"/>
        <v>20.935945105462384</v>
      </c>
      <c r="AW24" s="20">
        <f t="shared" si="6"/>
        <v>21.861061384532157</v>
      </c>
      <c r="AX24" s="20">
        <f t="shared" si="6"/>
        <v>20.030828826392622</v>
      </c>
      <c r="AY24" s="20">
        <f t="shared" si="6"/>
        <v>28.896875338020529</v>
      </c>
      <c r="AZ24" s="20">
        <f t="shared" si="6"/>
        <v>26.786642779880992</v>
      </c>
      <c r="BA24" s="20">
        <f t="shared" si="6"/>
        <v>29.981991617090291</v>
      </c>
      <c r="BB24" s="20">
        <f t="shared" si="6"/>
        <v>24.756410221741454</v>
      </c>
      <c r="BC24" s="20">
        <f t="shared" si="6"/>
        <v>26.786642779880992</v>
      </c>
      <c r="BD24" s="20">
        <f t="shared" si="6"/>
        <v>19.145712547322859</v>
      </c>
      <c r="BE24" s="20">
        <f t="shared" si="6"/>
        <v>15.020131151974022</v>
      </c>
      <c r="BF24" s="20">
        <f t="shared" si="6"/>
        <v>17.435479989183321</v>
      </c>
      <c r="BG24" s="20">
        <f t="shared" si="6"/>
        <v>2.4824567333693794</v>
      </c>
      <c r="BH24" s="20">
        <f t="shared" si="6"/>
        <v>6.1285032449972832</v>
      </c>
      <c r="BI24" s="20">
        <f t="shared" si="6"/>
        <v>3.9029218496484481</v>
      </c>
      <c r="BJ24" s="20">
        <f t="shared" si="6"/>
        <v>5.643386965927518</v>
      </c>
      <c r="BK24" s="20">
        <f t="shared" si="6"/>
        <v>7.7038520822065824</v>
      </c>
      <c r="BL24" s="20">
        <f t="shared" si="6"/>
        <v>6.6336195240670479</v>
      </c>
      <c r="BM24" s="20">
        <f t="shared" si="6"/>
        <v>2.807573012439148</v>
      </c>
      <c r="BN24" s="20">
        <f t="shared" si="6"/>
        <v>2.4824567333693794</v>
      </c>
      <c r="BO24" s="20">
        <f t="shared" ref="BO24:CD24" si="7">(BO5-$CK$5)^2</f>
        <v>13.509898593834487</v>
      </c>
      <c r="BP24" s="20">
        <f t="shared" si="7"/>
        <v>14.255014872904251</v>
      </c>
      <c r="BQ24" s="20">
        <f t="shared" si="7"/>
        <v>26.786642779880992</v>
      </c>
      <c r="BR24" s="20">
        <f t="shared" si="7"/>
        <v>9.459200919415883</v>
      </c>
      <c r="BS24" s="20">
        <f t="shared" si="7"/>
        <v>3.9029218496484481</v>
      </c>
      <c r="BT24" s="20">
        <f t="shared" si="7"/>
        <v>0.14106138453217787</v>
      </c>
      <c r="BU24" s="20">
        <f t="shared" si="7"/>
        <v>0.45641022174147738</v>
      </c>
      <c r="BV24" s="20">
        <f t="shared" si="7"/>
        <v>2.1773404542996135</v>
      </c>
      <c r="BW24" s="20">
        <f t="shared" si="7"/>
        <v>7.5945105462411067E-2</v>
      </c>
      <c r="BX24" s="20">
        <f t="shared" si="7"/>
        <v>0.2261776636019445</v>
      </c>
      <c r="BY24" s="20">
        <f t="shared" si="7"/>
        <v>0.76664277988101281</v>
      </c>
      <c r="BZ24" s="20">
        <f t="shared" si="7"/>
        <v>0.33129394267171103</v>
      </c>
      <c r="CA24" s="20">
        <f t="shared" si="7"/>
        <v>2.4824567333693794</v>
      </c>
      <c r="CB24" s="20">
        <f t="shared" si="7"/>
        <v>3.5178055705786826</v>
      </c>
      <c r="CC24" s="20">
        <f t="shared" si="7"/>
        <v>1.8922241752298476</v>
      </c>
      <c r="CD24" s="20">
        <f t="shared" si="7"/>
        <v>4.3080381287182137</v>
      </c>
      <c r="CE24" s="20">
        <f t="shared" ref="CE24:CJ24" si="8">(CE5-$CK$5)^2</f>
        <v>4.7331544077879828</v>
      </c>
      <c r="CF24" s="20">
        <f t="shared" si="8"/>
        <v>20.935945105462384</v>
      </c>
      <c r="CG24" s="20">
        <f t="shared" si="8"/>
        <v>3.9029218496484481</v>
      </c>
      <c r="CH24" s="20">
        <f t="shared" si="8"/>
        <v>5.1782706868577479</v>
      </c>
      <c r="CI24" s="20">
        <f t="shared" si="8"/>
        <v>0.27501487290427534</v>
      </c>
      <c r="CJ24" s="20">
        <f t="shared" si="8"/>
        <v>1.4992009194159051</v>
      </c>
      <c r="CK24" s="53" t="s">
        <v>156</v>
      </c>
      <c r="CL24" s="53"/>
    </row>
    <row r="25" spans="2:93" x14ac:dyDescent="0.25">
      <c r="B25" s="88" t="s">
        <v>120</v>
      </c>
      <c r="C25" s="20">
        <f t="shared" ref="C25:AH25" si="9">(C6-$CK$6)^2</f>
        <v>8.6477028123309889</v>
      </c>
      <c r="D25" s="20">
        <f t="shared" si="9"/>
        <v>10.502121416982156</v>
      </c>
      <c r="E25" s="20">
        <f t="shared" si="9"/>
        <v>9.8639818820984377</v>
      </c>
      <c r="F25" s="20">
        <f t="shared" si="9"/>
        <v>9.2458423472147082</v>
      </c>
      <c r="G25" s="20">
        <f t="shared" si="9"/>
        <v>6.973284207679832</v>
      </c>
      <c r="H25" s="20">
        <f t="shared" si="9"/>
        <v>8.069563277447271</v>
      </c>
      <c r="I25" s="20">
        <f t="shared" si="9"/>
        <v>6.973284207679832</v>
      </c>
      <c r="J25" s="20">
        <f t="shared" si="9"/>
        <v>5.478865603028666</v>
      </c>
      <c r="K25" s="20">
        <f t="shared" si="9"/>
        <v>2.3737493239588954</v>
      </c>
      <c r="L25" s="20">
        <f t="shared" si="9"/>
        <v>6.4551446727961039</v>
      </c>
      <c r="M25" s="20">
        <f t="shared" si="9"/>
        <v>1.9795835586803971E-2</v>
      </c>
      <c r="N25" s="20">
        <f t="shared" si="9"/>
        <v>0.88491211465657105</v>
      </c>
      <c r="O25" s="20">
        <f t="shared" si="9"/>
        <v>0.19421444023796644</v>
      </c>
      <c r="P25" s="20">
        <f t="shared" si="9"/>
        <v>0.54863304488913034</v>
      </c>
      <c r="Q25" s="20">
        <f t="shared" si="9"/>
        <v>0.54863304488913034</v>
      </c>
      <c r="R25" s="20">
        <f t="shared" si="9"/>
        <v>3.5167658193618191E-3</v>
      </c>
      <c r="S25" s="20">
        <f t="shared" si="9"/>
        <v>0.88491211465657105</v>
      </c>
      <c r="T25" s="20">
        <f t="shared" si="9"/>
        <v>0.19421444023796644</v>
      </c>
      <c r="U25" s="20">
        <f t="shared" si="9"/>
        <v>1.9795835586803971E-2</v>
      </c>
      <c r="V25" s="20">
        <f t="shared" si="9"/>
        <v>0.41049351000540968</v>
      </c>
      <c r="W25" s="20">
        <f t="shared" si="9"/>
        <v>0.11607490535424576</v>
      </c>
      <c r="X25" s="20">
        <f t="shared" si="9"/>
        <v>0.43467955651703577</v>
      </c>
      <c r="Y25" s="20">
        <f t="shared" si="9"/>
        <v>3.0951446727961036</v>
      </c>
      <c r="Z25" s="20">
        <f t="shared" si="9"/>
        <v>6.5500283937263388</v>
      </c>
      <c r="AA25" s="20">
        <f t="shared" si="9"/>
        <v>7.6137493239588929</v>
      </c>
      <c r="AB25" s="20">
        <f t="shared" si="9"/>
        <v>14.894214440237965</v>
      </c>
      <c r="AC25" s="20">
        <f t="shared" si="9"/>
        <v>22.650958626284471</v>
      </c>
      <c r="AD25" s="20">
        <f t="shared" si="9"/>
        <v>22.650958626284471</v>
      </c>
      <c r="AE25" s="20">
        <f t="shared" si="9"/>
        <v>22.650958626284471</v>
      </c>
      <c r="AF25" s="20">
        <f t="shared" si="9"/>
        <v>24.594679556517033</v>
      </c>
      <c r="AG25" s="20">
        <f t="shared" si="9"/>
        <v>25.596540021633317</v>
      </c>
      <c r="AH25" s="20">
        <f t="shared" si="9"/>
        <v>34.331423742563544</v>
      </c>
      <c r="AI25" s="20">
        <f t="shared" ref="AI25:BN25" si="10">(AI6-$CK$6)^2</f>
        <v>23.612819091400755</v>
      </c>
      <c r="AJ25" s="20">
        <f t="shared" si="10"/>
        <v>19.003516765819359</v>
      </c>
      <c r="AK25" s="20">
        <f t="shared" si="10"/>
        <v>10.623051649540287</v>
      </c>
      <c r="AL25" s="20">
        <f t="shared" si="10"/>
        <v>0.73840048674959258</v>
      </c>
      <c r="AM25" s="20">
        <f t="shared" si="10"/>
        <v>9.2458423472147082</v>
      </c>
      <c r="AN25" s="20">
        <f t="shared" si="10"/>
        <v>36.490028393726334</v>
      </c>
      <c r="AO25" s="20">
        <f t="shared" si="10"/>
        <v>58.380260951865893</v>
      </c>
      <c r="AP25" s="20">
        <f t="shared" si="10"/>
        <v>79.936074905354275</v>
      </c>
      <c r="AQ25" s="20">
        <f t="shared" si="10"/>
        <v>96.839330719307739</v>
      </c>
      <c r="AR25" s="20">
        <f t="shared" si="10"/>
        <v>85.390493510005385</v>
      </c>
      <c r="AS25" s="20">
        <f t="shared" si="10"/>
        <v>55.363981882098457</v>
      </c>
      <c r="AT25" s="20">
        <f t="shared" si="10"/>
        <v>45.437005137912372</v>
      </c>
      <c r="AU25" s="20">
        <f t="shared" si="10"/>
        <v>38.946307463493767</v>
      </c>
      <c r="AV25" s="20">
        <f t="shared" si="10"/>
        <v>35.29188885884264</v>
      </c>
      <c r="AW25" s="20">
        <f t="shared" si="10"/>
        <v>16.327237696051917</v>
      </c>
      <c r="AX25" s="20">
        <f t="shared" si="10"/>
        <v>15.529098161168198</v>
      </c>
      <c r="AY25" s="20">
        <f t="shared" si="10"/>
        <v>24.410493510005427</v>
      </c>
      <c r="AZ25" s="20">
        <f t="shared" si="10"/>
        <v>25.408633044889125</v>
      </c>
      <c r="BA25" s="20">
        <f t="shared" si="10"/>
        <v>6.973284207679832</v>
      </c>
      <c r="BB25" s="20">
        <f t="shared" si="10"/>
        <v>8.069563277447271</v>
      </c>
      <c r="BC25" s="20">
        <f t="shared" si="10"/>
        <v>3.030028393726341</v>
      </c>
      <c r="BD25" s="20">
        <f t="shared" si="10"/>
        <v>5.7935370470524945E-2</v>
      </c>
      <c r="BE25" s="20">
        <f t="shared" si="10"/>
        <v>0.54863304488913034</v>
      </c>
      <c r="BF25" s="20">
        <f t="shared" si="10"/>
        <v>1.9795835586803971E-2</v>
      </c>
      <c r="BG25" s="20">
        <f t="shared" si="10"/>
        <v>0.41049351000540968</v>
      </c>
      <c r="BH25" s="20">
        <f t="shared" si="10"/>
        <v>0.21095862628447845</v>
      </c>
      <c r="BI25" s="20">
        <f t="shared" si="10"/>
        <v>0.21095862628447845</v>
      </c>
      <c r="BJ25" s="20">
        <f t="shared" si="10"/>
        <v>0.73840048674959258</v>
      </c>
      <c r="BK25" s="20">
        <f t="shared" si="10"/>
        <v>0.9202609518658742</v>
      </c>
      <c r="BL25" s="20">
        <f t="shared" si="10"/>
        <v>1.8477028123309869</v>
      </c>
      <c r="BM25" s="20">
        <f t="shared" si="10"/>
        <v>1.8477028123309869</v>
      </c>
      <c r="BN25" s="20">
        <f t="shared" si="10"/>
        <v>1.8477028123309869</v>
      </c>
      <c r="BO25" s="20">
        <f t="shared" ref="BO25:CD25" si="11">(BO6-$CK$6)^2</f>
        <v>0.9202609518658742</v>
      </c>
      <c r="BP25" s="20">
        <f t="shared" si="11"/>
        <v>2.7532842076798256</v>
      </c>
      <c r="BQ25" s="20">
        <f t="shared" si="11"/>
        <v>2.4314237425635481</v>
      </c>
      <c r="BR25" s="20">
        <f t="shared" si="11"/>
        <v>3.0951446727961036</v>
      </c>
      <c r="BS25" s="20">
        <f t="shared" si="11"/>
        <v>3.4570051379123812</v>
      </c>
      <c r="BT25" s="20">
        <f t="shared" si="11"/>
        <v>5.566307463493775</v>
      </c>
      <c r="BU25" s="20">
        <f t="shared" si="11"/>
        <v>6.5500283937263388</v>
      </c>
      <c r="BV25" s="20">
        <f t="shared" si="11"/>
        <v>9.3593307193077333</v>
      </c>
      <c r="BW25" s="20">
        <f t="shared" si="11"/>
        <v>9.3593307193077333</v>
      </c>
      <c r="BX25" s="20">
        <f t="shared" si="11"/>
        <v>11.966772579772847</v>
      </c>
      <c r="BY25" s="20">
        <f t="shared" si="11"/>
        <v>17.299795835586799</v>
      </c>
      <c r="BZ25" s="20">
        <f t="shared" si="11"/>
        <v>18.141656300703076</v>
      </c>
      <c r="CA25" s="20">
        <f t="shared" si="11"/>
        <v>18.141656300703076</v>
      </c>
      <c r="CB25" s="20">
        <f t="shared" si="11"/>
        <v>22.650958626284471</v>
      </c>
      <c r="CC25" s="20">
        <f t="shared" si="11"/>
        <v>25.596540021633317</v>
      </c>
      <c r="CD25" s="20">
        <f t="shared" si="11"/>
        <v>26.618400486749589</v>
      </c>
      <c r="CE25" s="20">
        <f t="shared" ref="CE25:CJ25" si="12">(CE6-$CK$6)^2</f>
        <v>12.668633044889129</v>
      </c>
      <c r="CF25" s="20">
        <f t="shared" si="12"/>
        <v>6.5500283937263388</v>
      </c>
      <c r="CG25" s="20">
        <f t="shared" si="12"/>
        <v>7.6137493239588929</v>
      </c>
      <c r="CH25" s="20">
        <f t="shared" si="12"/>
        <v>10.623051649540287</v>
      </c>
      <c r="CI25" s="20">
        <f t="shared" si="12"/>
        <v>9.9811911844240111</v>
      </c>
      <c r="CJ25" s="20">
        <f t="shared" si="12"/>
        <v>10.623051649540287</v>
      </c>
      <c r="CK25" s="53" t="s">
        <v>157</v>
      </c>
      <c r="CL25" s="53"/>
    </row>
    <row r="26" spans="2:93" x14ac:dyDescent="0.25">
      <c r="B26" s="88" t="s">
        <v>121</v>
      </c>
      <c r="C26" s="20">
        <f t="shared" ref="C26:AH26" si="13">(C7-$CK$7)^2</f>
        <v>45.280379935100292</v>
      </c>
      <c r="D26" s="20">
        <f t="shared" si="13"/>
        <v>45.280379935100292</v>
      </c>
      <c r="E26" s="20">
        <f t="shared" si="13"/>
        <v>45.280379935100292</v>
      </c>
      <c r="F26" s="20">
        <f t="shared" si="13"/>
        <v>45.280379935100292</v>
      </c>
      <c r="G26" s="20">
        <f t="shared" si="13"/>
        <v>36.349682260681625</v>
      </c>
      <c r="H26" s="20">
        <f t="shared" si="13"/>
        <v>36.349682260681625</v>
      </c>
      <c r="I26" s="20">
        <f t="shared" si="13"/>
        <v>33.978054353704927</v>
      </c>
      <c r="J26" s="20">
        <f t="shared" si="13"/>
        <v>33.978054353704927</v>
      </c>
      <c r="K26" s="20">
        <f t="shared" si="13"/>
        <v>37.565496214170018</v>
      </c>
      <c r="L26" s="20">
        <f t="shared" si="13"/>
        <v>20.512472958356</v>
      </c>
      <c r="M26" s="20">
        <f t="shared" si="13"/>
        <v>9.175263656030376</v>
      </c>
      <c r="N26" s="20">
        <f t="shared" si="13"/>
        <v>11.758519469983867</v>
      </c>
      <c r="O26" s="20">
        <f t="shared" si="13"/>
        <v>17.885031097890899</v>
      </c>
      <c r="P26" s="20">
        <f t="shared" si="13"/>
        <v>16.233403190914125</v>
      </c>
      <c r="Q26" s="20">
        <f t="shared" si="13"/>
        <v>5.9003799351001183</v>
      </c>
      <c r="R26" s="20">
        <f t="shared" si="13"/>
        <v>14.661775283937409</v>
      </c>
      <c r="S26" s="20">
        <f t="shared" si="13"/>
        <v>13.905961330449022</v>
      </c>
      <c r="T26" s="20">
        <f t="shared" si="13"/>
        <v>11.758519469983867</v>
      </c>
      <c r="U26" s="20">
        <f t="shared" si="13"/>
        <v>7.4478217955652664</v>
      </c>
      <c r="V26" s="20">
        <f t="shared" si="13"/>
        <v>9.175263656030376</v>
      </c>
      <c r="W26" s="20">
        <f t="shared" si="13"/>
        <v>14.661775283937409</v>
      </c>
      <c r="X26" s="20">
        <f t="shared" si="13"/>
        <v>5.4245659816117699</v>
      </c>
      <c r="Y26" s="20">
        <f t="shared" si="13"/>
        <v>2.9896822606815103</v>
      </c>
      <c r="Z26" s="20">
        <f t="shared" si="13"/>
        <v>1.2747985397512533</v>
      </c>
      <c r="AA26" s="20">
        <f t="shared" si="13"/>
        <v>0.18410086533262363</v>
      </c>
      <c r="AB26" s="20">
        <f t="shared" si="13"/>
        <v>1.1468915630070025</v>
      </c>
      <c r="AC26" s="20">
        <f t="shared" si="13"/>
        <v>12.047356679285999</v>
      </c>
      <c r="AD26" s="20">
        <f t="shared" si="13"/>
        <v>3.8845659816116238</v>
      </c>
      <c r="AE26" s="20">
        <f t="shared" si="13"/>
        <v>1.615263656030242</v>
      </c>
      <c r="AF26" s="20">
        <f t="shared" si="13"/>
        <v>9.4306124932395079</v>
      </c>
      <c r="AG26" s="20">
        <f t="shared" si="13"/>
        <v>23.725961330448733</v>
      </c>
      <c r="AH26" s="20">
        <f t="shared" si="13"/>
        <v>23.725961330448733</v>
      </c>
      <c r="AI26" s="20">
        <f t="shared" ref="AI26:BN26" si="14">(AI7-$CK$7)^2</f>
        <v>17.396659004867338</v>
      </c>
      <c r="AJ26" s="20">
        <f t="shared" si="14"/>
        <v>24.710147376960371</v>
      </c>
      <c r="AK26" s="20">
        <f t="shared" si="14"/>
        <v>18.240845051378972</v>
      </c>
      <c r="AL26" s="20">
        <f t="shared" si="14"/>
        <v>3.8845659816116238</v>
      </c>
      <c r="AM26" s="20">
        <f t="shared" si="14"/>
        <v>0.10828691184425261</v>
      </c>
      <c r="AN26" s="20">
        <f t="shared" si="14"/>
        <v>8.5794497025419929</v>
      </c>
      <c r="AO26" s="20">
        <f t="shared" si="14"/>
        <v>31.686426446728142</v>
      </c>
      <c r="AP26" s="20">
        <f t="shared" si="14"/>
        <v>43.944565981611895</v>
      </c>
      <c r="AQ26" s="20">
        <f t="shared" si="14"/>
        <v>53.715263656030565</v>
      </c>
      <c r="AR26" s="20">
        <f t="shared" si="14"/>
        <v>43.944565981611895</v>
      </c>
      <c r="AS26" s="20">
        <f t="shared" si="14"/>
        <v>25.291542725797875</v>
      </c>
      <c r="AT26" s="20">
        <f t="shared" si="14"/>
        <v>29.474798539751362</v>
      </c>
      <c r="AU26" s="20">
        <f t="shared" si="14"/>
        <v>32.822240400216536</v>
      </c>
      <c r="AV26" s="20">
        <f t="shared" si="14"/>
        <v>18.740845051379289</v>
      </c>
      <c r="AW26" s="20">
        <f t="shared" si="14"/>
        <v>10.426891563007144</v>
      </c>
      <c r="AX26" s="20">
        <f t="shared" si="14"/>
        <v>9.7910776095187604</v>
      </c>
      <c r="AY26" s="20">
        <f t="shared" si="14"/>
        <v>13.905961330449022</v>
      </c>
      <c r="AZ26" s="20">
        <f t="shared" si="14"/>
        <v>6.3961938885885008</v>
      </c>
      <c r="BA26" s="20">
        <f t="shared" si="14"/>
        <v>0.53154272579775408</v>
      </c>
      <c r="BB26" s="20">
        <f t="shared" si="14"/>
        <v>0.86317063277449735</v>
      </c>
      <c r="BC26" s="20">
        <f t="shared" si="14"/>
        <v>0.68735667928613209</v>
      </c>
      <c r="BD26" s="20">
        <f t="shared" si="14"/>
        <v>5.2472958355876079E-2</v>
      </c>
      <c r="BE26" s="20">
        <f t="shared" si="14"/>
        <v>0.75851946998374697</v>
      </c>
      <c r="BF26" s="20">
        <f t="shared" si="14"/>
        <v>0.22177528393724955</v>
      </c>
      <c r="BG26" s="20">
        <f t="shared" si="14"/>
        <v>0.22177528393724955</v>
      </c>
      <c r="BH26" s="20">
        <f t="shared" si="14"/>
        <v>1.3710776095186143</v>
      </c>
      <c r="BI26" s="20">
        <f t="shared" si="14"/>
        <v>1.3710776095186143</v>
      </c>
      <c r="BJ26" s="20">
        <f t="shared" si="14"/>
        <v>1.3710776095186143</v>
      </c>
      <c r="BK26" s="20">
        <f t="shared" si="14"/>
        <v>2.4678217955651287</v>
      </c>
      <c r="BL26" s="20">
        <f t="shared" si="14"/>
        <v>7.6780543537046082</v>
      </c>
      <c r="BM26" s="20">
        <f t="shared" si="14"/>
        <v>10.69898458626273</v>
      </c>
      <c r="BN26" s="20">
        <f t="shared" si="14"/>
        <v>10.69898458626273</v>
      </c>
      <c r="BO26" s="20">
        <f t="shared" ref="BO26:CD26" si="15">(BO7-$CK$7)^2</f>
        <v>8.2422404002162413</v>
      </c>
      <c r="BP26" s="20">
        <f t="shared" si="15"/>
        <v>13.475728772309218</v>
      </c>
      <c r="BQ26" s="20">
        <f t="shared" si="15"/>
        <v>13.475728772309218</v>
      </c>
      <c r="BR26" s="20">
        <f t="shared" si="15"/>
        <v>12.751542725797634</v>
      </c>
      <c r="BS26" s="20">
        <f t="shared" si="15"/>
        <v>12.047356679285999</v>
      </c>
      <c r="BT26" s="20">
        <f t="shared" si="15"/>
        <v>19.989217144402247</v>
      </c>
      <c r="BU26" s="20">
        <f t="shared" si="15"/>
        <v>29.931077609518496</v>
      </c>
      <c r="BV26" s="20">
        <f t="shared" si="15"/>
        <v>31.035263656030139</v>
      </c>
      <c r="BW26" s="20">
        <f t="shared" si="15"/>
        <v>28.846891563006857</v>
      </c>
      <c r="BX26" s="20">
        <f t="shared" si="15"/>
        <v>39.324565981611549</v>
      </c>
      <c r="BY26" s="20">
        <f t="shared" si="15"/>
        <v>51.422240400216062</v>
      </c>
      <c r="BZ26" s="20">
        <f t="shared" si="15"/>
        <v>43.177124121146392</v>
      </c>
      <c r="CA26" s="20">
        <f t="shared" si="15"/>
        <v>39.324565981611549</v>
      </c>
      <c r="CB26" s="20">
        <f t="shared" si="15"/>
        <v>43.177124121146392</v>
      </c>
      <c r="CC26" s="20">
        <f t="shared" si="15"/>
        <v>55.814798539750889</v>
      </c>
      <c r="CD26" s="20">
        <f t="shared" si="15"/>
        <v>52.866426446727807</v>
      </c>
      <c r="CE26" s="20">
        <f t="shared" ref="CE26:CJ26" si="16">(CE7-$CK$7)^2</f>
        <v>43.177124121146392</v>
      </c>
      <c r="CF26" s="20">
        <f t="shared" si="16"/>
        <v>35.652007842076536</v>
      </c>
      <c r="CG26" s="20">
        <f t="shared" si="16"/>
        <v>38.08037993509982</v>
      </c>
      <c r="CH26" s="20">
        <f t="shared" si="16"/>
        <v>32.1594497025417</v>
      </c>
      <c r="CI26" s="20">
        <f t="shared" si="16"/>
        <v>12.047356679285999</v>
      </c>
      <c r="CJ26" s="20">
        <f t="shared" si="16"/>
        <v>17.396659004867338</v>
      </c>
      <c r="CK26" s="53" t="s">
        <v>163</v>
      </c>
      <c r="CL26" s="53"/>
    </row>
    <row r="27" spans="2:93" x14ac:dyDescent="0.25">
      <c r="B27" s="88" t="s">
        <v>122</v>
      </c>
      <c r="W27" s="21">
        <f t="shared" ref="W27:BB27" si="17">(W8-$CK$8)^2</f>
        <v>20302670.56841138</v>
      </c>
      <c r="X27" s="21">
        <f t="shared" si="17"/>
        <v>12445714.932047745</v>
      </c>
      <c r="Y27" s="21">
        <f t="shared" si="17"/>
        <v>7850354.9320477461</v>
      </c>
      <c r="Z27" s="21">
        <f t="shared" si="17"/>
        <v>5711375.7805325948</v>
      </c>
      <c r="AA27" s="21">
        <f t="shared" si="17"/>
        <v>2474805.6896235105</v>
      </c>
      <c r="AB27" s="21">
        <f t="shared" si="17"/>
        <v>7210038.6593204821</v>
      </c>
      <c r="AC27" s="21">
        <f t="shared" si="17"/>
        <v>27187376.022956848</v>
      </c>
      <c r="AD27" s="21">
        <f t="shared" si="17"/>
        <v>23884249.932047758</v>
      </c>
      <c r="AE27" s="21">
        <f t="shared" si="17"/>
        <v>39314800.022956848</v>
      </c>
      <c r="AF27" s="21">
        <f t="shared" si="17"/>
        <v>34705666.174472004</v>
      </c>
      <c r="AG27" s="21">
        <f t="shared" si="17"/>
        <v>27417282.689623516</v>
      </c>
      <c r="AH27" s="21">
        <f t="shared" si="17"/>
        <v>1585462.5381083582</v>
      </c>
      <c r="AI27" s="21">
        <f t="shared" si="17"/>
        <v>29042954.053259879</v>
      </c>
      <c r="AJ27" s="21">
        <f t="shared" si="17"/>
        <v>7629480.9926538151</v>
      </c>
      <c r="AK27" s="21">
        <f t="shared" si="17"/>
        <v>3522560.2350780503</v>
      </c>
      <c r="AL27" s="21">
        <f t="shared" si="17"/>
        <v>17022625.719926532</v>
      </c>
      <c r="AM27" s="21">
        <f t="shared" si="17"/>
        <v>40447672.75022956</v>
      </c>
      <c r="AN27" s="21">
        <f t="shared" si="17"/>
        <v>60541603.144168951</v>
      </c>
      <c r="AO27" s="21">
        <f t="shared" si="17"/>
        <v>79867260.841138646</v>
      </c>
      <c r="AP27" s="21">
        <f t="shared" si="17"/>
        <v>95860714.05325985</v>
      </c>
      <c r="AQ27" s="21">
        <f t="shared" si="17"/>
        <v>92503009.477502286</v>
      </c>
      <c r="AR27" s="21">
        <f t="shared" si="17"/>
        <v>84434936.477502286</v>
      </c>
      <c r="AS27" s="21">
        <f t="shared" si="17"/>
        <v>68688432.507805318</v>
      </c>
      <c r="AT27" s="21">
        <f t="shared" si="17"/>
        <v>69603120.841138646</v>
      </c>
      <c r="AU27" s="21">
        <f t="shared" si="17"/>
        <v>24382347.65932047</v>
      </c>
      <c r="AV27" s="21">
        <f t="shared" si="17"/>
        <v>24938522.689623501</v>
      </c>
      <c r="AW27" s="21">
        <f t="shared" si="17"/>
        <v>31101239.022956833</v>
      </c>
      <c r="AX27" s="21">
        <f t="shared" si="17"/>
        <v>39098114.174471982</v>
      </c>
      <c r="AY27" s="21">
        <f t="shared" si="17"/>
        <v>13814962.659320472</v>
      </c>
      <c r="AZ27" s="21">
        <f t="shared" si="17"/>
        <v>16726860.629017441</v>
      </c>
      <c r="BA27" s="21">
        <f t="shared" si="17"/>
        <v>21075889.810835622</v>
      </c>
      <c r="BB27" s="21">
        <f t="shared" si="17"/>
        <v>18921181.841138653</v>
      </c>
      <c r="BC27" s="21">
        <f t="shared" ref="BC27:CD27" si="18">(BC8-$CK$8)^2</f>
        <v>370696.47750229476</v>
      </c>
      <c r="BD27" s="21">
        <f t="shared" si="18"/>
        <v>2572329.9623507783</v>
      </c>
      <c r="BE27" s="21">
        <f t="shared" si="18"/>
        <v>5587779.6593204737</v>
      </c>
      <c r="BF27" s="21">
        <f t="shared" si="18"/>
        <v>12808156.47750229</v>
      </c>
      <c r="BG27" s="21">
        <f t="shared" si="18"/>
        <v>1392042.4471992636</v>
      </c>
      <c r="BH27" s="21">
        <f t="shared" si="18"/>
        <v>5498314.4168962315</v>
      </c>
      <c r="BI27" s="21">
        <f t="shared" si="18"/>
        <v>17370960.992653806</v>
      </c>
      <c r="BJ27" s="21">
        <f t="shared" si="18"/>
        <v>27982496.992653802</v>
      </c>
      <c r="BK27" s="21">
        <f t="shared" si="18"/>
        <v>3868492.9623507774</v>
      </c>
      <c r="BL27" s="21">
        <f t="shared" si="18"/>
        <v>1803242.0532598693</v>
      </c>
      <c r="BM27" s="21">
        <f t="shared" si="18"/>
        <v>7962828.8714416856</v>
      </c>
      <c r="BN27" s="21">
        <f t="shared" si="18"/>
        <v>11261719.053259866</v>
      </c>
      <c r="BO27" s="21">
        <f t="shared" si="18"/>
        <v>3047986.9320477475</v>
      </c>
      <c r="BP27" s="21">
        <f t="shared" si="18"/>
        <v>100392.96235078004</v>
      </c>
      <c r="BQ27" s="21">
        <f t="shared" si="18"/>
        <v>1797874.6593204755</v>
      </c>
      <c r="BR27" s="21">
        <f t="shared" si="18"/>
        <v>1258544.0229568393</v>
      </c>
      <c r="BS27" s="21">
        <f t="shared" si="18"/>
        <v>382111.2956841148</v>
      </c>
      <c r="BT27" s="21">
        <f t="shared" si="18"/>
        <v>1302226.7805326006</v>
      </c>
      <c r="BU27" s="21">
        <f t="shared" si="18"/>
        <v>4289668.5987144196</v>
      </c>
      <c r="BV27" s="21">
        <f t="shared" si="18"/>
        <v>4028657.2047750261</v>
      </c>
      <c r="BW27" s="21">
        <f t="shared" si="18"/>
        <v>43720547.659320489</v>
      </c>
      <c r="BX27" s="21">
        <f t="shared" si="18"/>
        <v>82267648.507805333</v>
      </c>
      <c r="BY27" s="21">
        <f t="shared" si="18"/>
        <v>51038900.8714417</v>
      </c>
      <c r="BZ27" s="21">
        <f t="shared" si="18"/>
        <v>33329278.416896243</v>
      </c>
      <c r="CA27" s="21">
        <f t="shared" si="18"/>
        <v>173110635.99265382</v>
      </c>
      <c r="CB27" s="21">
        <f t="shared" si="18"/>
        <v>221954918.56841141</v>
      </c>
      <c r="CC27" s="21">
        <f t="shared" si="18"/>
        <v>185209004.96235082</v>
      </c>
      <c r="CD27" s="21">
        <f t="shared" si="18"/>
        <v>156378814.41689625</v>
      </c>
      <c r="CE27" s="21">
        <f t="shared" ref="CE27:CJ27" si="19">(CE8-$CK$8)^2</f>
        <v>10811940.38659321</v>
      </c>
      <c r="CF27" s="21">
        <f t="shared" si="19"/>
        <v>30086887.144168969</v>
      </c>
      <c r="CG27" s="21">
        <f t="shared" si="19"/>
        <v>28314653.447199274</v>
      </c>
      <c r="CH27" s="21">
        <f t="shared" si="19"/>
        <v>2819549.8108356316</v>
      </c>
      <c r="CI27" s="21">
        <f t="shared" si="19"/>
        <v>35071878.568411395</v>
      </c>
      <c r="CJ27" s="21">
        <f t="shared" si="19"/>
        <v>94539675.386593223</v>
      </c>
      <c r="CK27" s="53" t="s">
        <v>158</v>
      </c>
      <c r="CL27" s="53"/>
    </row>
    <row r="28" spans="2:93" x14ac:dyDescent="0.25">
      <c r="B28" s="88" t="s">
        <v>123</v>
      </c>
      <c r="C28" s="20">
        <f t="shared" ref="C28:AH28" si="20">(C9-$CK$9)^2</f>
        <v>106.83385749053511</v>
      </c>
      <c r="D28" s="20">
        <f t="shared" si="20"/>
        <v>152.17804353704668</v>
      </c>
      <c r="E28" s="20">
        <f t="shared" si="20"/>
        <v>144.86641563007001</v>
      </c>
      <c r="F28" s="20">
        <f t="shared" si="20"/>
        <v>92.853392374256146</v>
      </c>
      <c r="G28" s="20">
        <f t="shared" si="20"/>
        <v>300.53850865332561</v>
      </c>
      <c r="H28" s="20">
        <f t="shared" si="20"/>
        <v>26.378973769605079</v>
      </c>
      <c r="I28" s="20">
        <f t="shared" si="20"/>
        <v>11.129206327744672</v>
      </c>
      <c r="J28" s="20">
        <f t="shared" si="20"/>
        <v>6.4315319091399763</v>
      </c>
      <c r="K28" s="20">
        <f t="shared" si="20"/>
        <v>1.3547877230935832</v>
      </c>
      <c r="L28" s="20">
        <f t="shared" si="20"/>
        <v>1.2906016765819111</v>
      </c>
      <c r="M28" s="20">
        <f t="shared" si="20"/>
        <v>0.40455516495401517</v>
      </c>
      <c r="N28" s="20">
        <f t="shared" si="20"/>
        <v>8.7850202812332157</v>
      </c>
      <c r="O28" s="20">
        <f t="shared" si="20"/>
        <v>3.1115319091401346</v>
      </c>
      <c r="P28" s="20">
        <f t="shared" si="20"/>
        <v>5.4571133044888747</v>
      </c>
      <c r="Q28" s="20">
        <f t="shared" si="20"/>
        <v>15.492462141698105</v>
      </c>
      <c r="R28" s="20">
        <f t="shared" si="20"/>
        <v>2.143159816116877</v>
      </c>
      <c r="S28" s="20">
        <f t="shared" si="20"/>
        <v>10.653392374256464</v>
      </c>
      <c r="T28" s="20">
        <f t="shared" si="20"/>
        <v>8.2022295835587435</v>
      </c>
      <c r="U28" s="20">
        <f t="shared" si="20"/>
        <v>7.0966481882098869</v>
      </c>
      <c r="V28" s="20">
        <f t="shared" si="20"/>
        <v>2.688074634938073E-2</v>
      </c>
      <c r="W28" s="20">
        <f t="shared" si="20"/>
        <v>1.8603691184424314</v>
      </c>
      <c r="X28" s="20">
        <f t="shared" si="20"/>
        <v>4.6826946998377856</v>
      </c>
      <c r="Y28" s="20">
        <f t="shared" si="20"/>
        <v>34.385950513791371</v>
      </c>
      <c r="Z28" s="20">
        <f t="shared" si="20"/>
        <v>1.8603691184424314</v>
      </c>
      <c r="AA28" s="20">
        <f t="shared" si="20"/>
        <v>23.65804353704716</v>
      </c>
      <c r="AB28" s="20">
        <f t="shared" si="20"/>
        <v>10.653392374256464</v>
      </c>
      <c r="AC28" s="20">
        <f t="shared" si="20"/>
        <v>3.1115319091401346</v>
      </c>
      <c r="AD28" s="20">
        <f t="shared" si="20"/>
        <v>13.424555164954089</v>
      </c>
      <c r="AE28" s="20">
        <f t="shared" si="20"/>
        <v>3.8571133044889896</v>
      </c>
      <c r="AF28" s="20">
        <f t="shared" si="20"/>
        <v>11.998973769605328</v>
      </c>
      <c r="AG28" s="20">
        <f t="shared" si="20"/>
        <v>0.92920632774476464</v>
      </c>
      <c r="AH28" s="20">
        <f t="shared" si="20"/>
        <v>8.7850202812332157</v>
      </c>
      <c r="AI28" s="20">
        <f t="shared" ref="AI28:BN28" si="21">(AI9-$CK$9)^2</f>
        <v>0.7464156300703273</v>
      </c>
      <c r="AJ28" s="20">
        <f t="shared" si="21"/>
        <v>9.8347877230934948</v>
      </c>
      <c r="AK28" s="20">
        <f t="shared" si="21"/>
        <v>12.503624932395752</v>
      </c>
      <c r="AL28" s="20">
        <f t="shared" si="21"/>
        <v>42.719904002163169</v>
      </c>
      <c r="AM28" s="20">
        <f t="shared" si="21"/>
        <v>149.72083423472105</v>
      </c>
      <c r="AN28" s="20">
        <f t="shared" si="21"/>
        <v>293.64409004867457</v>
      </c>
      <c r="AO28" s="20">
        <f t="shared" si="21"/>
        <v>283.45246214169771</v>
      </c>
      <c r="AP28" s="20">
        <f t="shared" si="21"/>
        <v>297.08129935099998</v>
      </c>
      <c r="AQ28" s="20">
        <f t="shared" si="21"/>
        <v>133.08036911844212</v>
      </c>
      <c r="AR28" s="20">
        <f t="shared" si="21"/>
        <v>78.075717955651427</v>
      </c>
      <c r="AS28" s="20">
        <f t="shared" si="21"/>
        <v>18.80129935100047</v>
      </c>
      <c r="AT28" s="20">
        <f t="shared" si="21"/>
        <v>11.129206327744672</v>
      </c>
      <c r="AU28" s="20">
        <f t="shared" si="21"/>
        <v>7.4859505137911473</v>
      </c>
      <c r="AV28" s="20">
        <f t="shared" si="21"/>
        <v>5.934322606814427</v>
      </c>
      <c r="AW28" s="20">
        <f t="shared" si="21"/>
        <v>0.8761830719307474</v>
      </c>
      <c r="AX28" s="20">
        <f t="shared" si="21"/>
        <v>1.5278109789074763</v>
      </c>
      <c r="AY28" s="20">
        <f t="shared" si="21"/>
        <v>1.2906016765819111</v>
      </c>
      <c r="AZ28" s="20">
        <f t="shared" si="21"/>
        <v>3.8571133044889896</v>
      </c>
      <c r="BA28" s="20">
        <f t="shared" si="21"/>
        <v>6.5738574905354961</v>
      </c>
      <c r="BB28" s="20">
        <f t="shared" si="21"/>
        <v>4.6826946998377856</v>
      </c>
      <c r="BC28" s="20">
        <f t="shared" si="21"/>
        <v>7.0966481882098869</v>
      </c>
      <c r="BD28" s="20">
        <f t="shared" si="21"/>
        <v>6.5738574905354961</v>
      </c>
      <c r="BE28" s="20">
        <f t="shared" si="21"/>
        <v>5.5882760951866395</v>
      </c>
      <c r="BF28" s="20">
        <f t="shared" si="21"/>
        <v>7.6394388858843545</v>
      </c>
      <c r="BG28" s="20">
        <f t="shared" si="21"/>
        <v>7.0966481882098869</v>
      </c>
      <c r="BH28" s="20">
        <f t="shared" si="21"/>
        <v>6.5738574905354961</v>
      </c>
      <c r="BI28" s="20">
        <f t="shared" si="21"/>
        <v>4.2599040021633892</v>
      </c>
      <c r="BJ28" s="20">
        <f t="shared" si="21"/>
        <v>14.930136560302952</v>
      </c>
      <c r="BK28" s="20">
        <f t="shared" si="21"/>
        <v>3.4743226068145354</v>
      </c>
      <c r="BL28" s="20">
        <f t="shared" si="21"/>
        <v>7.6394388858843545</v>
      </c>
      <c r="BM28" s="20">
        <f t="shared" si="21"/>
        <v>3.8571133044889896</v>
      </c>
      <c r="BN28" s="20">
        <f t="shared" si="21"/>
        <v>2.4459505137912818</v>
      </c>
      <c r="BO28" s="20">
        <f t="shared" ref="BO28:CD28" si="22">(BO9-$CK$9)^2</f>
        <v>8.2022295835587435</v>
      </c>
      <c r="BP28" s="20">
        <f t="shared" si="22"/>
        <v>12.701764467279709</v>
      </c>
      <c r="BQ28" s="20">
        <f t="shared" si="22"/>
        <v>5.5882760951866395</v>
      </c>
      <c r="BR28" s="20">
        <f t="shared" si="22"/>
        <v>13.424555164954089</v>
      </c>
      <c r="BS28" s="20">
        <f t="shared" si="22"/>
        <v>25.64362493239603</v>
      </c>
      <c r="BT28" s="20">
        <f t="shared" si="22"/>
        <v>28.771997025419264</v>
      </c>
      <c r="BU28" s="20">
        <f t="shared" si="22"/>
        <v>25.64362493239603</v>
      </c>
      <c r="BV28" s="20">
        <f t="shared" si="22"/>
        <v>22.695252839372792</v>
      </c>
      <c r="BW28" s="20">
        <f t="shared" si="22"/>
        <v>40.499904002163476</v>
      </c>
      <c r="BX28" s="20">
        <f t="shared" si="22"/>
        <v>47.11385749053558</v>
      </c>
      <c r="BY28" s="20">
        <f t="shared" si="22"/>
        <v>63.424555164954342</v>
      </c>
      <c r="BZ28" s="20">
        <f t="shared" si="22"/>
        <v>41.782694699838004</v>
      </c>
      <c r="CA28" s="20">
        <f t="shared" si="22"/>
        <v>57.213392374256564</v>
      </c>
      <c r="CB28" s="20">
        <f t="shared" si="22"/>
        <v>55.710601676582229</v>
      </c>
      <c r="CC28" s="20">
        <f t="shared" si="22"/>
        <v>41.782694699838004</v>
      </c>
      <c r="CD28" s="20">
        <f t="shared" si="22"/>
        <v>36.771531909140243</v>
      </c>
      <c r="CE28" s="20">
        <f t="shared" ref="CE28:CJ28" si="23">(CE9-$CK$9)^2</f>
        <v>27.709206327744901</v>
      </c>
      <c r="CF28" s="20">
        <f t="shared" si="23"/>
        <v>0.11292725797727951</v>
      </c>
      <c r="CG28" s="20">
        <f t="shared" si="23"/>
        <v>1.8603691184424314</v>
      </c>
      <c r="CH28" s="20">
        <f t="shared" si="23"/>
        <v>10.653392374256464</v>
      </c>
      <c r="CI28" s="20">
        <f t="shared" si="23"/>
        <v>13.424555164954089</v>
      </c>
      <c r="CJ28" s="20">
        <f t="shared" si="23"/>
        <v>30.957578420768137</v>
      </c>
      <c r="CK28" s="53" t="s">
        <v>159</v>
      </c>
      <c r="CL28" s="53"/>
    </row>
    <row r="29" spans="2:93" x14ac:dyDescent="0.25">
      <c r="B29" s="88" t="s">
        <v>138</v>
      </c>
      <c r="G29" s="20">
        <f t="shared" ref="G29:AL29" si="24">(G10-$CK$10)^2</f>
        <v>1031.4019459316542</v>
      </c>
      <c r="H29" s="20">
        <f t="shared" si="24"/>
        <v>790.47836869588173</v>
      </c>
      <c r="I29" s="20">
        <f t="shared" si="24"/>
        <v>146.78405975279253</v>
      </c>
      <c r="J29" s="20">
        <f t="shared" si="24"/>
        <v>199.24584837067869</v>
      </c>
      <c r="K29" s="20">
        <f t="shared" si="24"/>
        <v>138.81820609425588</v>
      </c>
      <c r="L29" s="20">
        <f t="shared" si="24"/>
        <v>9.70601097230481</v>
      </c>
      <c r="M29" s="20">
        <f t="shared" si="24"/>
        <v>133.43067221891746</v>
      </c>
      <c r="N29" s="20">
        <f t="shared" si="24"/>
        <v>57.020916121356386</v>
      </c>
      <c r="O29" s="20">
        <f t="shared" si="24"/>
        <v>1.2442223544186539</v>
      </c>
      <c r="P29" s="20">
        <f t="shared" si="24"/>
        <v>65.860482517020202</v>
      </c>
      <c r="Q29" s="20">
        <f t="shared" si="24"/>
        <v>47.397067882874026</v>
      </c>
      <c r="R29" s="20">
        <f t="shared" si="24"/>
        <v>97.704384956044791</v>
      </c>
      <c r="S29" s="20">
        <f t="shared" si="24"/>
        <v>7.7401573137682158</v>
      </c>
      <c r="T29" s="20">
        <f t="shared" si="24"/>
        <v>3.5515394275894185</v>
      </c>
      <c r="U29" s="20">
        <f t="shared" si="24"/>
        <v>183.63555026769799</v>
      </c>
      <c r="V29" s="20">
        <f t="shared" si="24"/>
        <v>241.84042831647849</v>
      </c>
      <c r="W29" s="20">
        <f t="shared" si="24"/>
        <v>57.020916121356386</v>
      </c>
      <c r="X29" s="20">
        <f t="shared" si="24"/>
        <v>183.63555026769799</v>
      </c>
      <c r="Y29" s="20">
        <f t="shared" si="24"/>
        <v>602.76237953599082</v>
      </c>
      <c r="Z29" s="20">
        <f t="shared" si="24"/>
        <v>815.17213563355165</v>
      </c>
      <c r="AA29" s="20">
        <f t="shared" si="24"/>
        <v>539.07023861458151</v>
      </c>
      <c r="AB29" s="20">
        <f t="shared" si="24"/>
        <v>652.86481856038108</v>
      </c>
      <c r="AC29" s="20">
        <f t="shared" si="24"/>
        <v>1016.624710159297</v>
      </c>
      <c r="AD29" s="20">
        <f t="shared" si="24"/>
        <v>1016.624710159297</v>
      </c>
      <c r="AE29" s="20">
        <f t="shared" si="24"/>
        <v>722.77918170401244</v>
      </c>
      <c r="AF29" s="20">
        <f t="shared" si="24"/>
        <v>796.24910040319958</v>
      </c>
      <c r="AG29" s="20">
        <f t="shared" si="24"/>
        <v>873.27457465794191</v>
      </c>
      <c r="AH29" s="20">
        <f t="shared" si="24"/>
        <v>508.55750148721029</v>
      </c>
      <c r="AI29" s="20">
        <f t="shared" si="24"/>
        <v>0.78243373653249704</v>
      </c>
      <c r="AJ29" s="20">
        <f t="shared" si="24"/>
        <v>189.9466613788087</v>
      </c>
      <c r="AK29" s="20">
        <f t="shared" si="24"/>
        <v>180.86969660916114</v>
      </c>
      <c r="AL29" s="20">
        <f t="shared" si="24"/>
        <v>664.71739308612598</v>
      </c>
      <c r="AM29" s="20">
        <f t="shared" ref="AM29:BR29" si="25">(AM10-$CK$10)^2</f>
        <v>1352.9238971511666</v>
      </c>
      <c r="AN29" s="20">
        <f t="shared" si="25"/>
        <v>1504.0523524357195</v>
      </c>
      <c r="AO29" s="20">
        <f t="shared" si="25"/>
        <v>1352.9238971511666</v>
      </c>
      <c r="AP29" s="20">
        <f t="shared" si="25"/>
        <v>1504.0523524357195</v>
      </c>
      <c r="AQ29" s="20">
        <f t="shared" si="25"/>
        <v>1328.5135990481849</v>
      </c>
      <c r="AR29" s="20">
        <f t="shared" si="25"/>
        <v>1233.0946288584832</v>
      </c>
      <c r="AS29" s="20">
        <f t="shared" si="25"/>
        <v>565.58893780157314</v>
      </c>
      <c r="AT29" s="20">
        <f t="shared" si="25"/>
        <v>614.1531654438495</v>
      </c>
      <c r="AU29" s="20">
        <f t="shared" si="25"/>
        <v>581.55479146010941</v>
      </c>
      <c r="AV29" s="20">
        <f t="shared" si="25"/>
        <v>316.20357194791433</v>
      </c>
      <c r="AW29" s="20">
        <f t="shared" si="25"/>
        <v>16.936905281247888</v>
      </c>
      <c r="AX29" s="20">
        <f t="shared" si="25"/>
        <v>22.868612598321029</v>
      </c>
      <c r="AY29" s="20">
        <f t="shared" si="25"/>
        <v>83.09137682596328</v>
      </c>
      <c r="AZ29" s="20">
        <f t="shared" si="25"/>
        <v>1.2442223544186539</v>
      </c>
      <c r="BA29" s="20">
        <f t="shared" si="25"/>
        <v>20.713599048185632</v>
      </c>
      <c r="BB29" s="20">
        <f t="shared" si="25"/>
        <v>0.30384295062463168</v>
      </c>
      <c r="BC29" s="20">
        <f t="shared" si="25"/>
        <v>50.629588208077124</v>
      </c>
      <c r="BD29" s="20">
        <f t="shared" si="25"/>
        <v>1.3328045475575432E-2</v>
      </c>
      <c r="BE29" s="20">
        <f t="shared" si="25"/>
        <v>4.9190191023861809</v>
      </c>
      <c r="BF29" s="20">
        <f t="shared" si="25"/>
        <v>1.3328045475575432E-2</v>
      </c>
      <c r="BG29" s="20">
        <f t="shared" si="25"/>
        <v>11.89408685306363</v>
      </c>
      <c r="BH29" s="20">
        <f t="shared" si="25"/>
        <v>4.7474386938994778E-2</v>
      </c>
      <c r="BI29" s="20">
        <f t="shared" si="25"/>
        <v>52.097880891004145</v>
      </c>
      <c r="BJ29" s="20">
        <f t="shared" si="25"/>
        <v>4.9190191023861809</v>
      </c>
      <c r="BK29" s="20">
        <f t="shared" si="25"/>
        <v>22.868612598321029</v>
      </c>
      <c r="BL29" s="20">
        <f t="shared" si="25"/>
        <v>41.586769779892883</v>
      </c>
      <c r="BM29" s="20">
        <f t="shared" si="25"/>
        <v>0.30384295062463168</v>
      </c>
      <c r="BN29" s="20">
        <f t="shared" si="25"/>
        <v>123.55316544384944</v>
      </c>
      <c r="BO29" s="20">
        <f t="shared" si="25"/>
        <v>257.56335514574653</v>
      </c>
      <c r="BP29" s="20">
        <f t="shared" si="25"/>
        <v>282.75926300482507</v>
      </c>
      <c r="BQ29" s="20">
        <f t="shared" si="25"/>
        <v>139.60479146010948</v>
      </c>
      <c r="BR29" s="20">
        <f t="shared" si="25"/>
        <v>105.03750148720987</v>
      </c>
      <c r="BS29" s="20">
        <f t="shared" ref="BS29:CD29" si="26">(BS10-$CK$10)^2</f>
        <v>62.654303655231651</v>
      </c>
      <c r="BT29" s="20">
        <f t="shared" si="26"/>
        <v>1.0360922731178634</v>
      </c>
      <c r="BU29" s="20">
        <f t="shared" si="26"/>
        <v>103.04725758477106</v>
      </c>
      <c r="BV29" s="20">
        <f t="shared" si="26"/>
        <v>135.75091612135645</v>
      </c>
      <c r="BW29" s="20">
        <f t="shared" si="26"/>
        <v>142.03601097230492</v>
      </c>
      <c r="BX29" s="20">
        <f t="shared" si="26"/>
        <v>260.86189173111256</v>
      </c>
      <c r="BY29" s="20">
        <f t="shared" si="26"/>
        <v>463.01942560645142</v>
      </c>
      <c r="BZ29" s="20">
        <f t="shared" si="26"/>
        <v>412.81649877718314</v>
      </c>
      <c r="CA29" s="20">
        <f t="shared" si="26"/>
        <v>519.13584837067901</v>
      </c>
      <c r="CB29" s="20">
        <f t="shared" si="26"/>
        <v>436.16454755767091</v>
      </c>
      <c r="CC29" s="20">
        <f t="shared" si="26"/>
        <v>402.05140392623463</v>
      </c>
      <c r="CD29" s="20">
        <f t="shared" si="26"/>
        <v>173.83243373653266</v>
      </c>
      <c r="CE29" s="20">
        <f t="shared" ref="CE29:CJ29" si="27">(CE10-$CK$10)^2</f>
        <v>99.02676977989303</v>
      </c>
      <c r="CF29" s="20">
        <f t="shared" si="27"/>
        <v>50.66430365523177</v>
      </c>
      <c r="CG29" s="20">
        <f t="shared" si="27"/>
        <v>48.319452706722217</v>
      </c>
      <c r="CH29" s="20">
        <f t="shared" si="27"/>
        <v>83.744818560380935</v>
      </c>
      <c r="CI29" s="20">
        <f t="shared" si="27"/>
        <v>30.447067882874006</v>
      </c>
      <c r="CJ29" s="20">
        <f t="shared" si="27"/>
        <v>50.66430365523177</v>
      </c>
      <c r="CK29" s="53"/>
      <c r="CL29" s="53"/>
    </row>
    <row r="30" spans="2:93" x14ac:dyDescent="0.25">
      <c r="B30" s="88" t="s">
        <v>139</v>
      </c>
      <c r="S30" s="20">
        <f t="shared" ref="S30:AX30" si="28">(S11-$CK$11)^2</f>
        <v>3.1430224489795613</v>
      </c>
      <c r="T30" s="20">
        <f t="shared" si="28"/>
        <v>45.871593877550907</v>
      </c>
      <c r="U30" s="20">
        <f t="shared" si="28"/>
        <v>76.963022448979444</v>
      </c>
      <c r="V30" s="20">
        <f t="shared" si="28"/>
        <v>76.963022448979444</v>
      </c>
      <c r="W30" s="20">
        <f t="shared" si="28"/>
        <v>138.60016530612225</v>
      </c>
      <c r="X30" s="20">
        <f t="shared" si="28"/>
        <v>22.780165306122367</v>
      </c>
      <c r="Y30" s="20">
        <f t="shared" si="28"/>
        <v>218.23730816326506</v>
      </c>
      <c r="Z30" s="20">
        <f t="shared" si="28"/>
        <v>352.4201653061221</v>
      </c>
      <c r="AA30" s="20">
        <f t="shared" si="28"/>
        <v>116.05445102040798</v>
      </c>
      <c r="AB30" s="20">
        <f t="shared" si="28"/>
        <v>218.23730816326506</v>
      </c>
      <c r="AC30" s="20">
        <f t="shared" si="28"/>
        <v>248.78302244897932</v>
      </c>
      <c r="AD30" s="20">
        <f t="shared" si="28"/>
        <v>352.4201653061221</v>
      </c>
      <c r="AE30" s="20">
        <f t="shared" si="28"/>
        <v>315.87445102040783</v>
      </c>
      <c r="AF30" s="20">
        <f t="shared" si="28"/>
        <v>248.78302244897932</v>
      </c>
      <c r="AG30" s="20">
        <f t="shared" si="28"/>
        <v>281.32873673469356</v>
      </c>
      <c r="AH30" s="20">
        <f t="shared" si="28"/>
        <v>138.60016530612225</v>
      </c>
      <c r="AI30" s="20">
        <f t="shared" si="28"/>
        <v>3.1430224489795613</v>
      </c>
      <c r="AJ30" s="20">
        <f t="shared" si="28"/>
        <v>17.86873673469395</v>
      </c>
      <c r="AK30" s="20">
        <f t="shared" si="28"/>
        <v>67.68587959183688</v>
      </c>
      <c r="AL30" s="20">
        <f t="shared" si="28"/>
        <v>409.13730816326563</v>
      </c>
      <c r="AM30" s="20">
        <f t="shared" si="28"/>
        <v>975.13445102040873</v>
      </c>
      <c r="AN30" s="20">
        <f t="shared" si="28"/>
        <v>1171.4973081632659</v>
      </c>
      <c r="AO30" s="20">
        <f t="shared" si="28"/>
        <v>854.22587959183727</v>
      </c>
      <c r="AP30" s="20">
        <f t="shared" si="28"/>
        <v>796.77159387755148</v>
      </c>
      <c r="AQ30" s="20">
        <f t="shared" si="28"/>
        <v>796.77159387755148</v>
      </c>
      <c r="AR30" s="20">
        <f t="shared" si="28"/>
        <v>202.41159387755127</v>
      </c>
      <c r="AS30" s="20">
        <f t="shared" si="28"/>
        <v>52.231593877551148</v>
      </c>
      <c r="AT30" s="20">
        <f t="shared" si="28"/>
        <v>174.95730816326554</v>
      </c>
      <c r="AU30" s="20">
        <f t="shared" si="28"/>
        <v>296.77445102040843</v>
      </c>
      <c r="AV30" s="20">
        <f t="shared" si="28"/>
        <v>126.04873673469407</v>
      </c>
      <c r="AW30" s="20">
        <f t="shared" si="28"/>
        <v>52.231593877551148</v>
      </c>
      <c r="AX30" s="20">
        <f t="shared" si="28"/>
        <v>27.323022448979682</v>
      </c>
      <c r="AY30" s="20">
        <f t="shared" ref="AY30:CD30" si="29">(AY11-$CK$11)^2</f>
        <v>85.140165306122611</v>
      </c>
      <c r="AZ30" s="20">
        <f t="shared" si="29"/>
        <v>67.68587959183688</v>
      </c>
      <c r="BA30" s="20">
        <f t="shared" si="29"/>
        <v>4.9601653061224873</v>
      </c>
      <c r="BB30" s="20">
        <f t="shared" si="29"/>
        <v>10.414451020408219</v>
      </c>
      <c r="BC30" s="20">
        <f t="shared" si="29"/>
        <v>27.323022448979682</v>
      </c>
      <c r="BD30" s="20">
        <f t="shared" si="29"/>
        <v>85.140165306122611</v>
      </c>
      <c r="BE30" s="20">
        <f t="shared" si="29"/>
        <v>1.5058795918367558</v>
      </c>
      <c r="BF30" s="20">
        <f t="shared" si="29"/>
        <v>5.159387755102432E-2</v>
      </c>
      <c r="BG30" s="20">
        <f t="shared" si="29"/>
        <v>0.59730816326529279</v>
      </c>
      <c r="BH30" s="20">
        <f t="shared" si="29"/>
        <v>1.5058795918367558</v>
      </c>
      <c r="BI30" s="20">
        <f t="shared" si="29"/>
        <v>3.1430224489795613</v>
      </c>
      <c r="BJ30" s="20">
        <f t="shared" si="29"/>
        <v>1.5058795918367558</v>
      </c>
      <c r="BK30" s="20">
        <f t="shared" si="29"/>
        <v>4.9601653061224873</v>
      </c>
      <c r="BL30" s="20">
        <f t="shared" si="29"/>
        <v>10.414451020408219</v>
      </c>
      <c r="BM30" s="20">
        <f t="shared" si="29"/>
        <v>10.414451020408219</v>
      </c>
      <c r="BN30" s="20">
        <f t="shared" si="29"/>
        <v>4.9601653061224873</v>
      </c>
      <c r="BO30" s="20">
        <f t="shared" si="29"/>
        <v>27.323022448979682</v>
      </c>
      <c r="BP30" s="20">
        <f t="shared" si="29"/>
        <v>17.86873673469395</v>
      </c>
      <c r="BQ30" s="20">
        <f t="shared" si="29"/>
        <v>1.5058795918367558</v>
      </c>
      <c r="BR30" s="20">
        <f t="shared" si="29"/>
        <v>1.5058795918367558</v>
      </c>
      <c r="BS30" s="20">
        <f t="shared" si="29"/>
        <v>0.59730816326529279</v>
      </c>
      <c r="BT30" s="20">
        <f t="shared" si="29"/>
        <v>7.6887367346938298</v>
      </c>
      <c r="BU30" s="20">
        <f t="shared" si="29"/>
        <v>22.780165306122367</v>
      </c>
      <c r="BV30" s="20">
        <f t="shared" si="29"/>
        <v>76.963022448979444</v>
      </c>
      <c r="BW30" s="20">
        <f t="shared" si="29"/>
        <v>60.417308163265176</v>
      </c>
      <c r="BX30" s="20">
        <f t="shared" si="29"/>
        <v>95.508736734693713</v>
      </c>
      <c r="BY30" s="20">
        <f t="shared" si="29"/>
        <v>163.14587959183652</v>
      </c>
      <c r="BZ30" s="20">
        <f t="shared" si="29"/>
        <v>138.60016530612225</v>
      </c>
      <c r="CA30" s="20">
        <f t="shared" si="29"/>
        <v>138.60016530612225</v>
      </c>
      <c r="CB30" s="20">
        <f t="shared" si="29"/>
        <v>122.60816530612227</v>
      </c>
      <c r="CC30" s="20">
        <f t="shared" si="29"/>
        <v>43.202451020408013</v>
      </c>
      <c r="CD30" s="20">
        <f t="shared" si="29"/>
        <v>13.489879591836662</v>
      </c>
      <c r="CE30" s="20">
        <f t="shared" ref="CE30:CJ30" si="30">(CE11-$CK$11)^2</f>
        <v>28.867593877550942</v>
      </c>
      <c r="CF30" s="20">
        <f t="shared" si="30"/>
        <v>0.32816530612243588</v>
      </c>
      <c r="CG30" s="20">
        <f t="shared" si="30"/>
        <v>12.060736734693837</v>
      </c>
      <c r="CH30" s="20">
        <f t="shared" si="30"/>
        <v>39.348736734693773</v>
      </c>
      <c r="CI30" s="20">
        <f t="shared" si="30"/>
        <v>16.588165306122356</v>
      </c>
      <c r="CJ30" s="20">
        <f t="shared" si="30"/>
        <v>76.963022448979444</v>
      </c>
      <c r="CK30" s="82" t="s">
        <v>153</v>
      </c>
      <c r="CL30" s="53"/>
    </row>
    <row r="31" spans="2:93" x14ac:dyDescent="0.25">
      <c r="B31" s="88" t="s">
        <v>140</v>
      </c>
      <c r="S31" s="20">
        <f t="shared" ref="S31:AX31" si="31">(S12-$CK$12)^2</f>
        <v>3.9828755102041375</v>
      </c>
      <c r="T31" s="20">
        <f t="shared" si="31"/>
        <v>3.8304081632656889E-2</v>
      </c>
      <c r="U31" s="20">
        <f t="shared" si="31"/>
        <v>4.0171612244897394</v>
      </c>
      <c r="V31" s="20">
        <f t="shared" si="31"/>
        <v>25.966304081632774</v>
      </c>
      <c r="W31" s="20">
        <f t="shared" si="31"/>
        <v>33.59030408163278</v>
      </c>
      <c r="X31" s="20">
        <f t="shared" si="31"/>
        <v>22.99887551020419</v>
      </c>
      <c r="Y31" s="20">
        <f t="shared" si="31"/>
        <v>37.157732653061373</v>
      </c>
      <c r="Z31" s="20">
        <f t="shared" si="31"/>
        <v>34.75944693877566</v>
      </c>
      <c r="AA31" s="20">
        <f t="shared" si="31"/>
        <v>136.78973265306146</v>
      </c>
      <c r="AB31" s="20">
        <f t="shared" si="31"/>
        <v>47.550875510204257</v>
      </c>
      <c r="AC31" s="20">
        <f t="shared" si="31"/>
        <v>151.18458979591864</v>
      </c>
      <c r="AD31" s="20">
        <f t="shared" si="31"/>
        <v>201.51830408163292</v>
      </c>
      <c r="AE31" s="20">
        <f t="shared" si="31"/>
        <v>132.15144693877576</v>
      </c>
      <c r="AF31" s="20">
        <f t="shared" si="31"/>
        <v>292.26344693877593</v>
      </c>
      <c r="AG31" s="20">
        <f t="shared" si="31"/>
        <v>292.26344693877593</v>
      </c>
      <c r="AH31" s="20">
        <f t="shared" si="31"/>
        <v>327.45487551020449</v>
      </c>
      <c r="AI31" s="20">
        <f t="shared" si="31"/>
        <v>198.68916122449014</v>
      </c>
      <c r="AJ31" s="20">
        <f t="shared" si="31"/>
        <v>63.931446938775679</v>
      </c>
      <c r="AK31" s="20">
        <f t="shared" si="31"/>
        <v>24.052018367346857</v>
      </c>
      <c r="AL31" s="20">
        <f t="shared" si="31"/>
        <v>116.73258979591816</v>
      </c>
      <c r="AM31" s="20">
        <f t="shared" si="31"/>
        <v>324.15430408163212</v>
      </c>
      <c r="AN31" s="20">
        <f t="shared" si="31"/>
        <v>400.17144693877492</v>
      </c>
      <c r="AO31" s="20">
        <f t="shared" si="31"/>
        <v>635.25601836734643</v>
      </c>
      <c r="AP31" s="20">
        <f t="shared" si="31"/>
        <v>471.07601836734648</v>
      </c>
      <c r="AQ31" s="20">
        <f t="shared" si="31"/>
        <v>566.64401836734646</v>
      </c>
      <c r="AR31" s="20">
        <f t="shared" si="31"/>
        <v>282.38401836734658</v>
      </c>
      <c r="AS31" s="20">
        <f t="shared" si="31"/>
        <v>204.6125897959181</v>
      </c>
      <c r="AT31" s="20">
        <f t="shared" si="31"/>
        <v>193.32916122448955</v>
      </c>
      <c r="AU31" s="20">
        <f t="shared" si="31"/>
        <v>449.62173265306075</v>
      </c>
      <c r="AV31" s="20">
        <f t="shared" si="31"/>
        <v>368.80458979591793</v>
      </c>
      <c r="AW31" s="20">
        <f t="shared" si="31"/>
        <v>125.53601836734668</v>
      </c>
      <c r="AX31" s="20">
        <f t="shared" si="31"/>
        <v>201.7617326530609</v>
      </c>
      <c r="AY31" s="20">
        <f t="shared" ref="AY31:CD31" si="32">(AY12-$CK$12)^2</f>
        <v>84.718875510203873</v>
      </c>
      <c r="AZ31" s="20">
        <f t="shared" si="32"/>
        <v>104.12744693877528</v>
      </c>
      <c r="BA31" s="20">
        <f t="shared" si="32"/>
        <v>4.8588755102040322</v>
      </c>
      <c r="BB31" s="20">
        <f t="shared" si="32"/>
        <v>67.310304081632466</v>
      </c>
      <c r="BC31" s="20">
        <f t="shared" si="32"/>
        <v>10.267446938775439</v>
      </c>
      <c r="BD31" s="20">
        <f t="shared" si="32"/>
        <v>1.450304081632626</v>
      </c>
      <c r="BE31" s="20">
        <f t="shared" si="32"/>
        <v>3.2245897959184076</v>
      </c>
      <c r="BF31" s="20">
        <f t="shared" si="32"/>
        <v>1.450304081632626</v>
      </c>
      <c r="BG31" s="20">
        <f t="shared" si="32"/>
        <v>4.1732653061219913E-2</v>
      </c>
      <c r="BH31" s="20">
        <f t="shared" si="32"/>
        <v>3.2245897959184076</v>
      </c>
      <c r="BI31" s="20">
        <f t="shared" si="32"/>
        <v>1.450304081632626</v>
      </c>
      <c r="BJ31" s="20">
        <f t="shared" si="32"/>
        <v>4.1732653061219913E-2</v>
      </c>
      <c r="BK31" s="20">
        <f t="shared" si="32"/>
        <v>1.450304081632626</v>
      </c>
      <c r="BL31" s="20">
        <f t="shared" si="32"/>
        <v>1.450304081632626</v>
      </c>
      <c r="BM31" s="20">
        <f t="shared" si="32"/>
        <v>4.1732653061219913E-2</v>
      </c>
      <c r="BN31" s="20">
        <f t="shared" si="32"/>
        <v>10.267446938775439</v>
      </c>
      <c r="BO31" s="20">
        <f t="shared" si="32"/>
        <v>0.63316122448981371</v>
      </c>
      <c r="BP31" s="20">
        <f t="shared" si="32"/>
        <v>0.63316122448981371</v>
      </c>
      <c r="BQ31" s="20">
        <f t="shared" si="32"/>
        <v>14.407446938775596</v>
      </c>
      <c r="BR31" s="20">
        <f t="shared" si="32"/>
        <v>3.2245897959184076</v>
      </c>
      <c r="BS31" s="20">
        <f t="shared" si="32"/>
        <v>0.49601836734692301</v>
      </c>
      <c r="BT31" s="20">
        <f t="shared" si="32"/>
        <v>15.176589795918465</v>
      </c>
      <c r="BU31" s="20">
        <f t="shared" si="32"/>
        <v>18.453161224489893</v>
      </c>
      <c r="BV31" s="20">
        <f t="shared" si="32"/>
        <v>44.832589795918501</v>
      </c>
      <c r="BW31" s="20">
        <f t="shared" si="32"/>
        <v>29.113732653061362</v>
      </c>
      <c r="BX31" s="20">
        <f t="shared" si="32"/>
        <v>57.694875510204263</v>
      </c>
      <c r="BY31" s="20">
        <f t="shared" si="32"/>
        <v>70.488018367347152</v>
      </c>
      <c r="BZ31" s="20">
        <f t="shared" si="32"/>
        <v>88.279446938775749</v>
      </c>
      <c r="CA31" s="20">
        <f t="shared" si="32"/>
        <v>127.59316122449005</v>
      </c>
      <c r="CB31" s="20">
        <f t="shared" si="32"/>
        <v>90.168589795918564</v>
      </c>
      <c r="CC31" s="20">
        <f t="shared" si="32"/>
        <v>84.561161224489979</v>
      </c>
      <c r="CD31" s="20">
        <f t="shared" si="32"/>
        <v>84.561161224489979</v>
      </c>
      <c r="CE31" s="20">
        <f t="shared" ref="CE31:CJ31" si="33">(CE12-$CK$12)^2</f>
        <v>47.550875510204257</v>
      </c>
      <c r="CF31" s="20">
        <f t="shared" si="33"/>
        <v>30.202875510204198</v>
      </c>
      <c r="CG31" s="20">
        <f t="shared" si="33"/>
        <v>8.7446938775516833E-2</v>
      </c>
      <c r="CH31" s="20">
        <f t="shared" si="33"/>
        <v>35.948589795918494</v>
      </c>
      <c r="CI31" s="20">
        <f t="shared" si="33"/>
        <v>3.8304081632656889E-2</v>
      </c>
      <c r="CJ31" s="20">
        <f t="shared" si="33"/>
        <v>30.202875510204198</v>
      </c>
      <c r="CK31" s="53" t="s">
        <v>160</v>
      </c>
      <c r="CL31" s="53"/>
    </row>
    <row r="32" spans="2:93" x14ac:dyDescent="0.25">
      <c r="B32" s="88" t="s">
        <v>124</v>
      </c>
      <c r="C32" s="20">
        <f t="shared" ref="C32:AH32" si="34">(C13-$CK$13)^2</f>
        <v>340.37389594976338</v>
      </c>
      <c r="D32" s="20">
        <f t="shared" si="34"/>
        <v>103.68449026500853</v>
      </c>
      <c r="E32" s="20">
        <f t="shared" si="34"/>
        <v>78.899839102217584</v>
      </c>
      <c r="F32" s="20">
        <f t="shared" si="34"/>
        <v>1.9157564148788448</v>
      </c>
      <c r="G32" s="20">
        <f t="shared" si="34"/>
        <v>7.0742443362741729E-3</v>
      </c>
      <c r="H32" s="20">
        <f t="shared" si="34"/>
        <v>12.128211195240798</v>
      </c>
      <c r="I32" s="20">
        <f t="shared" si="34"/>
        <v>11.227694399374789</v>
      </c>
      <c r="J32" s="20">
        <f t="shared" si="34"/>
        <v>0.17425770686855532</v>
      </c>
      <c r="K32" s="20">
        <f t="shared" si="34"/>
        <v>42.477048404542757</v>
      </c>
      <c r="L32" s="20">
        <f t="shared" si="34"/>
        <v>4.343508352863318</v>
      </c>
      <c r="M32" s="20">
        <f t="shared" si="34"/>
        <v>13.085885613845047</v>
      </c>
      <c r="N32" s="20">
        <f t="shared" si="34"/>
        <v>24.510175019529935</v>
      </c>
      <c r="O32" s="20">
        <f t="shared" si="34"/>
        <v>70.293275794723456</v>
      </c>
      <c r="P32" s="20">
        <f t="shared" si="34"/>
        <v>73.115756414878334</v>
      </c>
      <c r="Q32" s="20">
        <f t="shared" si="34"/>
        <v>62.685885613844896</v>
      </c>
      <c r="R32" s="20">
        <f t="shared" si="34"/>
        <v>63.214826182320543</v>
      </c>
      <c r="S32" s="20">
        <f t="shared" si="34"/>
        <v>69.735446337358908</v>
      </c>
      <c r="T32" s="20">
        <f t="shared" si="34"/>
        <v>86.194671143560726</v>
      </c>
      <c r="U32" s="20">
        <f t="shared" si="34"/>
        <v>74.835911453638161</v>
      </c>
      <c r="V32" s="20">
        <f t="shared" si="34"/>
        <v>52.573740911002695</v>
      </c>
      <c r="W32" s="20">
        <f t="shared" si="34"/>
        <v>64.279373985938051</v>
      </c>
      <c r="X32" s="20">
        <f t="shared" si="34"/>
        <v>85.576841686196431</v>
      </c>
      <c r="Y32" s="20">
        <f t="shared" si="34"/>
        <v>107.13854711255286</v>
      </c>
      <c r="Z32" s="20">
        <f t="shared" si="34"/>
        <v>132.65146700919374</v>
      </c>
      <c r="AA32" s="20">
        <f t="shared" si="34"/>
        <v>121.38402514872864</v>
      </c>
      <c r="AB32" s="20">
        <f t="shared" si="34"/>
        <v>134.19157036836677</v>
      </c>
      <c r="AC32" s="20">
        <f t="shared" si="34"/>
        <v>213.6696065440776</v>
      </c>
      <c r="AD32" s="20">
        <f t="shared" si="34"/>
        <v>220.54552385673827</v>
      </c>
      <c r="AE32" s="20">
        <f t="shared" si="34"/>
        <v>270.62800447689392</v>
      </c>
      <c r="AF32" s="20">
        <f t="shared" si="34"/>
        <v>172.94288819782398</v>
      </c>
      <c r="AG32" s="20">
        <f t="shared" si="34"/>
        <v>118.46381843038225</v>
      </c>
      <c r="AH32" s="20">
        <f t="shared" si="34"/>
        <v>37.832035484646212</v>
      </c>
      <c r="AI32" s="20">
        <f t="shared" ref="AI32:BN32" si="35">(AI13-$CK$13)^2</f>
        <v>2.9496065440777786</v>
      </c>
      <c r="AJ32" s="20">
        <f t="shared" si="35"/>
        <v>42.023560032450206</v>
      </c>
      <c r="AK32" s="20">
        <f t="shared" si="35"/>
        <v>104.36443858542194</v>
      </c>
      <c r="AL32" s="20">
        <f t="shared" si="35"/>
        <v>392.66955486449183</v>
      </c>
      <c r="AM32" s="20">
        <f t="shared" si="35"/>
        <v>1205.1931207559655</v>
      </c>
      <c r="AN32" s="20">
        <f t="shared" si="35"/>
        <v>980.68505874046116</v>
      </c>
      <c r="AO32" s="20">
        <f t="shared" si="35"/>
        <v>961.98552385674043</v>
      </c>
      <c r="AP32" s="20">
        <f t="shared" si="35"/>
        <v>673.36226804278624</v>
      </c>
      <c r="AQ32" s="20">
        <f t="shared" si="35"/>
        <v>306.80645408929809</v>
      </c>
      <c r="AR32" s="20">
        <f t="shared" si="35"/>
        <v>58.510640135809716</v>
      </c>
      <c r="AS32" s="20">
        <f t="shared" si="35"/>
        <v>15.8607693347757</v>
      </c>
      <c r="AT32" s="20">
        <f t="shared" si="35"/>
        <v>0.51250060092545258</v>
      </c>
      <c r="AU32" s="20">
        <f t="shared" si="35"/>
        <v>0.14635073012439895</v>
      </c>
      <c r="AV32" s="20">
        <f t="shared" si="35"/>
        <v>3.3327474310445748E-2</v>
      </c>
      <c r="AW32" s="20">
        <f t="shared" si="35"/>
        <v>4.7280962682518246E-2</v>
      </c>
      <c r="AX32" s="20">
        <f t="shared" si="35"/>
        <v>6.8158464034657395E-3</v>
      </c>
      <c r="AY32" s="20">
        <f t="shared" si="35"/>
        <v>3.5498649420106032</v>
      </c>
      <c r="AZ32" s="20">
        <f t="shared" si="35"/>
        <v>6.288819782464132E-2</v>
      </c>
      <c r="BA32" s="20">
        <f t="shared" si="35"/>
        <v>9.9787422630860004E-2</v>
      </c>
      <c r="BB32" s="20">
        <f t="shared" si="35"/>
        <v>1.0351879394266801</v>
      </c>
      <c r="BC32" s="20">
        <f t="shared" si="35"/>
        <v>9.3072292830957579</v>
      </c>
      <c r="BD32" s="20">
        <f t="shared" si="35"/>
        <v>0.56366339162307366</v>
      </c>
      <c r="BE32" s="20">
        <f t="shared" si="35"/>
        <v>6.2113004026208937E-2</v>
      </c>
      <c r="BF32" s="20">
        <f t="shared" si="35"/>
        <v>0.84169956733364493</v>
      </c>
      <c r="BG32" s="20">
        <f t="shared" si="35"/>
        <v>11.90784943813453</v>
      </c>
      <c r="BH32" s="20">
        <f t="shared" si="35"/>
        <v>1.9157564148788448</v>
      </c>
      <c r="BI32" s="20">
        <f t="shared" si="35"/>
        <v>6.8158464034657395E-3</v>
      </c>
      <c r="BJ32" s="20">
        <f t="shared" si="35"/>
        <v>1.3430833483567146E-2</v>
      </c>
      <c r="BK32" s="20">
        <f t="shared" si="35"/>
        <v>2.6111052520882962</v>
      </c>
      <c r="BL32" s="20">
        <f t="shared" si="35"/>
        <v>0.83885719007275217</v>
      </c>
      <c r="BM32" s="20">
        <f t="shared" si="35"/>
        <v>0.51250060092545258</v>
      </c>
      <c r="BN32" s="20">
        <f t="shared" si="35"/>
        <v>1.1008726939487112</v>
      </c>
      <c r="BO32" s="20">
        <f t="shared" ref="BO32:CD32" si="36">(BO13-$CK$13)^2</f>
        <v>3.0421849648395218E-4</v>
      </c>
      <c r="BP32" s="20">
        <f t="shared" si="36"/>
        <v>1.5644385854215062</v>
      </c>
      <c r="BQ32" s="20">
        <f t="shared" si="36"/>
        <v>1.4021130040261685</v>
      </c>
      <c r="BR32" s="20">
        <f t="shared" si="36"/>
        <v>0.78164788774708671</v>
      </c>
      <c r="BS32" s="20">
        <f t="shared" si="36"/>
        <v>2.4049037017005128</v>
      </c>
      <c r="BT32" s="20">
        <f t="shared" si="36"/>
        <v>8.5114670091940035</v>
      </c>
      <c r="BU32" s="20">
        <f t="shared" si="36"/>
        <v>11.005420497566112</v>
      </c>
      <c r="BV32" s="20">
        <f t="shared" si="36"/>
        <v>23.207746078961399</v>
      </c>
      <c r="BW32" s="20">
        <f t="shared" si="36"/>
        <v>21.94087269394829</v>
      </c>
      <c r="BX32" s="20">
        <f t="shared" si="36"/>
        <v>5.6839734691423613</v>
      </c>
      <c r="BY32" s="20">
        <f t="shared" si="36"/>
        <v>13.085885613845251</v>
      </c>
      <c r="BZ32" s="20">
        <f t="shared" si="36"/>
        <v>16.679942461390361</v>
      </c>
      <c r="CA32" s="20">
        <f t="shared" si="36"/>
        <v>10.351932125473038</v>
      </c>
      <c r="CB32" s="20">
        <f t="shared" si="36"/>
        <v>1.9157564148788448</v>
      </c>
      <c r="CC32" s="20">
        <f t="shared" si="36"/>
        <v>1.3242835466617999</v>
      </c>
      <c r="CD32" s="20">
        <f t="shared" si="36"/>
        <v>0.38123445105457709</v>
      </c>
      <c r="CE32" s="20">
        <f t="shared" ref="CE32:CJ32" si="37">(CE13-$CK$13)^2</f>
        <v>0.26774607896158203</v>
      </c>
      <c r="CF32" s="20">
        <f t="shared" si="37"/>
        <v>347.79358587224414</v>
      </c>
      <c r="CG32" s="20">
        <f t="shared" si="37"/>
        <v>65.867694399375438</v>
      </c>
      <c r="CH32" s="20">
        <f t="shared" si="37"/>
        <v>77.13332747431096</v>
      </c>
      <c r="CI32" s="20">
        <f t="shared" si="37"/>
        <v>123.56304323658489</v>
      </c>
      <c r="CJ32" s="20">
        <f t="shared" si="37"/>
        <v>15.346350730124183</v>
      </c>
      <c r="CK32" s="53" t="s">
        <v>161</v>
      </c>
      <c r="CL32" s="53"/>
    </row>
    <row r="33" spans="2:96" x14ac:dyDescent="0.25">
      <c r="B33" s="88" t="s">
        <v>152</v>
      </c>
      <c r="C33" s="21">
        <f t="shared" ref="C33:AH33" si="38">(C14-$CK$14)^2</f>
        <v>91479838.194272578</v>
      </c>
      <c r="D33" s="21">
        <f t="shared" si="38"/>
        <v>90316689.059388861</v>
      </c>
      <c r="E33" s="21">
        <f t="shared" si="38"/>
        <v>88578389.659621418</v>
      </c>
      <c r="F33" s="21">
        <f t="shared" si="38"/>
        <v>86116716.659388855</v>
      </c>
      <c r="G33" s="21">
        <f t="shared" si="38"/>
        <v>83834337.556133047</v>
      </c>
      <c r="H33" s="21">
        <f t="shared" si="38"/>
        <v>81719960.194272578</v>
      </c>
      <c r="I33" s="21">
        <f t="shared" si="38"/>
        <v>79398958.138691187</v>
      </c>
      <c r="J33" s="21">
        <f t="shared" si="38"/>
        <v>74630753.933807462</v>
      </c>
      <c r="K33" s="21">
        <f t="shared" si="38"/>
        <v>72692834.62334235</v>
      </c>
      <c r="L33" s="21">
        <f t="shared" si="38"/>
        <v>70756853.386830702</v>
      </c>
      <c r="M33" s="21">
        <f t="shared" si="38"/>
        <v>67217194.492179558</v>
      </c>
      <c r="N33" s="21">
        <f t="shared" si="38"/>
        <v>62962785.636133038</v>
      </c>
      <c r="O33" s="21">
        <f t="shared" si="38"/>
        <v>60002209.323574908</v>
      </c>
      <c r="P33" s="21">
        <f t="shared" si="38"/>
        <v>56494905.52822607</v>
      </c>
      <c r="Q33" s="21">
        <f t="shared" si="38"/>
        <v>52407599.174737699</v>
      </c>
      <c r="R33" s="21">
        <f t="shared" si="38"/>
        <v>48284560.968226068</v>
      </c>
      <c r="S33" s="21">
        <f t="shared" si="38"/>
        <v>43764963.329156302</v>
      </c>
      <c r="T33" s="21">
        <f t="shared" si="38"/>
        <v>38570425.794272579</v>
      </c>
      <c r="U33" s="21">
        <f t="shared" si="38"/>
        <v>32947706.790784206</v>
      </c>
      <c r="V33" s="21">
        <f t="shared" si="38"/>
        <v>27554198.299621414</v>
      </c>
      <c r="W33" s="21">
        <f t="shared" si="38"/>
        <v>21721279.068923745</v>
      </c>
      <c r="X33" s="21">
        <f t="shared" si="38"/>
        <v>14859554.757295836</v>
      </c>
      <c r="Y33" s="21">
        <f t="shared" si="38"/>
        <v>8700784.9682260659</v>
      </c>
      <c r="Z33" s="21">
        <f t="shared" si="38"/>
        <v>3350764.3059004862</v>
      </c>
      <c r="AA33" s="21">
        <f t="shared" si="38"/>
        <v>777234.96194699884</v>
      </c>
      <c r="AB33" s="21">
        <f t="shared" si="38"/>
        <v>20132.970086533183</v>
      </c>
      <c r="AC33" s="21">
        <f t="shared" si="38"/>
        <v>2498266.9535749066</v>
      </c>
      <c r="AD33" s="21">
        <f t="shared" si="38"/>
        <v>10679109.611946996</v>
      </c>
      <c r="AE33" s="21">
        <f t="shared" si="38"/>
        <v>22598525.99729583</v>
      </c>
      <c r="AF33" s="21">
        <f t="shared" si="38"/>
        <v>37930702.857760943</v>
      </c>
      <c r="AG33" s="21">
        <f t="shared" si="38"/>
        <v>50218350.408226073</v>
      </c>
      <c r="AH33" s="21">
        <f t="shared" si="38"/>
        <v>64044658.950784199</v>
      </c>
      <c r="AI33" s="21">
        <f t="shared" ref="AI33:BN33" si="39">(AI14-$CK$14)^2</f>
        <v>74689188.503109783</v>
      </c>
      <c r="AJ33" s="21">
        <f t="shared" si="39"/>
        <v>90403788.715202793</v>
      </c>
      <c r="AK33" s="21">
        <f t="shared" si="39"/>
        <v>104017371.46310982</v>
      </c>
      <c r="AL33" s="21">
        <f t="shared" si="39"/>
        <v>103544681.17473771</v>
      </c>
      <c r="AM33" s="21">
        <f t="shared" si="39"/>
        <v>97568773.518923759</v>
      </c>
      <c r="AN33" s="21">
        <f t="shared" si="39"/>
        <v>89529267.962877229</v>
      </c>
      <c r="AO33" s="21">
        <f t="shared" si="39"/>
        <v>84347521.943109766</v>
      </c>
      <c r="AP33" s="21">
        <f t="shared" si="39"/>
        <v>75056071.068691179</v>
      </c>
      <c r="AQ33" s="21">
        <f t="shared" si="39"/>
        <v>67897446.697760954</v>
      </c>
      <c r="AR33" s="21">
        <f t="shared" si="39"/>
        <v>44798801.715435378</v>
      </c>
      <c r="AS33" s="21">
        <f t="shared" si="39"/>
        <v>41382082.728226088</v>
      </c>
      <c r="AT33" s="21">
        <f t="shared" si="39"/>
        <v>33819932.054737695</v>
      </c>
      <c r="AU33" s="21">
        <f t="shared" si="39"/>
        <v>29259344.003807474</v>
      </c>
      <c r="AV33" s="21">
        <f t="shared" si="39"/>
        <v>26143696.482644677</v>
      </c>
      <c r="AW33" s="21">
        <f t="shared" si="39"/>
        <v>25435789.729388855</v>
      </c>
      <c r="AX33" s="21">
        <f t="shared" si="39"/>
        <v>20809022.021249332</v>
      </c>
      <c r="AY33" s="21">
        <f t="shared" si="39"/>
        <v>13500412.131016774</v>
      </c>
      <c r="AZ33" s="21">
        <f t="shared" si="39"/>
        <v>10140981.003574895</v>
      </c>
      <c r="BA33" s="21">
        <f t="shared" si="39"/>
        <v>9824405.0456679389</v>
      </c>
      <c r="BB33" s="21">
        <f t="shared" si="39"/>
        <v>7760072.6631097933</v>
      </c>
      <c r="BC33" s="21">
        <f t="shared" si="39"/>
        <v>6551504.53962141</v>
      </c>
      <c r="BD33" s="21">
        <f t="shared" si="39"/>
        <v>4929690.782179554</v>
      </c>
      <c r="BE33" s="21">
        <f t="shared" si="39"/>
        <v>4118426.6038074624</v>
      </c>
      <c r="BF33" s="21">
        <f t="shared" si="39"/>
        <v>3412482.9217144446</v>
      </c>
      <c r="BG33" s="21">
        <f t="shared" si="39"/>
        <v>1650430.1886911865</v>
      </c>
      <c r="BH33" s="21">
        <f t="shared" si="39"/>
        <v>1209759.5468307186</v>
      </c>
      <c r="BI33" s="21">
        <f t="shared" si="39"/>
        <v>1167460.1477609521</v>
      </c>
      <c r="BJ33" s="21">
        <f t="shared" si="39"/>
        <v>575459.84659816185</v>
      </c>
      <c r="BK33" s="21">
        <f t="shared" si="39"/>
        <v>467296.24194699898</v>
      </c>
      <c r="BL33" s="21">
        <f t="shared" si="39"/>
        <v>358670.06776095153</v>
      </c>
      <c r="BM33" s="21">
        <f t="shared" si="39"/>
        <v>333611.01404002216</v>
      </c>
      <c r="BN33" s="21">
        <f t="shared" si="39"/>
        <v>142423.73869118423</v>
      </c>
      <c r="BO33" s="21">
        <f t="shared" ref="BO33:CD33" si="40">(BO14-$CK$14)^2</f>
        <v>44812.951481882446</v>
      </c>
      <c r="BP33" s="21">
        <f t="shared" si="40"/>
        <v>161194.78031909149</v>
      </c>
      <c r="BQ33" s="21">
        <f t="shared" si="40"/>
        <v>194296.43915630016</v>
      </c>
      <c r="BR33" s="21">
        <f t="shared" si="40"/>
        <v>185580.62520281179</v>
      </c>
      <c r="BS33" s="21">
        <f t="shared" si="40"/>
        <v>208201.20078420709</v>
      </c>
      <c r="BT33" s="21">
        <f t="shared" si="40"/>
        <v>153578.31892374379</v>
      </c>
      <c r="BU33" s="21">
        <f t="shared" si="40"/>
        <v>22798.190784207709</v>
      </c>
      <c r="BV33" s="21">
        <f t="shared" si="40"/>
        <v>7291.5712493239125</v>
      </c>
      <c r="BW33" s="21">
        <f t="shared" si="40"/>
        <v>1413.0605516495746</v>
      </c>
      <c r="BX33" s="21">
        <f t="shared" si="40"/>
        <v>1919.2549702541196</v>
      </c>
      <c r="BY33" s="21">
        <f t="shared" si="40"/>
        <v>303941.94683071843</v>
      </c>
      <c r="BZ33" s="21">
        <f t="shared" si="40"/>
        <v>403363.82590048708</v>
      </c>
      <c r="CA33" s="21">
        <f t="shared" si="40"/>
        <v>390011.86869118433</v>
      </c>
      <c r="CB33" s="21">
        <f t="shared" si="40"/>
        <v>358093.69310978852</v>
      </c>
      <c r="CC33" s="21">
        <f t="shared" si="40"/>
        <v>290315.46427257889</v>
      </c>
      <c r="CD33" s="21">
        <f t="shared" si="40"/>
        <v>741337.01869118423</v>
      </c>
      <c r="CE33" s="21">
        <f t="shared" ref="CE33:CJ33" si="41">(CE14-$CK$14)^2</f>
        <v>955328.94427257893</v>
      </c>
      <c r="CF33" s="21">
        <f t="shared" si="41"/>
        <v>1242799.7805516478</v>
      </c>
      <c r="CG33" s="21">
        <f t="shared" si="41"/>
        <v>1223477.7886911849</v>
      </c>
      <c r="CH33" s="21">
        <f t="shared" si="41"/>
        <v>1590648.9042725815</v>
      </c>
      <c r="CI33" s="21">
        <f t="shared" si="41"/>
        <v>1325282.8577609533</v>
      </c>
      <c r="CJ33" s="21">
        <f t="shared" si="41"/>
        <v>1068968.4454353696</v>
      </c>
      <c r="CK33" s="8" t="s">
        <v>162</v>
      </c>
    </row>
    <row r="34" spans="2:96" x14ac:dyDescent="0.25">
      <c r="B34" s="88" t="s">
        <v>127</v>
      </c>
      <c r="C34" s="20">
        <f t="shared" ref="C34:AH34" si="42">(C15-$CK$15)^2</f>
        <v>0.9626983662012415</v>
      </c>
      <c r="D34" s="20">
        <f t="shared" si="42"/>
        <v>3.4448310163080564</v>
      </c>
      <c r="E34" s="20">
        <f t="shared" si="42"/>
        <v>10.474407473438022</v>
      </c>
      <c r="F34" s="20">
        <f t="shared" si="42"/>
        <v>31.524633884295966</v>
      </c>
      <c r="G34" s="20">
        <f t="shared" si="42"/>
        <v>1.9510236965352452</v>
      </c>
      <c r="H34" s="20">
        <f t="shared" si="42"/>
        <v>3.0610652494039425</v>
      </c>
      <c r="I34" s="20">
        <f t="shared" si="42"/>
        <v>25.524973082823845</v>
      </c>
      <c r="J34" s="20">
        <f t="shared" si="42"/>
        <v>50.793916347471765</v>
      </c>
      <c r="K34" s="20">
        <f t="shared" si="42"/>
        <v>3.999426051210679</v>
      </c>
      <c r="L34" s="20">
        <f t="shared" si="42"/>
        <v>15.516605176461043</v>
      </c>
      <c r="M34" s="20">
        <f t="shared" si="42"/>
        <v>16.921243525036367</v>
      </c>
      <c r="N34" s="20">
        <f t="shared" si="42"/>
        <v>47.88912956728273</v>
      </c>
      <c r="O34" s="20">
        <f t="shared" si="42"/>
        <v>14.786152212269192</v>
      </c>
      <c r="P34" s="20">
        <f t="shared" si="42"/>
        <v>23.608439219858266</v>
      </c>
      <c r="Q34" s="20">
        <f t="shared" si="42"/>
        <v>48.792540101561755</v>
      </c>
      <c r="R34" s="20">
        <f t="shared" si="42"/>
        <v>53.701372530857363</v>
      </c>
      <c r="S34" s="20">
        <f t="shared" si="42"/>
        <v>28.38707789285213</v>
      </c>
      <c r="T34" s="20">
        <f t="shared" si="42"/>
        <v>65.789951376023637</v>
      </c>
      <c r="U34" s="20">
        <f t="shared" si="42"/>
        <v>46.32812453738579</v>
      </c>
      <c r="V34" s="20">
        <f t="shared" si="42"/>
        <v>67.316388278395635</v>
      </c>
      <c r="W34" s="20">
        <f t="shared" si="42"/>
        <v>18.411424391592682</v>
      </c>
      <c r="X34" s="20">
        <f t="shared" si="42"/>
        <v>30.495668559088745</v>
      </c>
      <c r="Y34" s="20">
        <f t="shared" si="42"/>
        <v>36.005134325931813</v>
      </c>
      <c r="Z34" s="20">
        <f t="shared" si="42"/>
        <v>92.659830718238211</v>
      </c>
      <c r="AA34" s="20">
        <f t="shared" si="42"/>
        <v>86.227742031383627</v>
      </c>
      <c r="AB34" s="20">
        <f t="shared" si="42"/>
        <v>103.9123694477609</v>
      </c>
      <c r="AC34" s="20">
        <f t="shared" si="42"/>
        <v>136.00684598719315</v>
      </c>
      <c r="AD34" s="20">
        <f t="shared" si="42"/>
        <v>195.5466278077331</v>
      </c>
      <c r="AE34" s="20">
        <f t="shared" si="42"/>
        <v>130.42819435081839</v>
      </c>
      <c r="AF34" s="20">
        <f t="shared" si="42"/>
        <v>99.92174712380573</v>
      </c>
      <c r="AG34" s="20">
        <f t="shared" si="42"/>
        <v>96.68045642144547</v>
      </c>
      <c r="AH34" s="20">
        <f t="shared" si="42"/>
        <v>46.423164994126012</v>
      </c>
      <c r="AI34" s="20">
        <f t="shared" ref="AI34:BN34" si="43">(AI15-$CK$15)^2</f>
        <v>32.750826252736466</v>
      </c>
      <c r="AJ34" s="20">
        <f t="shared" si="43"/>
        <v>16.654047715474888</v>
      </c>
      <c r="AK34" s="20">
        <f t="shared" si="43"/>
        <v>14.198549955051018</v>
      </c>
      <c r="AL34" s="20">
        <f t="shared" si="43"/>
        <v>5.0760610742060077</v>
      </c>
      <c r="AM34" s="20">
        <f t="shared" si="43"/>
        <v>5.8033818632928087</v>
      </c>
      <c r="AN34" s="20">
        <f t="shared" si="43"/>
        <v>45.204046536867274</v>
      </c>
      <c r="AO34" s="20">
        <f t="shared" si="43"/>
        <v>37.134548064653814</v>
      </c>
      <c r="AP34" s="20">
        <f t="shared" si="43"/>
        <v>60.06801087276709</v>
      </c>
      <c r="AQ34" s="20">
        <f t="shared" si="43"/>
        <v>32.610680573591338</v>
      </c>
      <c r="AR34" s="20">
        <f t="shared" si="43"/>
        <v>44.998475354980457</v>
      </c>
      <c r="AS34" s="20">
        <f t="shared" si="43"/>
        <v>15.05615735189124</v>
      </c>
      <c r="AT34" s="20">
        <f t="shared" si="43"/>
        <v>3.6378489398105698</v>
      </c>
      <c r="AU34" s="20">
        <f t="shared" si="43"/>
        <v>9.9303322860036349</v>
      </c>
      <c r="AV34" s="20">
        <f t="shared" si="43"/>
        <v>12.378910603272749</v>
      </c>
      <c r="AW34" s="20">
        <f t="shared" si="43"/>
        <v>0.14928944035952033</v>
      </c>
      <c r="AX34" s="20">
        <f t="shared" si="43"/>
        <v>0.51731870767279731</v>
      </c>
      <c r="AY34" s="20">
        <f t="shared" si="43"/>
        <v>3.4489615119712352E-2</v>
      </c>
      <c r="AZ34" s="20">
        <f t="shared" si="43"/>
        <v>2.6814114833506337E-3</v>
      </c>
      <c r="BA34" s="20">
        <f t="shared" si="43"/>
        <v>10.510321148416917</v>
      </c>
      <c r="BB34" s="20">
        <f t="shared" si="43"/>
        <v>19.530162361777158</v>
      </c>
      <c r="BC34" s="20">
        <f t="shared" si="43"/>
        <v>0.3109228985601078</v>
      </c>
      <c r="BD34" s="20">
        <f t="shared" si="43"/>
        <v>7.4144895800600716</v>
      </c>
      <c r="BE34" s="20">
        <f t="shared" si="43"/>
        <v>2.3068134400374261</v>
      </c>
      <c r="BF34" s="20">
        <f t="shared" si="43"/>
        <v>25.468614275584745</v>
      </c>
      <c r="BG34" s="20">
        <f t="shared" si="43"/>
        <v>5.7438099556955908</v>
      </c>
      <c r="BH34" s="20">
        <f t="shared" si="43"/>
        <v>11.384149030809244</v>
      </c>
      <c r="BI34" s="20">
        <f t="shared" si="43"/>
        <v>8.832730111134353</v>
      </c>
      <c r="BJ34" s="20">
        <f t="shared" si="43"/>
        <v>20.842168660140665</v>
      </c>
      <c r="BK34" s="20">
        <f t="shared" si="43"/>
        <v>12.713027657170379</v>
      </c>
      <c r="BL34" s="20">
        <f t="shared" si="43"/>
        <v>20.796547470998611</v>
      </c>
      <c r="BM34" s="20">
        <f t="shared" si="43"/>
        <v>18.041681059851086</v>
      </c>
      <c r="BN34" s="20">
        <f t="shared" si="43"/>
        <v>58.307215477987967</v>
      </c>
      <c r="BO34" s="20">
        <f t="shared" ref="BO34:CD34" si="44">(BO15-$CK$15)^2</f>
        <v>40.010321306042421</v>
      </c>
      <c r="BP34" s="20">
        <f t="shared" si="44"/>
        <v>38.161659547354787</v>
      </c>
      <c r="BQ34" s="20">
        <f t="shared" si="44"/>
        <v>47.208012949504784</v>
      </c>
      <c r="BR34" s="20">
        <f t="shared" si="44"/>
        <v>41.04804058820126</v>
      </c>
      <c r="BS34" s="20">
        <f t="shared" si="44"/>
        <v>25.160800042820679</v>
      </c>
      <c r="BT34" s="20">
        <f t="shared" si="44"/>
        <v>17.077452069978719</v>
      </c>
      <c r="BU34" s="20">
        <f t="shared" si="44"/>
        <v>5.9767343894886933</v>
      </c>
      <c r="BV34" s="20">
        <f t="shared" si="44"/>
        <v>50.01359819708312</v>
      </c>
      <c r="BW34" s="20">
        <f t="shared" si="44"/>
        <v>35.842902713056375</v>
      </c>
      <c r="BX34" s="20">
        <f t="shared" si="44"/>
        <v>24.704730128797049</v>
      </c>
      <c r="BY34" s="20">
        <f t="shared" si="44"/>
        <v>0.35002181954181788</v>
      </c>
      <c r="BZ34" s="20">
        <f t="shared" si="44"/>
        <v>23.359814412753497</v>
      </c>
      <c r="CA34" s="20">
        <f t="shared" si="44"/>
        <v>26.277512212102774</v>
      </c>
      <c r="CB34" s="20">
        <f t="shared" si="44"/>
        <v>6.3683846684260992</v>
      </c>
      <c r="CC34" s="20">
        <f t="shared" si="44"/>
        <v>18.433523385933981</v>
      </c>
      <c r="CD34" s="20">
        <f t="shared" si="44"/>
        <v>33.451048145030001</v>
      </c>
      <c r="CE34" s="20">
        <f t="shared" ref="CE34:CJ34" si="45">(CE15-$CK$15)^2</f>
        <v>53.832475010178783</v>
      </c>
      <c r="CF34" s="20">
        <f t="shared" si="45"/>
        <v>72.243043863125862</v>
      </c>
      <c r="CG34" s="20">
        <f t="shared" si="45"/>
        <v>42.287116639077283</v>
      </c>
      <c r="CH34" s="20">
        <f t="shared" si="45"/>
        <v>75.876177737557711</v>
      </c>
      <c r="CI34" s="20">
        <f t="shared" si="45"/>
        <v>80.76825378088283</v>
      </c>
      <c r="CJ34" s="20">
        <f t="shared" si="45"/>
        <v>2.7549430922539959</v>
      </c>
      <c r="CK34" s="8" t="s">
        <v>164</v>
      </c>
    </row>
    <row r="35" spans="2:96" x14ac:dyDescent="0.25">
      <c r="B35" s="88" t="s">
        <v>128</v>
      </c>
      <c r="C35" s="20">
        <f t="shared" ref="C35:AH35" si="46">(C16-$CK$16)^2</f>
        <v>8.0614802525475184</v>
      </c>
      <c r="D35" s="20">
        <f t="shared" si="46"/>
        <v>1.7796232958798979</v>
      </c>
      <c r="E35" s="20">
        <f t="shared" si="46"/>
        <v>0.22516225039197801</v>
      </c>
      <c r="F35" s="20">
        <f t="shared" si="46"/>
        <v>14.104807492909524</v>
      </c>
      <c r="G35" s="20">
        <f t="shared" si="46"/>
        <v>6.5813329316235905</v>
      </c>
      <c r="H35" s="20">
        <f t="shared" si="46"/>
        <v>0.19964490085786649</v>
      </c>
      <c r="I35" s="20">
        <f t="shared" si="46"/>
        <v>8.0318110000170648</v>
      </c>
      <c r="J35" s="20">
        <f t="shared" si="46"/>
        <v>98.643784346515034</v>
      </c>
      <c r="K35" s="20">
        <f t="shared" si="46"/>
        <v>4.6691131451439309</v>
      </c>
      <c r="L35" s="20">
        <f t="shared" si="46"/>
        <v>6.3201905443490611</v>
      </c>
      <c r="M35" s="20">
        <f t="shared" si="46"/>
        <v>5.4880931069836931</v>
      </c>
      <c r="N35" s="20">
        <f t="shared" si="46"/>
        <v>11.088639203475656</v>
      </c>
      <c r="O35" s="20">
        <f t="shared" si="46"/>
        <v>1.6237196519219132E-3</v>
      </c>
      <c r="P35" s="20">
        <f t="shared" si="46"/>
        <v>11.242192857856999</v>
      </c>
      <c r="Q35" s="20">
        <f t="shared" si="46"/>
        <v>13.690997784033065</v>
      </c>
      <c r="R35" s="20">
        <f t="shared" si="46"/>
        <v>19.45475184431864</v>
      </c>
      <c r="S35" s="20">
        <f t="shared" si="46"/>
        <v>15.903887357668079</v>
      </c>
      <c r="T35" s="20">
        <f t="shared" si="46"/>
        <v>161.64707076501998</v>
      </c>
      <c r="U35" s="20">
        <f t="shared" si="46"/>
        <v>61.284911723559297</v>
      </c>
      <c r="V35" s="20">
        <f t="shared" si="46"/>
        <v>26.376347360747275</v>
      </c>
      <c r="W35" s="20">
        <f t="shared" si="46"/>
        <v>23.639460583815925</v>
      </c>
      <c r="X35" s="20">
        <f t="shared" si="46"/>
        <v>32.828589544477417</v>
      </c>
      <c r="Y35" s="20">
        <f t="shared" si="46"/>
        <v>52.533159980873343</v>
      </c>
      <c r="Z35" s="20">
        <f t="shared" si="46"/>
        <v>88.105820818741847</v>
      </c>
      <c r="AA35" s="20">
        <f t="shared" si="46"/>
        <v>95.498370378315386</v>
      </c>
      <c r="AB35" s="20">
        <f t="shared" si="46"/>
        <v>170.3143284918275</v>
      </c>
      <c r="AC35" s="20">
        <f t="shared" si="46"/>
        <v>330.01242864464638</v>
      </c>
      <c r="AD35" s="20">
        <f t="shared" si="46"/>
        <v>437.76168035825219</v>
      </c>
      <c r="AE35" s="20">
        <f t="shared" si="46"/>
        <v>294.00156765650104</v>
      </c>
      <c r="AF35" s="20">
        <f t="shared" si="46"/>
        <v>268.03469019795591</v>
      </c>
      <c r="AG35" s="20">
        <f t="shared" si="46"/>
        <v>313.83823430576564</v>
      </c>
      <c r="AH35" s="20">
        <f t="shared" si="46"/>
        <v>158.91411437066057</v>
      </c>
      <c r="AI35" s="20">
        <f t="shared" ref="AI35:BN35" si="47">(AI16-$CK$16)^2</f>
        <v>114.01502392176688</v>
      </c>
      <c r="AJ35" s="20">
        <f t="shared" si="47"/>
        <v>90.309119776689272</v>
      </c>
      <c r="AK35" s="20">
        <f t="shared" si="47"/>
        <v>50.262139681142081</v>
      </c>
      <c r="AL35" s="20">
        <f t="shared" si="47"/>
        <v>7.5982858987467132</v>
      </c>
      <c r="AM35" s="20">
        <f t="shared" si="47"/>
        <v>26.542858851846589</v>
      </c>
      <c r="AN35" s="20">
        <f t="shared" si="47"/>
        <v>302.40674252602781</v>
      </c>
      <c r="AO35" s="20">
        <f t="shared" si="47"/>
        <v>162.43998529271119</v>
      </c>
      <c r="AP35" s="20">
        <f t="shared" si="47"/>
        <v>205.78553137932192</v>
      </c>
      <c r="AQ35" s="20">
        <f t="shared" si="47"/>
        <v>129.78252394501294</v>
      </c>
      <c r="AR35" s="20">
        <f t="shared" si="47"/>
        <v>82.641149770492945</v>
      </c>
      <c r="AS35" s="20">
        <f t="shared" si="47"/>
        <v>8.4429980706766763</v>
      </c>
      <c r="AT35" s="20">
        <f t="shared" si="47"/>
        <v>11.30697717708801</v>
      </c>
      <c r="AU35" s="20">
        <f t="shared" si="47"/>
        <v>14.041581139060158</v>
      </c>
      <c r="AV35" s="20">
        <f t="shared" si="47"/>
        <v>5.3600139240132805</v>
      </c>
      <c r="AW35" s="20">
        <f t="shared" si="47"/>
        <v>6.0534539013989068</v>
      </c>
      <c r="AX35" s="20">
        <f t="shared" si="47"/>
        <v>5.5136891367205285</v>
      </c>
      <c r="AY35" s="20">
        <f t="shared" si="47"/>
        <v>0.35953986245877051</v>
      </c>
      <c r="AZ35" s="20">
        <f t="shared" si="47"/>
        <v>2.4063119098058985E-2</v>
      </c>
      <c r="BA35" s="20">
        <f t="shared" si="47"/>
        <v>1.0707414832996278</v>
      </c>
      <c r="BB35" s="20">
        <f t="shared" si="47"/>
        <v>11.078360718740978</v>
      </c>
      <c r="BC35" s="20">
        <f t="shared" si="47"/>
        <v>1.8974975685041737</v>
      </c>
      <c r="BD35" s="20">
        <f t="shared" si="47"/>
        <v>8.3928385988206351</v>
      </c>
      <c r="BE35" s="20">
        <f t="shared" si="47"/>
        <v>1.2028210116396347E-2</v>
      </c>
      <c r="BF35" s="20">
        <f t="shared" si="47"/>
        <v>12.384225176446186</v>
      </c>
      <c r="BG35" s="20">
        <f t="shared" si="47"/>
        <v>2.2889325650804784</v>
      </c>
      <c r="BH35" s="20">
        <f t="shared" si="47"/>
        <v>5.2469399590530479</v>
      </c>
      <c r="BI35" s="20">
        <f t="shared" si="47"/>
        <v>4.0464535195974634</v>
      </c>
      <c r="BJ35" s="20">
        <f t="shared" si="47"/>
        <v>42.565426065718526</v>
      </c>
      <c r="BK35" s="20">
        <f t="shared" si="47"/>
        <v>5.5798104327707607</v>
      </c>
      <c r="BL35" s="20">
        <f t="shared" si="47"/>
        <v>7.8996621683398871</v>
      </c>
      <c r="BM35" s="20">
        <f t="shared" si="47"/>
        <v>9.6257195104417157</v>
      </c>
      <c r="BN35" s="20">
        <f t="shared" si="47"/>
        <v>66.695853080928799</v>
      </c>
      <c r="BO35" s="20">
        <f t="shared" ref="BO35:CD35" si="48">(BO16-$CK$16)^2</f>
        <v>53.329282543975005</v>
      </c>
      <c r="BP35" s="20">
        <f t="shared" si="48"/>
        <v>17.443107571556062</v>
      </c>
      <c r="BQ35" s="20">
        <f t="shared" si="48"/>
        <v>40.430749336263723</v>
      </c>
      <c r="BR35" s="20">
        <f t="shared" si="48"/>
        <v>58.868719202919827</v>
      </c>
      <c r="BS35" s="20">
        <f t="shared" si="48"/>
        <v>35.607304552541372</v>
      </c>
      <c r="BT35" s="20">
        <f t="shared" si="48"/>
        <v>11.342663936683818</v>
      </c>
      <c r="BU35" s="20">
        <f t="shared" si="48"/>
        <v>4.5542645095477123</v>
      </c>
      <c r="BV35" s="20">
        <f t="shared" si="48"/>
        <v>154.85569437025526</v>
      </c>
      <c r="BW35" s="20">
        <f t="shared" si="48"/>
        <v>24.510155709695596</v>
      </c>
      <c r="BX35" s="20">
        <f t="shared" si="48"/>
        <v>42.250491945044629</v>
      </c>
      <c r="BY35" s="20">
        <f t="shared" si="48"/>
        <v>0.51157532107865722</v>
      </c>
      <c r="BZ35" s="20">
        <f t="shared" si="48"/>
        <v>59.199357893757529</v>
      </c>
      <c r="CA35" s="20">
        <f t="shared" si="48"/>
        <v>23.387899029152091</v>
      </c>
      <c r="CB35" s="20">
        <f t="shared" si="48"/>
        <v>8.6067123675877326</v>
      </c>
      <c r="CC35" s="20">
        <f t="shared" si="48"/>
        <v>3.0250301687111896</v>
      </c>
      <c r="CD35" s="20">
        <f t="shared" si="48"/>
        <v>50.056339436953415</v>
      </c>
      <c r="CE35" s="20">
        <f t="shared" ref="CE35:CJ35" si="49">(CE16-$CK$16)^2</f>
        <v>32.570218418686473</v>
      </c>
      <c r="CF35" s="20">
        <f t="shared" si="49"/>
        <v>68.905602000864747</v>
      </c>
      <c r="CG35" s="20">
        <f t="shared" si="49"/>
        <v>14.21973404081394</v>
      </c>
      <c r="CH35" s="20">
        <f t="shared" si="49"/>
        <v>158.28740900168233</v>
      </c>
      <c r="CI35" s="20">
        <f t="shared" si="49"/>
        <v>8.2711254557033218</v>
      </c>
      <c r="CJ35" s="20">
        <f t="shared" si="49"/>
        <v>2.6520914289242739</v>
      </c>
      <c r="CK35" s="8" t="s">
        <v>165</v>
      </c>
    </row>
    <row r="36" spans="2:96" x14ac:dyDescent="0.25">
      <c r="B36" s="88" t="s">
        <v>118</v>
      </c>
      <c r="C36" s="20">
        <f>(C17-$CK$17)^2</f>
        <v>2.084553963103176</v>
      </c>
      <c r="D36" s="20">
        <f t="shared" ref="D36:AH36" si="50">(D17-$CK$17)^2</f>
        <v>0.89075551349077398</v>
      </c>
      <c r="E36" s="20">
        <f t="shared" si="50"/>
        <v>0.57184078480860634</v>
      </c>
      <c r="F36" s="20">
        <f t="shared" si="50"/>
        <v>0.79127230935641046</v>
      </c>
      <c r="G36" s="20">
        <f t="shared" si="50"/>
        <v>3.4454841956613205</v>
      </c>
      <c r="H36" s="20">
        <f t="shared" si="50"/>
        <v>1.4149932395889688</v>
      </c>
      <c r="I36" s="20">
        <f t="shared" si="50"/>
        <v>0.12687954449852815</v>
      </c>
      <c r="J36" s="20">
        <f t="shared" si="50"/>
        <v>0.1042438855837995</v>
      </c>
      <c r="K36" s="20">
        <f t="shared" si="50"/>
        <v>0.52253845922721109</v>
      </c>
      <c r="L36" s="20">
        <f t="shared" si="50"/>
        <v>0.73308109488612561</v>
      </c>
      <c r="M36" s="20">
        <f t="shared" si="50"/>
        <v>1.2608330328706219</v>
      </c>
      <c r="N36" s="20">
        <f t="shared" si="50"/>
        <v>0.43060047473108642</v>
      </c>
      <c r="O36" s="20">
        <f t="shared" si="50"/>
        <v>3.1586142659697043E-3</v>
      </c>
      <c r="P36" s="20">
        <f t="shared" si="50"/>
        <v>0.3726676581936173</v>
      </c>
      <c r="Q36" s="20">
        <f t="shared" si="50"/>
        <v>0.50476068144943131</v>
      </c>
      <c r="R36" s="20">
        <f t="shared" si="50"/>
        <v>2.7020733429481374</v>
      </c>
      <c r="S36" s="20">
        <f t="shared" si="50"/>
        <v>3.2777839372633855</v>
      </c>
      <c r="T36" s="20">
        <f t="shared" si="50"/>
        <v>5.9721508623279824</v>
      </c>
      <c r="U36" s="20">
        <f t="shared" si="50"/>
        <v>8.2778872964365107</v>
      </c>
      <c r="V36" s="20">
        <f t="shared" si="50"/>
        <v>7.3466211465657079</v>
      </c>
      <c r="W36" s="20">
        <f t="shared" si="50"/>
        <v>7.1670345832582152</v>
      </c>
      <c r="X36" s="20">
        <f t="shared" si="50"/>
        <v>5.9721508623279824</v>
      </c>
      <c r="Y36" s="20">
        <f t="shared" si="50"/>
        <v>6.3024351000540797</v>
      </c>
      <c r="Z36" s="20">
        <f t="shared" si="50"/>
        <v>5.9721508623279824</v>
      </c>
      <c r="AA36" s="20">
        <f t="shared" si="50"/>
        <v>4.5958717925605379</v>
      </c>
      <c r="AB36" s="20">
        <f t="shared" si="50"/>
        <v>2.9256909140075695</v>
      </c>
      <c r="AC36" s="20">
        <f t="shared" si="50"/>
        <v>2.4873446607775955</v>
      </c>
      <c r="AD36" s="20">
        <f t="shared" si="50"/>
        <v>4.8861560302866387</v>
      </c>
      <c r="AE36" s="20">
        <f t="shared" si="50"/>
        <v>16.895923472147096</v>
      </c>
      <c r="AF36" s="20">
        <f t="shared" si="50"/>
        <v>26.116853704705235</v>
      </c>
      <c r="AG36" s="20">
        <f t="shared" si="50"/>
        <v>41.522538459227192</v>
      </c>
      <c r="AH36" s="20">
        <f t="shared" si="50"/>
        <v>52.956646986358955</v>
      </c>
      <c r="AI36" s="20">
        <f t="shared" ref="AI36:BN36" si="51">(AI17-$CK$17)^2</f>
        <v>56.908895048374497</v>
      </c>
      <c r="AJ36" s="20">
        <f t="shared" si="51"/>
        <v>58.427654738296972</v>
      </c>
      <c r="AK36" s="20">
        <f t="shared" si="51"/>
        <v>45.030342076798263</v>
      </c>
      <c r="AL36" s="20">
        <f t="shared" si="51"/>
        <v>25.439902800312471</v>
      </c>
      <c r="AM36" s="20">
        <f t="shared" si="51"/>
        <v>18.293856288684566</v>
      </c>
      <c r="AN36" s="20">
        <f t="shared" si="51"/>
        <v>2.4873446607775955</v>
      </c>
      <c r="AO36" s="20">
        <f t="shared" si="51"/>
        <v>1.5780423351962034</v>
      </c>
      <c r="AP36" s="20">
        <f t="shared" si="51"/>
        <v>14.360574634937809</v>
      </c>
      <c r="AQ36" s="20">
        <f t="shared" si="51"/>
        <v>49.789980319692333</v>
      </c>
      <c r="AR36" s="20">
        <f t="shared" si="51"/>
        <v>51.211220629769848</v>
      </c>
      <c r="AS36" s="20">
        <f t="shared" si="51"/>
        <v>36.677577218917151</v>
      </c>
      <c r="AT36" s="20">
        <f t="shared" si="51"/>
        <v>24.895458355868037</v>
      </c>
      <c r="AU36" s="20">
        <f t="shared" si="51"/>
        <v>12.410600474731091</v>
      </c>
      <c r="AV36" s="20">
        <f t="shared" si="51"/>
        <v>5.5516857460489195</v>
      </c>
      <c r="AW36" s="20">
        <f t="shared" si="51"/>
        <v>3.8267245057388406</v>
      </c>
      <c r="AX36" s="20">
        <f t="shared" si="51"/>
        <v>3.570342076798271</v>
      </c>
      <c r="AY36" s="20">
        <f t="shared" si="51"/>
        <v>4.0919958235682978</v>
      </c>
      <c r="AZ36" s="20">
        <f t="shared" si="51"/>
        <v>2.2187141698215274</v>
      </c>
      <c r="BA36" s="20">
        <f t="shared" si="51"/>
        <v>3.2024351000540854</v>
      </c>
      <c r="BB36" s="20">
        <f t="shared" si="51"/>
        <v>6.879437684033415</v>
      </c>
      <c r="BC36" s="20">
        <f t="shared" si="51"/>
        <v>7.0554066762814767</v>
      </c>
      <c r="BD36" s="20">
        <f t="shared" si="51"/>
        <v>8.3494118442401337</v>
      </c>
      <c r="BE36" s="20">
        <f t="shared" si="51"/>
        <v>5.7098769605192032</v>
      </c>
      <c r="BF36" s="20">
        <f t="shared" si="51"/>
        <v>2.5266211465657125</v>
      </c>
      <c r="BG36" s="20">
        <f t="shared" si="51"/>
        <v>0.91432140496364533</v>
      </c>
      <c r="BH36" s="20">
        <f t="shared" si="51"/>
        <v>0.30936016465356708</v>
      </c>
      <c r="BI36" s="20">
        <f t="shared" si="51"/>
        <v>0.20811985457604773</v>
      </c>
      <c r="BJ36" s="20">
        <f t="shared" si="51"/>
        <v>0.30936016465356708</v>
      </c>
      <c r="BK36" s="20">
        <f t="shared" si="51"/>
        <v>0.91432140496364533</v>
      </c>
      <c r="BL36" s="20">
        <f t="shared" si="51"/>
        <v>0.12687954449852815</v>
      </c>
      <c r="BM36" s="20">
        <f t="shared" si="51"/>
        <v>0.91432140496364533</v>
      </c>
      <c r="BN36" s="20">
        <f t="shared" si="51"/>
        <v>1.1155617150411645</v>
      </c>
      <c r="BO36" s="20">
        <f t="shared" ref="BO36:CD36" si="52">(BO17-$CK$17)^2</f>
        <v>1.9308071930773409</v>
      </c>
      <c r="BP36" s="20">
        <f t="shared" si="52"/>
        <v>2.421763265428762</v>
      </c>
      <c r="BQ36" s="20">
        <f t="shared" si="52"/>
        <v>0.73308109488612561</v>
      </c>
      <c r="BR36" s="20">
        <f t="shared" si="52"/>
        <v>0.43060047473108642</v>
      </c>
      <c r="BS36" s="20">
        <f t="shared" si="52"/>
        <v>0.57184078480860634</v>
      </c>
      <c r="BT36" s="20">
        <f t="shared" si="52"/>
        <v>8.3830448891292944E-2</v>
      </c>
      <c r="BU36" s="20">
        <f t="shared" si="52"/>
        <v>0.52253845922721076</v>
      </c>
      <c r="BV36" s="20">
        <f t="shared" si="52"/>
        <v>0.52253845922721109</v>
      </c>
      <c r="BW36" s="20">
        <f t="shared" si="52"/>
        <v>0.20811985457604773</v>
      </c>
      <c r="BX36" s="20">
        <f t="shared" si="52"/>
        <v>0.23964440237966522</v>
      </c>
      <c r="BY36" s="20">
        <f t="shared" si="52"/>
        <v>0.10424388558379936</v>
      </c>
      <c r="BZ36" s="20">
        <f t="shared" si="52"/>
        <v>6.5639234421008719E-2</v>
      </c>
      <c r="CA36" s="20">
        <f t="shared" si="52"/>
        <v>2.439892434348917E-2</v>
      </c>
      <c r="CB36" s="20">
        <f t="shared" si="52"/>
        <v>1.2202541914548252E-2</v>
      </c>
      <c r="CC36" s="20">
        <f t="shared" si="52"/>
        <v>5.9493119403881091E-3</v>
      </c>
      <c r="CD36" s="20">
        <f t="shared" si="52"/>
        <v>0.10424388558379936</v>
      </c>
      <c r="CE36" s="20">
        <f t="shared" ref="CE36:CJ36" si="53">(CE17-$CK$17)^2</f>
        <v>0.12687954449852815</v>
      </c>
      <c r="CF36" s="20">
        <f t="shared" si="53"/>
        <v>3.8267245057388406</v>
      </c>
      <c r="CG36" s="20">
        <f t="shared" si="53"/>
        <v>2.6337012499248869</v>
      </c>
      <c r="CH36" s="20">
        <f t="shared" si="53"/>
        <v>2.5266211465657138</v>
      </c>
      <c r="CI36" s="20">
        <f t="shared" si="53"/>
        <v>2.421763265428762</v>
      </c>
      <c r="CJ36" s="20">
        <f t="shared" si="53"/>
        <v>0.47545835586803781</v>
      </c>
      <c r="CK36" s="8" t="s">
        <v>166</v>
      </c>
    </row>
    <row r="37" spans="2:96" x14ac:dyDescent="0.25">
      <c r="B37" s="88" t="s">
        <v>129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20">
        <f>(AE18-$CK$18)^2</f>
        <v>2080.146281212842</v>
      </c>
      <c r="AF37" s="20">
        <f t="shared" ref="AF37:CJ37" si="54">(AF18-$CK$18)^2</f>
        <v>1275.1055915576699</v>
      </c>
      <c r="AG37" s="20">
        <f t="shared" si="54"/>
        <v>1056.8104191438765</v>
      </c>
      <c r="AH37" s="20">
        <f t="shared" si="54"/>
        <v>365.13938466111784</v>
      </c>
      <c r="AI37" s="20">
        <f t="shared" si="54"/>
        <v>161.50903983353155</v>
      </c>
      <c r="AJ37" s="20">
        <f t="shared" si="54"/>
        <v>53.415936385255677</v>
      </c>
      <c r="AK37" s="20">
        <f t="shared" si="54"/>
        <v>60.705591557669422</v>
      </c>
      <c r="AL37" s="20">
        <f t="shared" si="54"/>
        <v>474.86421224732453</v>
      </c>
      <c r="AM37" s="20">
        <f t="shared" si="54"/>
        <v>1680.2931777645658</v>
      </c>
      <c r="AN37" s="20">
        <f t="shared" si="54"/>
        <v>2142.8917984542209</v>
      </c>
      <c r="AO37" s="20">
        <f t="shared" si="54"/>
        <v>1856.8669708680143</v>
      </c>
      <c r="AP37" s="20">
        <f t="shared" si="54"/>
        <v>1108.3159363852558</v>
      </c>
      <c r="AQ37" s="20">
        <f t="shared" si="54"/>
        <v>609.66421224732449</v>
      </c>
      <c r="AR37" s="20">
        <f t="shared" si="54"/>
        <v>239.98283293697972</v>
      </c>
      <c r="AS37" s="20">
        <f t="shared" si="54"/>
        <v>136.68835017835909</v>
      </c>
      <c r="AT37" s="20">
        <f t="shared" si="54"/>
        <v>40.8497294887039</v>
      </c>
      <c r="AU37" s="20">
        <f t="shared" si="54"/>
        <v>46.357315695600498</v>
      </c>
      <c r="AV37" s="20">
        <f t="shared" si="54"/>
        <v>69.033177764566034</v>
      </c>
      <c r="AW37" s="20">
        <f t="shared" si="54"/>
        <v>81.155246730083263</v>
      </c>
      <c r="AX37" s="20">
        <f t="shared" si="54"/>
        <v>3.2711087990487546</v>
      </c>
      <c r="AY37" s="20">
        <f t="shared" si="54"/>
        <v>1.9359363852556448</v>
      </c>
      <c r="AZ37" s="20">
        <f t="shared" si="54"/>
        <v>3.9655915576694367</v>
      </c>
      <c r="BA37" s="20">
        <f t="shared" si="54"/>
        <v>7.2435225921521953</v>
      </c>
      <c r="BB37" s="20">
        <f t="shared" si="54"/>
        <v>4.4462812128418578</v>
      </c>
      <c r="BC37" s="20">
        <f t="shared" si="54"/>
        <v>0.65386741973840812</v>
      </c>
      <c r="BD37" s="20">
        <f t="shared" si="54"/>
        <v>15.277315695600487</v>
      </c>
      <c r="BE37" s="20">
        <f t="shared" si="54"/>
        <v>6.2931777645659981</v>
      </c>
      <c r="BF37" s="20">
        <f t="shared" si="54"/>
        <v>17.712488109393583</v>
      </c>
      <c r="BG37" s="20">
        <f t="shared" si="54"/>
        <v>43.673867419738414</v>
      </c>
      <c r="BH37" s="20">
        <f t="shared" si="54"/>
        <v>13.753867419738416</v>
      </c>
      <c r="BI37" s="20">
        <f t="shared" si="54"/>
        <v>45.005591557669447</v>
      </c>
      <c r="BJ37" s="20">
        <f t="shared" si="54"/>
        <v>72.10352259215216</v>
      </c>
      <c r="BK37" s="20">
        <f t="shared" si="54"/>
        <v>110.06903983353146</v>
      </c>
      <c r="BL37" s="20">
        <f t="shared" si="54"/>
        <v>73.811798454221162</v>
      </c>
      <c r="BM37" s="20">
        <f t="shared" si="54"/>
        <v>141.40490190249704</v>
      </c>
      <c r="BN37" s="20">
        <f t="shared" si="54"/>
        <v>6.804901902497031</v>
      </c>
      <c r="BO37" s="20">
        <f t="shared" si="54"/>
        <v>9.663522592152205</v>
      </c>
      <c r="BP37" s="20">
        <f t="shared" si="54"/>
        <v>30.344901902497039</v>
      </c>
      <c r="BQ37" s="20">
        <f t="shared" si="54"/>
        <v>31.45662604042807</v>
      </c>
      <c r="BR37" s="20">
        <f t="shared" si="54"/>
        <v>14.505591557669447</v>
      </c>
      <c r="BS37" s="20">
        <f t="shared" si="54"/>
        <v>28.181453626634976</v>
      </c>
      <c r="BT37" s="20">
        <f t="shared" si="54"/>
        <v>26.098005350772898</v>
      </c>
      <c r="BU37" s="20">
        <f t="shared" si="54"/>
        <v>23.122832936979805</v>
      </c>
      <c r="BV37" s="20">
        <f t="shared" si="54"/>
        <v>15.277315695600487</v>
      </c>
      <c r="BW37" s="20">
        <f t="shared" si="54"/>
        <v>54.887660523186703</v>
      </c>
      <c r="BX37" s="20">
        <f t="shared" si="54"/>
        <v>22.171108799048756</v>
      </c>
      <c r="BY37" s="20">
        <f t="shared" si="54"/>
        <v>10.295246730083242</v>
      </c>
      <c r="BZ37" s="20">
        <f t="shared" si="54"/>
        <v>50.53248810939359</v>
      </c>
      <c r="CA37" s="20">
        <f t="shared" si="54"/>
        <v>5.8014536266349657</v>
      </c>
      <c r="CB37" s="20">
        <f t="shared" si="54"/>
        <v>15.277315695600487</v>
      </c>
      <c r="CC37" s="20">
        <f t="shared" si="54"/>
        <v>75.840074316290156</v>
      </c>
      <c r="CD37" s="20">
        <f t="shared" si="54"/>
        <v>23.122832936979805</v>
      </c>
      <c r="CE37" s="20">
        <f t="shared" si="54"/>
        <v>23.122832936979805</v>
      </c>
      <c r="CF37" s="20">
        <f>(CF18-$CK$18)^2</f>
        <v>6.2069708680142632</v>
      </c>
      <c r="CG37" s="20">
        <f t="shared" si="54"/>
        <v>5.2504191438763321</v>
      </c>
      <c r="CH37" s="20">
        <f t="shared" si="54"/>
        <v>3.2090398335315058</v>
      </c>
      <c r="CI37" s="20">
        <f t="shared" si="54"/>
        <v>1.1911087990487494</v>
      </c>
      <c r="CJ37" s="20">
        <f t="shared" si="54"/>
        <v>70.704901902497042</v>
      </c>
    </row>
    <row r="38" spans="2:96" x14ac:dyDescent="0.25"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</row>
    <row r="39" spans="2:96" x14ac:dyDescent="0.25"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</row>
    <row r="40" spans="2:96" x14ac:dyDescent="0.25"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</row>
    <row r="41" spans="2:96" s="22" customFormat="1" x14ac:dyDescent="0.25"/>
    <row r="42" spans="2:96" ht="15" x14ac:dyDescent="0.25">
      <c r="B42" s="16" t="s">
        <v>96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7"/>
      <c r="BY42" s="13"/>
      <c r="BZ42" s="13"/>
      <c r="CA42" s="13"/>
      <c r="CB42" s="22"/>
    </row>
    <row r="43" spans="2:96" x14ac:dyDescent="0.25">
      <c r="C43" s="90">
        <v>2000</v>
      </c>
      <c r="D43" s="90"/>
      <c r="E43" s="90"/>
      <c r="F43" s="90"/>
      <c r="G43" s="90">
        <v>2001</v>
      </c>
      <c r="H43" s="90"/>
      <c r="I43" s="90"/>
      <c r="J43" s="90"/>
      <c r="K43" s="90">
        <v>2002</v>
      </c>
      <c r="L43" s="90"/>
      <c r="M43" s="90"/>
      <c r="N43" s="90"/>
      <c r="O43" s="90">
        <v>2003</v>
      </c>
      <c r="P43" s="90"/>
      <c r="Q43" s="90"/>
      <c r="R43" s="90"/>
      <c r="S43" s="90">
        <v>2004</v>
      </c>
      <c r="T43" s="90"/>
      <c r="U43" s="90"/>
      <c r="V43" s="90"/>
      <c r="W43" s="90">
        <v>2005</v>
      </c>
      <c r="X43" s="90"/>
      <c r="Y43" s="90"/>
      <c r="Z43" s="90"/>
      <c r="AA43" s="90">
        <v>2006</v>
      </c>
      <c r="AB43" s="90"/>
      <c r="AC43" s="90"/>
      <c r="AD43" s="90"/>
      <c r="AE43" s="90">
        <v>2007</v>
      </c>
      <c r="AF43" s="90"/>
      <c r="AG43" s="90"/>
      <c r="AH43" s="90"/>
      <c r="AI43" s="90">
        <v>2008</v>
      </c>
      <c r="AJ43" s="90"/>
      <c r="AK43" s="90"/>
      <c r="AL43" s="90"/>
      <c r="AM43" s="90">
        <v>2009</v>
      </c>
      <c r="AN43" s="90"/>
      <c r="AO43" s="90"/>
      <c r="AP43" s="90"/>
      <c r="AQ43" s="90">
        <v>2010</v>
      </c>
      <c r="AR43" s="90"/>
      <c r="AS43" s="90"/>
      <c r="AT43" s="90"/>
      <c r="AU43" s="90">
        <v>2011</v>
      </c>
      <c r="AV43" s="90"/>
      <c r="AW43" s="90"/>
      <c r="AX43" s="90"/>
      <c r="AY43" s="90">
        <v>2012</v>
      </c>
      <c r="AZ43" s="90"/>
      <c r="BA43" s="90"/>
      <c r="BB43" s="90"/>
      <c r="BC43" s="90">
        <v>2013</v>
      </c>
      <c r="BD43" s="90"/>
      <c r="BE43" s="90"/>
      <c r="BF43" s="90"/>
      <c r="BG43" s="90">
        <v>2014</v>
      </c>
      <c r="BH43" s="90"/>
      <c r="BI43" s="90"/>
      <c r="BJ43" s="90"/>
      <c r="BK43" s="90">
        <v>2015</v>
      </c>
      <c r="BL43" s="90"/>
      <c r="BM43" s="90"/>
      <c r="BN43" s="90"/>
      <c r="BO43" s="90">
        <v>2016</v>
      </c>
      <c r="BP43" s="90"/>
      <c r="BQ43" s="90"/>
      <c r="BR43" s="90"/>
      <c r="BS43" s="90">
        <v>2017</v>
      </c>
      <c r="BT43" s="90"/>
      <c r="BU43" s="90"/>
      <c r="BV43" s="90"/>
      <c r="BW43" s="90">
        <v>2018</v>
      </c>
      <c r="BX43" s="90"/>
      <c r="BY43" s="90"/>
      <c r="BZ43" s="90"/>
      <c r="CA43" s="90">
        <v>2019</v>
      </c>
      <c r="CB43" s="90"/>
      <c r="CC43" s="90"/>
      <c r="CD43" s="90"/>
      <c r="CE43" s="90"/>
      <c r="CF43" s="75">
        <v>2020</v>
      </c>
      <c r="CG43" s="75"/>
      <c r="CH43" s="75"/>
      <c r="CI43" s="75">
        <v>2021</v>
      </c>
      <c r="CJ43" s="75"/>
      <c r="CK43" s="75"/>
      <c r="CL43" s="75"/>
      <c r="CM43" s="75"/>
      <c r="CN43" s="75"/>
    </row>
    <row r="44" spans="2:96" x14ac:dyDescent="0.25">
      <c r="C44" s="18" t="s">
        <v>3</v>
      </c>
      <c r="D44" s="18" t="s">
        <v>4</v>
      </c>
      <c r="E44" s="18" t="s">
        <v>2</v>
      </c>
      <c r="F44" s="18" t="s">
        <v>5</v>
      </c>
      <c r="G44" s="18" t="s">
        <v>3</v>
      </c>
      <c r="H44" s="18" t="s">
        <v>4</v>
      </c>
      <c r="I44" s="18" t="s">
        <v>2</v>
      </c>
      <c r="J44" s="18" t="s">
        <v>5</v>
      </c>
      <c r="K44" s="18" t="s">
        <v>3</v>
      </c>
      <c r="L44" s="18" t="s">
        <v>4</v>
      </c>
      <c r="M44" s="18" t="s">
        <v>2</v>
      </c>
      <c r="N44" s="18" t="s">
        <v>5</v>
      </c>
      <c r="O44" s="18" t="s">
        <v>3</v>
      </c>
      <c r="P44" s="18" t="s">
        <v>4</v>
      </c>
      <c r="Q44" s="18" t="s">
        <v>2</v>
      </c>
      <c r="R44" s="18" t="s">
        <v>5</v>
      </c>
      <c r="S44" s="18" t="s">
        <v>3</v>
      </c>
      <c r="T44" s="18" t="s">
        <v>4</v>
      </c>
      <c r="U44" s="18" t="s">
        <v>2</v>
      </c>
      <c r="V44" s="18" t="s">
        <v>5</v>
      </c>
      <c r="W44" s="18" t="s">
        <v>3</v>
      </c>
      <c r="X44" s="18" t="s">
        <v>4</v>
      </c>
      <c r="Y44" s="18" t="s">
        <v>2</v>
      </c>
      <c r="Z44" s="18" t="s">
        <v>5</v>
      </c>
      <c r="AA44" s="18" t="s">
        <v>3</v>
      </c>
      <c r="AB44" s="18" t="s">
        <v>4</v>
      </c>
      <c r="AC44" s="18" t="s">
        <v>2</v>
      </c>
      <c r="AD44" s="18" t="s">
        <v>5</v>
      </c>
      <c r="AE44" s="18" t="s">
        <v>3</v>
      </c>
      <c r="AF44" s="18" t="s">
        <v>4</v>
      </c>
      <c r="AG44" s="18" t="s">
        <v>2</v>
      </c>
      <c r="AH44" s="18" t="s">
        <v>5</v>
      </c>
      <c r="AI44" s="18" t="s">
        <v>3</v>
      </c>
      <c r="AJ44" s="18" t="s">
        <v>4</v>
      </c>
      <c r="AK44" s="18" t="s">
        <v>2</v>
      </c>
      <c r="AL44" s="18" t="s">
        <v>5</v>
      </c>
      <c r="AM44" s="18" t="s">
        <v>3</v>
      </c>
      <c r="AN44" s="18" t="s">
        <v>4</v>
      </c>
      <c r="AO44" s="18" t="s">
        <v>2</v>
      </c>
      <c r="AP44" s="18" t="s">
        <v>5</v>
      </c>
      <c r="AQ44" s="18" t="s">
        <v>3</v>
      </c>
      <c r="AR44" s="18" t="s">
        <v>4</v>
      </c>
      <c r="AS44" s="18" t="s">
        <v>2</v>
      </c>
      <c r="AT44" s="18" t="s">
        <v>5</v>
      </c>
      <c r="AU44" s="18" t="s">
        <v>3</v>
      </c>
      <c r="AV44" s="18" t="s">
        <v>4</v>
      </c>
      <c r="AW44" s="18" t="s">
        <v>2</v>
      </c>
      <c r="AX44" s="18" t="s">
        <v>5</v>
      </c>
      <c r="AY44" s="18" t="s">
        <v>3</v>
      </c>
      <c r="AZ44" s="18" t="s">
        <v>4</v>
      </c>
      <c r="BA44" s="18" t="s">
        <v>2</v>
      </c>
      <c r="BB44" s="18" t="s">
        <v>5</v>
      </c>
      <c r="BC44" s="18" t="s">
        <v>3</v>
      </c>
      <c r="BD44" s="18" t="s">
        <v>4</v>
      </c>
      <c r="BE44" s="18" t="s">
        <v>2</v>
      </c>
      <c r="BF44" s="18" t="s">
        <v>5</v>
      </c>
      <c r="BG44" s="18" t="s">
        <v>3</v>
      </c>
      <c r="BH44" s="18" t="s">
        <v>4</v>
      </c>
      <c r="BI44" s="18" t="s">
        <v>2</v>
      </c>
      <c r="BJ44" s="18" t="s">
        <v>5</v>
      </c>
      <c r="BK44" s="18" t="s">
        <v>3</v>
      </c>
      <c r="BL44" s="18" t="s">
        <v>4</v>
      </c>
      <c r="BM44" s="18" t="s">
        <v>2</v>
      </c>
      <c r="BN44" s="18" t="s">
        <v>5</v>
      </c>
      <c r="BO44" s="18" t="s">
        <v>3</v>
      </c>
      <c r="BP44" s="18" t="s">
        <v>4</v>
      </c>
      <c r="BQ44" s="18" t="s">
        <v>2</v>
      </c>
      <c r="BR44" s="18" t="s">
        <v>5</v>
      </c>
      <c r="BS44" s="18" t="s">
        <v>3</v>
      </c>
      <c r="BT44" s="18" t="s">
        <v>4</v>
      </c>
      <c r="BU44" s="18" t="s">
        <v>2</v>
      </c>
      <c r="BV44" s="18" t="s">
        <v>5</v>
      </c>
      <c r="BW44" s="18" t="s">
        <v>3</v>
      </c>
      <c r="BX44" s="18" t="s">
        <v>4</v>
      </c>
      <c r="BY44" s="18" t="s">
        <v>2</v>
      </c>
      <c r="BZ44" s="18" t="s">
        <v>5</v>
      </c>
      <c r="CA44" s="18" t="s">
        <v>3</v>
      </c>
      <c r="CB44" s="18" t="s">
        <v>4</v>
      </c>
      <c r="CC44" s="18" t="s">
        <v>2</v>
      </c>
      <c r="CD44" s="18" t="s">
        <v>5</v>
      </c>
      <c r="CE44" s="18" t="s">
        <v>3</v>
      </c>
      <c r="CF44" s="18" t="s">
        <v>4</v>
      </c>
      <c r="CG44" s="18" t="s">
        <v>2</v>
      </c>
      <c r="CH44" s="18" t="s">
        <v>5</v>
      </c>
      <c r="CI44" s="18" t="s">
        <v>3</v>
      </c>
      <c r="CJ44" s="18" t="s">
        <v>4</v>
      </c>
      <c r="CK44" s="18"/>
      <c r="CN44" s="18"/>
    </row>
    <row r="45" spans="2:96" x14ac:dyDescent="0.25">
      <c r="B45" s="88" t="s">
        <v>119</v>
      </c>
      <c r="C45" s="17">
        <f t="shared" ref="C45:AH45" si="55">(C5-$CK$5)/$CM$5</f>
        <v>-0.2503890558564375</v>
      </c>
      <c r="D45" s="17">
        <f t="shared" si="55"/>
        <v>-0.37102467940631795</v>
      </c>
      <c r="E45" s="17">
        <f t="shared" si="55"/>
        <v>-0.40721536647128215</v>
      </c>
      <c r="F45" s="17">
        <f t="shared" si="55"/>
        <v>-0.37102467940631795</v>
      </c>
      <c r="G45" s="17">
        <f t="shared" si="55"/>
        <v>-0.49166030295619839</v>
      </c>
      <c r="H45" s="17">
        <f t="shared" si="55"/>
        <v>-0.52785099002116265</v>
      </c>
      <c r="I45" s="17">
        <f t="shared" si="55"/>
        <v>-0.10562630759658108</v>
      </c>
      <c r="J45" s="17">
        <f t="shared" si="55"/>
        <v>-0.15388055701653319</v>
      </c>
      <c r="K45" s="17">
        <f t="shared" si="55"/>
        <v>-6.9435620531616865E-2</v>
      </c>
      <c r="L45" s="17">
        <f t="shared" si="55"/>
        <v>7.5327127728239573E-2</v>
      </c>
      <c r="M45" s="17">
        <f t="shared" si="55"/>
        <v>-0.23832549350144952</v>
      </c>
      <c r="N45" s="17">
        <f t="shared" si="55"/>
        <v>8.7390690083227571E-2</v>
      </c>
      <c r="O45" s="17">
        <f t="shared" si="55"/>
        <v>0.11151781479320379</v>
      </c>
      <c r="P45" s="17">
        <f t="shared" si="55"/>
        <v>0.36485262424795267</v>
      </c>
      <c r="Q45" s="17">
        <f t="shared" si="55"/>
        <v>0.38897974895792864</v>
      </c>
      <c r="R45" s="17">
        <f t="shared" si="55"/>
        <v>0.28040768776303643</v>
      </c>
      <c r="S45" s="17">
        <f t="shared" si="55"/>
        <v>0.12358137714819178</v>
      </c>
      <c r="T45" s="17">
        <f t="shared" si="55"/>
        <v>-6.9435620531616865E-2</v>
      </c>
      <c r="U45" s="17">
        <f t="shared" si="55"/>
        <v>-0.10562630759658108</v>
      </c>
      <c r="V45" s="17">
        <f t="shared" si="55"/>
        <v>0.34072549953797665</v>
      </c>
      <c r="W45" s="17">
        <f t="shared" si="55"/>
        <v>0.82326799373749837</v>
      </c>
      <c r="X45" s="17">
        <f t="shared" si="55"/>
        <v>0.78707730667253417</v>
      </c>
      <c r="Y45" s="17">
        <f t="shared" si="55"/>
        <v>1.0283485537722949</v>
      </c>
      <c r="Z45" s="17">
        <f t="shared" si="55"/>
        <v>0.95596717964236666</v>
      </c>
      <c r="AA45" s="17">
        <f t="shared" si="55"/>
        <v>1.2334291138070916</v>
      </c>
      <c r="AB45" s="17">
        <f t="shared" si="55"/>
        <v>1.5108910479718167</v>
      </c>
      <c r="AC45" s="17">
        <f t="shared" si="55"/>
        <v>1.6315266715216972</v>
      </c>
      <c r="AD45" s="17">
        <f t="shared" si="55"/>
        <v>2.2829590386910517</v>
      </c>
      <c r="AE45" s="17">
        <f t="shared" si="55"/>
        <v>2.7172472834706212</v>
      </c>
      <c r="AF45" s="17">
        <f t="shared" si="55"/>
        <v>2.8258193446655135</v>
      </c>
      <c r="AG45" s="17">
        <f t="shared" si="55"/>
        <v>2.8861371564404537</v>
      </c>
      <c r="AH45" s="17">
        <f t="shared" si="55"/>
        <v>2.5121667234358243</v>
      </c>
      <c r="AI45" s="17">
        <f t="shared" ref="AI45:BN45" si="56">(AI5-$CK$5)/$CM$5</f>
        <v>2.3070861634010282</v>
      </c>
      <c r="AJ45" s="17">
        <f t="shared" si="56"/>
        <v>1.7883529821365418</v>
      </c>
      <c r="AK45" s="17">
        <f t="shared" si="56"/>
        <v>1.3902554244219363</v>
      </c>
      <c r="AL45" s="17">
        <f t="shared" si="56"/>
        <v>0.37691618660294068</v>
      </c>
      <c r="AM45" s="17">
        <f t="shared" si="56"/>
        <v>-0.63642305121605491</v>
      </c>
      <c r="AN45" s="17">
        <f t="shared" si="56"/>
        <v>-1.1672197948355287</v>
      </c>
      <c r="AO45" s="17">
        <f t="shared" si="56"/>
        <v>-1.8548428490698474</v>
      </c>
      <c r="AP45" s="17">
        <f t="shared" si="56"/>
        <v>-2.5424659033041657</v>
      </c>
      <c r="AQ45" s="17">
        <f t="shared" si="56"/>
        <v>-2.0719869714596322</v>
      </c>
      <c r="AR45" s="17">
        <f t="shared" si="56"/>
        <v>-1.8427792867148591</v>
      </c>
      <c r="AS45" s="17">
        <f t="shared" si="56"/>
        <v>-1.2999189807403975</v>
      </c>
      <c r="AT45" s="17">
        <f t="shared" si="56"/>
        <v>-0.672613738281019</v>
      </c>
      <c r="AU45" s="17">
        <f t="shared" si="56"/>
        <v>-0.56404167708612674</v>
      </c>
      <c r="AV45" s="17">
        <f t="shared" si="56"/>
        <v>-0.55197811473113856</v>
      </c>
      <c r="AW45" s="17">
        <f t="shared" si="56"/>
        <v>-0.56404167708612674</v>
      </c>
      <c r="AX45" s="17">
        <f t="shared" si="56"/>
        <v>-0.5399145523761506</v>
      </c>
      <c r="AY45" s="17">
        <f t="shared" si="56"/>
        <v>-0.64848661357104309</v>
      </c>
      <c r="AZ45" s="17">
        <f t="shared" si="56"/>
        <v>-0.62435948886106696</v>
      </c>
      <c r="BA45" s="17">
        <f t="shared" si="56"/>
        <v>-0.66055017592603105</v>
      </c>
      <c r="BB45" s="17">
        <f t="shared" si="56"/>
        <v>-0.60023236415109082</v>
      </c>
      <c r="BC45" s="17">
        <f t="shared" si="56"/>
        <v>-0.62435948886106696</v>
      </c>
      <c r="BD45" s="17">
        <f t="shared" si="56"/>
        <v>-0.52785099002116265</v>
      </c>
      <c r="BE45" s="17">
        <f t="shared" si="56"/>
        <v>-0.46753317824622237</v>
      </c>
      <c r="BF45" s="17">
        <f t="shared" si="56"/>
        <v>-0.50372386531118651</v>
      </c>
      <c r="BG45" s="17">
        <f t="shared" si="56"/>
        <v>-0.19007124408149731</v>
      </c>
      <c r="BH45" s="17">
        <f t="shared" si="56"/>
        <v>-0.29864330527638971</v>
      </c>
      <c r="BI45" s="17">
        <f t="shared" si="56"/>
        <v>-0.23832549350144952</v>
      </c>
      <c r="BJ45" s="17">
        <f t="shared" si="56"/>
        <v>-0.28657974292140176</v>
      </c>
      <c r="BK45" s="17">
        <f t="shared" si="56"/>
        <v>-0.33483399234135386</v>
      </c>
      <c r="BL45" s="17">
        <f t="shared" si="56"/>
        <v>-0.31070686763137773</v>
      </c>
      <c r="BM45" s="17">
        <f t="shared" si="56"/>
        <v>-0.2021348064364854</v>
      </c>
      <c r="BN45" s="17">
        <f t="shared" si="56"/>
        <v>-0.19007124408149731</v>
      </c>
      <c r="BO45" s="17">
        <f t="shared" ref="BO45:CF45" si="57">(BO5-$CK$5)/$CM$5</f>
        <v>-0.44340605353624629</v>
      </c>
      <c r="BP45" s="17">
        <f t="shared" si="57"/>
        <v>-0.4554696158912343</v>
      </c>
      <c r="BQ45" s="17">
        <f t="shared" si="57"/>
        <v>-0.62435948886106696</v>
      </c>
      <c r="BR45" s="17">
        <f t="shared" si="57"/>
        <v>-0.37102467940631795</v>
      </c>
      <c r="BS45" s="17">
        <f t="shared" si="57"/>
        <v>-0.23832549350144952</v>
      </c>
      <c r="BT45" s="17">
        <f t="shared" si="57"/>
        <v>-4.5308495821640864E-2</v>
      </c>
      <c r="BU45" s="17">
        <f t="shared" si="57"/>
        <v>-8.1499182886604862E-2</v>
      </c>
      <c r="BV45" s="17">
        <f t="shared" si="57"/>
        <v>-0.1780076817265093</v>
      </c>
      <c r="BW45" s="17">
        <f t="shared" si="57"/>
        <v>-3.3244933466652866E-2</v>
      </c>
      <c r="BX45" s="17">
        <f t="shared" si="57"/>
        <v>-5.7372058176628868E-2</v>
      </c>
      <c r="BY45" s="17">
        <f t="shared" si="57"/>
        <v>-0.10562630759658108</v>
      </c>
      <c r="BZ45" s="17">
        <f t="shared" si="57"/>
        <v>-6.9435620531616865E-2</v>
      </c>
      <c r="CA45" s="17">
        <f t="shared" si="57"/>
        <v>-0.19007124408149731</v>
      </c>
      <c r="CB45" s="17">
        <f t="shared" si="57"/>
        <v>-0.22626193114646151</v>
      </c>
      <c r="CC45" s="17">
        <f t="shared" si="57"/>
        <v>-0.16594411937152131</v>
      </c>
      <c r="CD45" s="17">
        <f t="shared" si="57"/>
        <v>-0.2503890558564375</v>
      </c>
      <c r="CE45" s="17">
        <f t="shared" si="57"/>
        <v>-0.26245261821142563</v>
      </c>
      <c r="CF45" s="17">
        <f t="shared" si="57"/>
        <v>-0.55197811473113856</v>
      </c>
      <c r="CG45" s="17">
        <f>(CG5-$CK$5)/$CM$5</f>
        <v>-0.23832549350144952</v>
      </c>
      <c r="CH45" s="51">
        <f>(CH5-$CK$5)/$CM$5</f>
        <v>-0.27451618056641364</v>
      </c>
      <c r="CI45" s="51">
        <f>(CI5-$CK$5)/$CM$5</f>
        <v>6.3263565373251562E-2</v>
      </c>
      <c r="CJ45" s="51">
        <f>(CJ5-$CK$5)/$CM$5</f>
        <v>0.14770850185816778</v>
      </c>
      <c r="CK45" s="17"/>
      <c r="CL45" s="47"/>
      <c r="CM45" s="47"/>
      <c r="CN45" s="45"/>
    </row>
    <row r="46" spans="2:96" x14ac:dyDescent="0.25">
      <c r="B46" s="88" t="s">
        <v>120</v>
      </c>
      <c r="C46" s="17">
        <f t="shared" ref="C46:AH46" si="58">-(C6-$CK$6)/$CM$6</f>
        <v>-0.77968681373067161</v>
      </c>
      <c r="D46" s="17">
        <f t="shared" si="58"/>
        <v>-0.85922781726665964</v>
      </c>
      <c r="E46" s="17">
        <f t="shared" si="58"/>
        <v>-0.83271414942133049</v>
      </c>
      <c r="F46" s="17">
        <f t="shared" si="58"/>
        <v>-0.80620048157600077</v>
      </c>
      <c r="G46" s="17">
        <f t="shared" si="58"/>
        <v>-0.70014581019468403</v>
      </c>
      <c r="H46" s="17">
        <f t="shared" si="58"/>
        <v>-0.75317314588534245</v>
      </c>
      <c r="I46" s="17">
        <f t="shared" si="58"/>
        <v>-0.70014581019468403</v>
      </c>
      <c r="J46" s="17">
        <f t="shared" si="58"/>
        <v>-0.620604806658696</v>
      </c>
      <c r="K46" s="17">
        <f t="shared" si="58"/>
        <v>-0.40849546389606156</v>
      </c>
      <c r="L46" s="17">
        <f t="shared" si="58"/>
        <v>-0.67363214234935442</v>
      </c>
      <c r="M46" s="17">
        <f t="shared" si="58"/>
        <v>-3.7304114061451947E-2</v>
      </c>
      <c r="N46" s="17">
        <f t="shared" si="58"/>
        <v>-0.24941345682408594</v>
      </c>
      <c r="O46" s="17">
        <f t="shared" si="58"/>
        <v>-0.11684511759743951</v>
      </c>
      <c r="P46" s="17">
        <f t="shared" si="58"/>
        <v>-0.19638612113342754</v>
      </c>
      <c r="Q46" s="17">
        <f t="shared" si="58"/>
        <v>-0.19638612113342754</v>
      </c>
      <c r="R46" s="17">
        <f t="shared" si="58"/>
        <v>1.5723221629206904E-2</v>
      </c>
      <c r="S46" s="17">
        <f t="shared" si="58"/>
        <v>-0.24941345682408594</v>
      </c>
      <c r="T46" s="17">
        <f t="shared" si="58"/>
        <v>-0.11684511759743951</v>
      </c>
      <c r="U46" s="17">
        <f t="shared" si="58"/>
        <v>-3.7304114061451947E-2</v>
      </c>
      <c r="V46" s="17">
        <f t="shared" si="58"/>
        <v>-0.16987245328809836</v>
      </c>
      <c r="W46" s="17">
        <f t="shared" si="58"/>
        <v>-9.0331449752110327E-2</v>
      </c>
      <c r="X46" s="17">
        <f t="shared" si="58"/>
        <v>0.17480522870118251</v>
      </c>
      <c r="Y46" s="17">
        <f t="shared" si="58"/>
        <v>0.46645557499980456</v>
      </c>
      <c r="Z46" s="17">
        <f t="shared" si="58"/>
        <v>0.67856491776243899</v>
      </c>
      <c r="AA46" s="17">
        <f t="shared" si="58"/>
        <v>0.73159225345309742</v>
      </c>
      <c r="AB46" s="17">
        <f t="shared" si="58"/>
        <v>1.0232425997517196</v>
      </c>
      <c r="AC46" s="17">
        <f t="shared" si="58"/>
        <v>1.261865610359683</v>
      </c>
      <c r="AD46" s="17">
        <f t="shared" si="58"/>
        <v>1.261865610359683</v>
      </c>
      <c r="AE46" s="17">
        <f t="shared" si="58"/>
        <v>1.261865610359683</v>
      </c>
      <c r="AF46" s="17">
        <f t="shared" si="58"/>
        <v>1.3148929460503416</v>
      </c>
      <c r="AG46" s="17">
        <f t="shared" si="58"/>
        <v>1.3414066138956711</v>
      </c>
      <c r="AH46" s="17">
        <f t="shared" si="58"/>
        <v>1.5535159566583052</v>
      </c>
      <c r="AI46" s="17">
        <f t="shared" ref="AI46:BN46" si="59">-(AI6-$CK$6)/$CM$6</f>
        <v>1.2883792782050125</v>
      </c>
      <c r="AJ46" s="17">
        <f t="shared" si="59"/>
        <v>1.155810938978366</v>
      </c>
      <c r="AK46" s="17">
        <f t="shared" si="59"/>
        <v>0.86416059267974377</v>
      </c>
      <c r="AL46" s="17">
        <f t="shared" si="59"/>
        <v>0.22783256439184088</v>
      </c>
      <c r="AM46" s="17">
        <f t="shared" si="59"/>
        <v>-0.80620048157600077</v>
      </c>
      <c r="AN46" s="17">
        <f t="shared" si="59"/>
        <v>-1.6016105169358794</v>
      </c>
      <c r="AO46" s="17">
        <f t="shared" si="59"/>
        <v>-2.0258292024611482</v>
      </c>
      <c r="AP46" s="17">
        <f t="shared" si="59"/>
        <v>-2.3705068844504291</v>
      </c>
      <c r="AQ46" s="17">
        <f t="shared" si="59"/>
        <v>-2.6091298950583921</v>
      </c>
      <c r="AR46" s="17">
        <f t="shared" si="59"/>
        <v>-2.450047887986416</v>
      </c>
      <c r="AS46" s="17">
        <f t="shared" si="59"/>
        <v>-1.9728018667704899</v>
      </c>
      <c r="AT46" s="17">
        <f t="shared" si="59"/>
        <v>-1.7872061918531841</v>
      </c>
      <c r="AU46" s="17">
        <f t="shared" si="59"/>
        <v>-1.6546378526265377</v>
      </c>
      <c r="AV46" s="17">
        <f t="shared" si="59"/>
        <v>-1.5750968490905506</v>
      </c>
      <c r="AW46" s="17">
        <f t="shared" si="59"/>
        <v>-1.0713371600292936</v>
      </c>
      <c r="AX46" s="17">
        <f t="shared" si="59"/>
        <v>-1.0448234921839645</v>
      </c>
      <c r="AY46" s="17">
        <f t="shared" si="59"/>
        <v>-1.3099601706372577</v>
      </c>
      <c r="AZ46" s="17">
        <f t="shared" si="59"/>
        <v>-1.3364738384825865</v>
      </c>
      <c r="BA46" s="17">
        <f t="shared" si="59"/>
        <v>-0.70014581019468403</v>
      </c>
      <c r="BB46" s="17">
        <f t="shared" si="59"/>
        <v>-0.75317314588534245</v>
      </c>
      <c r="BC46" s="17">
        <f t="shared" si="59"/>
        <v>-0.46152279958672038</v>
      </c>
      <c r="BD46" s="17">
        <f t="shared" si="59"/>
        <v>-6.381778190678114E-2</v>
      </c>
      <c r="BE46" s="17">
        <f t="shared" si="59"/>
        <v>-0.19638612113342754</v>
      </c>
      <c r="BF46" s="17">
        <f t="shared" si="59"/>
        <v>-3.7304114061451947E-2</v>
      </c>
      <c r="BG46" s="17">
        <f t="shared" si="59"/>
        <v>-0.16987245328809836</v>
      </c>
      <c r="BH46" s="17">
        <f t="shared" si="59"/>
        <v>0.12177789301052414</v>
      </c>
      <c r="BI46" s="17">
        <f t="shared" si="59"/>
        <v>0.12177789301052414</v>
      </c>
      <c r="BJ46" s="17">
        <f t="shared" si="59"/>
        <v>0.22783256439184088</v>
      </c>
      <c r="BK46" s="17">
        <f t="shared" si="59"/>
        <v>0.25434623223717057</v>
      </c>
      <c r="BL46" s="17">
        <f t="shared" si="59"/>
        <v>0.36040090361848731</v>
      </c>
      <c r="BM46" s="17">
        <f t="shared" si="59"/>
        <v>0.36040090361848731</v>
      </c>
      <c r="BN46" s="17">
        <f t="shared" si="59"/>
        <v>0.36040090361848731</v>
      </c>
      <c r="BO46" s="17">
        <f t="shared" ref="BO46:CJ46" si="60">-(BO6-$CK$6)/$CM$6</f>
        <v>0.25434623223717057</v>
      </c>
      <c r="BP46" s="17">
        <f t="shared" si="60"/>
        <v>0.43994190715447534</v>
      </c>
      <c r="BQ46" s="17">
        <f t="shared" si="60"/>
        <v>0.41342823930914618</v>
      </c>
      <c r="BR46" s="17">
        <f t="shared" si="60"/>
        <v>0.46645557499980456</v>
      </c>
      <c r="BS46" s="17">
        <f t="shared" si="60"/>
        <v>0.49296924284513371</v>
      </c>
      <c r="BT46" s="17">
        <f t="shared" si="60"/>
        <v>0.62553758207178012</v>
      </c>
      <c r="BU46" s="17">
        <f t="shared" si="60"/>
        <v>0.67856491776243899</v>
      </c>
      <c r="BV46" s="17">
        <f t="shared" si="60"/>
        <v>0.81113325698908545</v>
      </c>
      <c r="BW46" s="17">
        <f t="shared" si="60"/>
        <v>0.81113325698908545</v>
      </c>
      <c r="BX46" s="17">
        <f t="shared" si="60"/>
        <v>0.91718792837040242</v>
      </c>
      <c r="BY46" s="17">
        <f t="shared" si="60"/>
        <v>1.1027836032877074</v>
      </c>
      <c r="BZ46" s="17">
        <f t="shared" si="60"/>
        <v>1.1292972711330367</v>
      </c>
      <c r="CA46" s="17">
        <f t="shared" si="60"/>
        <v>1.1292972711330367</v>
      </c>
      <c r="CB46" s="17">
        <f t="shared" si="60"/>
        <v>1.261865610359683</v>
      </c>
      <c r="CC46" s="17">
        <f t="shared" si="60"/>
        <v>1.3414066138956711</v>
      </c>
      <c r="CD46" s="17">
        <f t="shared" si="60"/>
        <v>1.3679202817410003</v>
      </c>
      <c r="CE46" s="17">
        <f t="shared" si="60"/>
        <v>0.9437015962157318</v>
      </c>
      <c r="CF46" s="17">
        <f t="shared" si="60"/>
        <v>0.67856491776243899</v>
      </c>
      <c r="CG46" s="17">
        <f t="shared" si="60"/>
        <v>0.73159225345309742</v>
      </c>
      <c r="CH46" s="17">
        <f t="shared" si="60"/>
        <v>0.86416059267974377</v>
      </c>
      <c r="CI46" s="17">
        <f t="shared" si="60"/>
        <v>0.83764692483441461</v>
      </c>
      <c r="CJ46" s="17">
        <f t="shared" si="60"/>
        <v>0.86416059267974377</v>
      </c>
      <c r="CK46" s="17"/>
      <c r="CL46" s="47"/>
      <c r="CM46" s="47"/>
      <c r="CN46" s="45"/>
    </row>
    <row r="47" spans="2:96" x14ac:dyDescent="0.25">
      <c r="B47" s="88" t="s">
        <v>121</v>
      </c>
      <c r="C47" s="17">
        <f t="shared" ref="C47:AH47" si="61">(C7-$CK$7)/$CM$7</f>
        <v>-1.5031909842815456</v>
      </c>
      <c r="D47" s="17">
        <f t="shared" si="61"/>
        <v>-1.5031909842815456</v>
      </c>
      <c r="E47" s="17">
        <f t="shared" si="61"/>
        <v>-1.5031909842815456</v>
      </c>
      <c r="F47" s="17">
        <f t="shared" si="61"/>
        <v>-1.5031909842815456</v>
      </c>
      <c r="G47" s="17">
        <f t="shared" si="61"/>
        <v>-1.3468196394504601</v>
      </c>
      <c r="H47" s="17">
        <f t="shared" si="61"/>
        <v>-1.3468196394504601</v>
      </c>
      <c r="I47" s="17">
        <f t="shared" si="61"/>
        <v>-1.3021421123558654</v>
      </c>
      <c r="J47" s="17">
        <f t="shared" si="61"/>
        <v>-1.3021421123558654</v>
      </c>
      <c r="K47" s="17">
        <f t="shared" si="61"/>
        <v>-1.3691584029977582</v>
      </c>
      <c r="L47" s="17">
        <f t="shared" si="61"/>
        <v>-1.0117381862409924</v>
      </c>
      <c r="M47" s="17">
        <f t="shared" si="61"/>
        <v>-0.67665673303152496</v>
      </c>
      <c r="N47" s="17">
        <f t="shared" si="61"/>
        <v>-0.76601178722071595</v>
      </c>
      <c r="O47" s="17">
        <f t="shared" si="61"/>
        <v>-0.94472189559909958</v>
      </c>
      <c r="P47" s="17">
        <f t="shared" si="61"/>
        <v>-0.90004436850450331</v>
      </c>
      <c r="Q47" s="17">
        <f t="shared" si="61"/>
        <v>-0.54262415174773759</v>
      </c>
      <c r="R47" s="17">
        <f t="shared" si="61"/>
        <v>-0.8553668414099086</v>
      </c>
      <c r="S47" s="17">
        <f t="shared" si="61"/>
        <v>-0.83302807786261046</v>
      </c>
      <c r="T47" s="17">
        <f t="shared" si="61"/>
        <v>-0.76601178722071595</v>
      </c>
      <c r="U47" s="17">
        <f t="shared" si="61"/>
        <v>-0.60964044238963211</v>
      </c>
      <c r="V47" s="17">
        <f t="shared" si="61"/>
        <v>-0.67665673303152496</v>
      </c>
      <c r="W47" s="17">
        <f t="shared" si="61"/>
        <v>-0.8553668414099086</v>
      </c>
      <c r="X47" s="17">
        <f t="shared" si="61"/>
        <v>-0.52028538820044101</v>
      </c>
      <c r="Y47" s="17">
        <f t="shared" si="61"/>
        <v>-0.3862528069166537</v>
      </c>
      <c r="Z47" s="17">
        <f t="shared" si="61"/>
        <v>-0.25222022563286639</v>
      </c>
      <c r="AA47" s="17">
        <f t="shared" si="61"/>
        <v>-9.5848880801780889E-2</v>
      </c>
      <c r="AB47" s="17">
        <f t="shared" si="61"/>
        <v>0.23923257240768664</v>
      </c>
      <c r="AC47" s="17">
        <f t="shared" si="61"/>
        <v>0.77536289754283438</v>
      </c>
      <c r="AD47" s="17">
        <f t="shared" si="61"/>
        <v>0.44028144433336686</v>
      </c>
      <c r="AE47" s="17">
        <f t="shared" si="61"/>
        <v>0.28391009950228135</v>
      </c>
      <c r="AF47" s="17">
        <f t="shared" si="61"/>
        <v>0.6860078433536434</v>
      </c>
      <c r="AG47" s="17">
        <f t="shared" si="61"/>
        <v>1.0881055872050038</v>
      </c>
      <c r="AH47" s="17">
        <f t="shared" si="61"/>
        <v>1.0881055872050038</v>
      </c>
      <c r="AI47" s="17">
        <f t="shared" ref="AI47:BN47" si="62">(AI7-$CK$7)/$CM$7</f>
        <v>0.93173424237391833</v>
      </c>
      <c r="AJ47" s="17">
        <f t="shared" si="62"/>
        <v>1.1104443507523019</v>
      </c>
      <c r="AK47" s="17">
        <f t="shared" si="62"/>
        <v>0.95407300592121647</v>
      </c>
      <c r="AL47" s="17">
        <f t="shared" si="62"/>
        <v>0.44028144433336686</v>
      </c>
      <c r="AM47" s="17">
        <f t="shared" si="62"/>
        <v>-7.3510117254484322E-2</v>
      </c>
      <c r="AN47" s="17">
        <f t="shared" si="62"/>
        <v>-0.65431796948422682</v>
      </c>
      <c r="AO47" s="17">
        <f t="shared" si="62"/>
        <v>-1.2574645852612689</v>
      </c>
      <c r="AP47" s="17">
        <f t="shared" si="62"/>
        <v>-1.4808522207342474</v>
      </c>
      <c r="AQ47" s="17">
        <f t="shared" si="62"/>
        <v>-1.6372235655653329</v>
      </c>
      <c r="AR47" s="17">
        <f t="shared" si="62"/>
        <v>-1.4808522207342474</v>
      </c>
      <c r="AS47" s="17">
        <f t="shared" si="62"/>
        <v>-1.1234320039774817</v>
      </c>
      <c r="AT47" s="17">
        <f t="shared" si="62"/>
        <v>-1.2127870581666726</v>
      </c>
      <c r="AU47" s="17">
        <f t="shared" si="62"/>
        <v>-1.2798033488085672</v>
      </c>
      <c r="AV47" s="17">
        <f t="shared" si="62"/>
        <v>-0.96706065914639783</v>
      </c>
      <c r="AW47" s="17">
        <f t="shared" si="62"/>
        <v>-0.72133426012612123</v>
      </c>
      <c r="AX47" s="17">
        <f t="shared" si="62"/>
        <v>-0.69899549657882309</v>
      </c>
      <c r="AY47" s="17">
        <f t="shared" si="62"/>
        <v>-0.83302807786261046</v>
      </c>
      <c r="AZ47" s="17">
        <f t="shared" si="62"/>
        <v>-0.56496291529503573</v>
      </c>
      <c r="BA47" s="17">
        <f t="shared" si="62"/>
        <v>-0.16286517144367535</v>
      </c>
      <c r="BB47" s="17">
        <f t="shared" si="62"/>
        <v>-0.20754269853827007</v>
      </c>
      <c r="BC47" s="17">
        <f t="shared" si="62"/>
        <v>-0.18520393499097351</v>
      </c>
      <c r="BD47" s="17">
        <f t="shared" si="62"/>
        <v>-5.1171353707186173E-2</v>
      </c>
      <c r="BE47" s="17">
        <f t="shared" si="62"/>
        <v>0.19455504531309034</v>
      </c>
      <c r="BF47" s="17">
        <f t="shared" si="62"/>
        <v>0.10519999112389931</v>
      </c>
      <c r="BG47" s="17">
        <f t="shared" si="62"/>
        <v>0.10519999112389931</v>
      </c>
      <c r="BH47" s="17">
        <f t="shared" si="62"/>
        <v>0.26157133595498322</v>
      </c>
      <c r="BI47" s="17">
        <f t="shared" si="62"/>
        <v>0.26157133595498322</v>
      </c>
      <c r="BJ47" s="17">
        <f t="shared" si="62"/>
        <v>0.26157133595498322</v>
      </c>
      <c r="BK47" s="17">
        <f t="shared" si="62"/>
        <v>0.35092639014417581</v>
      </c>
      <c r="BL47" s="17">
        <f t="shared" si="62"/>
        <v>0.61899155271174888</v>
      </c>
      <c r="BM47" s="17">
        <f t="shared" si="62"/>
        <v>0.73068537044823811</v>
      </c>
      <c r="BN47" s="17">
        <f t="shared" si="62"/>
        <v>0.73068537044823811</v>
      </c>
      <c r="BO47" s="17">
        <f t="shared" ref="BO47:CG47" si="63">(BO7-$CK$7)/$CM$7</f>
        <v>0.64133031625904702</v>
      </c>
      <c r="BP47" s="17">
        <f t="shared" si="63"/>
        <v>0.8200404246374291</v>
      </c>
      <c r="BQ47" s="17">
        <f t="shared" si="63"/>
        <v>0.8200404246374291</v>
      </c>
      <c r="BR47" s="17">
        <f t="shared" si="63"/>
        <v>0.79770166109013252</v>
      </c>
      <c r="BS47" s="17">
        <f t="shared" si="63"/>
        <v>0.77536289754283438</v>
      </c>
      <c r="BT47" s="17">
        <f t="shared" si="63"/>
        <v>0.99875053301581274</v>
      </c>
      <c r="BU47" s="17">
        <f t="shared" si="63"/>
        <v>1.2221381684887911</v>
      </c>
      <c r="BV47" s="17">
        <f t="shared" si="63"/>
        <v>1.2444769320360893</v>
      </c>
      <c r="BW47" s="17">
        <f t="shared" si="63"/>
        <v>1.1997994049414931</v>
      </c>
      <c r="BX47" s="17">
        <f t="shared" si="63"/>
        <v>1.4008482768671748</v>
      </c>
      <c r="BY47" s="17">
        <f t="shared" si="63"/>
        <v>1.6018971487928535</v>
      </c>
      <c r="BZ47" s="17">
        <f t="shared" si="63"/>
        <v>1.4678645675090676</v>
      </c>
      <c r="CA47" s="17">
        <f t="shared" si="63"/>
        <v>1.4008482768671748</v>
      </c>
      <c r="CB47" s="17">
        <f t="shared" si="63"/>
        <v>1.4678645675090676</v>
      </c>
      <c r="CC47" s="17">
        <f t="shared" si="63"/>
        <v>1.6689134394347462</v>
      </c>
      <c r="CD47" s="17">
        <f t="shared" si="63"/>
        <v>1.6242359123401531</v>
      </c>
      <c r="CE47" s="17">
        <f t="shared" si="63"/>
        <v>1.4678645675090676</v>
      </c>
      <c r="CF47" s="17">
        <f t="shared" si="63"/>
        <v>1.3338319862252788</v>
      </c>
      <c r="CG47" s="17">
        <f t="shared" si="63"/>
        <v>1.378509513319875</v>
      </c>
      <c r="CH47" s="51">
        <f>(CH7-$CK$7)/$CM$7</f>
        <v>1.2668156955833858</v>
      </c>
      <c r="CI47" s="51">
        <f>(CI7-$CK$7)/$CM$7</f>
        <v>0.77536289754283438</v>
      </c>
      <c r="CJ47" s="51">
        <f>(CJ7-$CK$7)/$CM$7</f>
        <v>0.93173424237391833</v>
      </c>
      <c r="CK47" s="17"/>
      <c r="CL47" s="47"/>
      <c r="CM47" s="47"/>
    </row>
    <row r="48" spans="2:96" x14ac:dyDescent="0.25">
      <c r="B48" s="88" t="s">
        <v>122</v>
      </c>
      <c r="W48" s="17">
        <f t="shared" ref="W48:BB48" si="64">(W8-$CK$8)/$CM$8</f>
        <v>-0.75540162998607319</v>
      </c>
      <c r="X48" s="17">
        <f t="shared" si="64"/>
        <v>-0.59144076964852854</v>
      </c>
      <c r="Y48" s="17">
        <f t="shared" si="64"/>
        <v>-0.46972749295624078</v>
      </c>
      <c r="Z48" s="17">
        <f t="shared" si="64"/>
        <v>-0.40065604667907467</v>
      </c>
      <c r="AA48" s="17">
        <f t="shared" si="64"/>
        <v>0.26373750088502507</v>
      </c>
      <c r="AB48" s="17">
        <f t="shared" si="64"/>
        <v>0.45016334617679366</v>
      </c>
      <c r="AC48" s="17">
        <f t="shared" si="64"/>
        <v>0.87414802490240762</v>
      </c>
      <c r="AD48" s="17">
        <f t="shared" si="64"/>
        <v>0.81932675564844337</v>
      </c>
      <c r="AE48" s="17">
        <f t="shared" si="64"/>
        <v>1.0511855182730081</v>
      </c>
      <c r="AF48" s="17">
        <f t="shared" si="64"/>
        <v>0.98764649366367319</v>
      </c>
      <c r="AG48" s="17">
        <f t="shared" si="64"/>
        <v>0.87783630601429519</v>
      </c>
      <c r="AH48" s="17">
        <f t="shared" si="64"/>
        <v>0.21109567046990335</v>
      </c>
      <c r="AI48" s="17">
        <f t="shared" si="64"/>
        <v>0.90348662465605822</v>
      </c>
      <c r="AJ48" s="17">
        <f t="shared" si="64"/>
        <v>0.46307233006839993</v>
      </c>
      <c r="AK48" s="17">
        <f t="shared" si="64"/>
        <v>-0.31465203711551598</v>
      </c>
      <c r="AL48" s="17">
        <f t="shared" si="64"/>
        <v>-0.69169495623528898</v>
      </c>
      <c r="AM48" s="17">
        <f t="shared" si="64"/>
        <v>-1.0662231382333205</v>
      </c>
      <c r="AN48" s="17">
        <f t="shared" si="64"/>
        <v>-1.3044525682329635</v>
      </c>
      <c r="AO48" s="17">
        <f t="shared" si="64"/>
        <v>-1.4982549757485073</v>
      </c>
      <c r="AP48" s="17">
        <f t="shared" si="64"/>
        <v>-1.6414273425463224</v>
      </c>
      <c r="AQ48" s="17">
        <f t="shared" si="64"/>
        <v>-1.6124240410755706</v>
      </c>
      <c r="AR48" s="17">
        <f t="shared" si="64"/>
        <v>-1.5405025593937642</v>
      </c>
      <c r="AS48" s="17">
        <f t="shared" si="64"/>
        <v>-1.3894506829478257</v>
      </c>
      <c r="AT48" s="17">
        <f t="shared" si="64"/>
        <v>-1.3986713857275446</v>
      </c>
      <c r="AU48" s="17">
        <f t="shared" si="64"/>
        <v>-0.82782605909222795</v>
      </c>
      <c r="AV48" s="17">
        <f t="shared" si="64"/>
        <v>-0.83721441101339611</v>
      </c>
      <c r="AW48" s="17">
        <f t="shared" si="64"/>
        <v>-0.93495386047841511</v>
      </c>
      <c r="AX48" s="17">
        <f t="shared" si="64"/>
        <v>-1.0482846800982313</v>
      </c>
      <c r="AY48" s="17">
        <f t="shared" si="64"/>
        <v>-0.62312645738247119</v>
      </c>
      <c r="AZ48" s="17">
        <f t="shared" si="64"/>
        <v>-0.68565958714310937</v>
      </c>
      <c r="BA48" s="17">
        <f t="shared" si="64"/>
        <v>-0.76965180700927494</v>
      </c>
      <c r="BB48" s="17">
        <f t="shared" si="64"/>
        <v>-0.72924836391996173</v>
      </c>
      <c r="BC48" s="17">
        <f t="shared" ref="BC48:CG48" si="65">(BC8-$CK$8)/$CM$8</f>
        <v>-0.10207292575763598</v>
      </c>
      <c r="BD48" s="17">
        <f t="shared" si="65"/>
        <v>-0.26888382149982099</v>
      </c>
      <c r="BE48" s="17">
        <f t="shared" si="65"/>
        <v>-0.39629716900138945</v>
      </c>
      <c r="BF48" s="17">
        <f t="shared" si="65"/>
        <v>-0.59999087586244959</v>
      </c>
      <c r="BG48" s="17">
        <f t="shared" si="65"/>
        <v>-0.19780058552526175</v>
      </c>
      <c r="BH48" s="17">
        <f t="shared" si="65"/>
        <v>-0.39311183531385024</v>
      </c>
      <c r="BI48" s="17">
        <f t="shared" si="65"/>
        <v>-0.6987362201761651</v>
      </c>
      <c r="BJ48" s="17">
        <f t="shared" si="65"/>
        <v>-0.88683855688242808</v>
      </c>
      <c r="BK48" s="17">
        <f t="shared" si="65"/>
        <v>-0.3297404598459649</v>
      </c>
      <c r="BL48" s="17">
        <f t="shared" si="65"/>
        <v>-0.2251273955815192</v>
      </c>
      <c r="BM48" s="17">
        <f t="shared" si="65"/>
        <v>-0.47308047578522938</v>
      </c>
      <c r="BN48" s="17">
        <f t="shared" si="65"/>
        <v>-0.56260511731922624</v>
      </c>
      <c r="BO48" s="17">
        <f t="shared" si="65"/>
        <v>-0.29268999958564035</v>
      </c>
      <c r="BP48" s="17">
        <f t="shared" si="65"/>
        <v>-5.3119376454401776E-2</v>
      </c>
      <c r="BQ48" s="17">
        <f t="shared" si="65"/>
        <v>-0.22479209729862035</v>
      </c>
      <c r="BR48" s="17">
        <f t="shared" si="65"/>
        <v>-0.18807693532119468</v>
      </c>
      <c r="BS48" s="17">
        <f t="shared" si="65"/>
        <v>0.10363257080081732</v>
      </c>
      <c r="BT48" s="17">
        <f t="shared" si="65"/>
        <v>0.19131307177887036</v>
      </c>
      <c r="BU48" s="17">
        <f t="shared" si="65"/>
        <v>0.34722677332684226</v>
      </c>
      <c r="BV48" s="17">
        <f t="shared" si="65"/>
        <v>0.33649722827407863</v>
      </c>
      <c r="BW48" s="17">
        <f t="shared" si="65"/>
        <v>1.1085215246487139</v>
      </c>
      <c r="BX48" s="17">
        <f t="shared" si="65"/>
        <v>1.5206031143314183</v>
      </c>
      <c r="BY48" s="17">
        <f t="shared" si="65"/>
        <v>1.1977108678998118</v>
      </c>
      <c r="BZ48" s="17">
        <f t="shared" si="65"/>
        <v>0.96786389497264025</v>
      </c>
      <c r="CA48" s="17">
        <f t="shared" si="65"/>
        <v>2.2057851554352474</v>
      </c>
      <c r="CB48" s="17">
        <f t="shared" si="65"/>
        <v>2.497662310698709</v>
      </c>
      <c r="CC48" s="17">
        <f t="shared" si="65"/>
        <v>2.2815625673703908</v>
      </c>
      <c r="CD48" s="17">
        <f t="shared" si="65"/>
        <v>2.0964779152102175</v>
      </c>
      <c r="CE48" s="17">
        <f t="shared" si="65"/>
        <v>0.55125577847080121</v>
      </c>
      <c r="CF48" s="17">
        <f t="shared" si="65"/>
        <v>0.91958094223520381</v>
      </c>
      <c r="CG48" s="17">
        <f t="shared" si="65"/>
        <v>0.89208648303749694</v>
      </c>
      <c r="CH48" s="51">
        <f>(CH8-$CK$8)/$CM$8</f>
        <v>0.28150830987866488</v>
      </c>
      <c r="CI48" s="51">
        <f>(CI8-$CK$8)/$CM$8</f>
        <v>0.99284361704860558</v>
      </c>
      <c r="CJ48" s="51">
        <f>(CJ8-$CK$8)/$CM$8</f>
        <v>1.6300780036978975</v>
      </c>
      <c r="CK48" s="53"/>
      <c r="CL48" s="47"/>
      <c r="CM48" s="47"/>
    </row>
    <row r="49" spans="2:91" x14ac:dyDescent="0.25">
      <c r="B49" s="88" t="s">
        <v>123</v>
      </c>
      <c r="C49" s="17">
        <f t="shared" ref="C49:AH49" si="66">(C9-$CK$9)/$CM$9</f>
        <v>-1.7180994011174464</v>
      </c>
      <c r="D49" s="17">
        <f t="shared" si="66"/>
        <v>-2.0505474796326912</v>
      </c>
      <c r="E49" s="17">
        <f t="shared" si="66"/>
        <v>-2.000680267855405</v>
      </c>
      <c r="F49" s="17">
        <f t="shared" si="66"/>
        <v>-1.6017425736371114</v>
      </c>
      <c r="G49" s="17">
        <f t="shared" si="66"/>
        <v>-2.8816676759208035</v>
      </c>
      <c r="H49" s="17">
        <f t="shared" si="66"/>
        <v>-0.85373439697781028</v>
      </c>
      <c r="I49" s="17">
        <f t="shared" si="66"/>
        <v>-0.55453112631409029</v>
      </c>
      <c r="J49" s="17">
        <f t="shared" si="66"/>
        <v>-0.4215518949079905</v>
      </c>
      <c r="K49" s="17">
        <f t="shared" si="66"/>
        <v>0.19347705034521076</v>
      </c>
      <c r="L49" s="17">
        <f t="shared" si="66"/>
        <v>-0.18883823994732044</v>
      </c>
      <c r="M49" s="17">
        <f t="shared" si="66"/>
        <v>-0.1057262203185092</v>
      </c>
      <c r="N49" s="17">
        <f t="shared" si="66"/>
        <v>0.49268032100893311</v>
      </c>
      <c r="O49" s="17">
        <f t="shared" si="66"/>
        <v>0.29321147389978569</v>
      </c>
      <c r="P49" s="17">
        <f t="shared" si="66"/>
        <v>-0.38830708705646788</v>
      </c>
      <c r="Q49" s="17">
        <f t="shared" si="66"/>
        <v>-0.65426554986866292</v>
      </c>
      <c r="R49" s="17">
        <f t="shared" si="66"/>
        <v>0.24334426212249941</v>
      </c>
      <c r="S49" s="17">
        <f t="shared" si="66"/>
        <v>0.54254753278621937</v>
      </c>
      <c r="T49" s="17">
        <f t="shared" si="66"/>
        <v>0.47605791708316941</v>
      </c>
      <c r="U49" s="17">
        <f t="shared" si="66"/>
        <v>0.44281310923164446</v>
      </c>
      <c r="V49" s="17">
        <f t="shared" si="66"/>
        <v>2.7253011087588302E-2</v>
      </c>
      <c r="W49" s="17">
        <f t="shared" si="66"/>
        <v>0.22672185819673574</v>
      </c>
      <c r="X49" s="17">
        <f t="shared" si="66"/>
        <v>0.35970108960283326</v>
      </c>
      <c r="Y49" s="17">
        <f t="shared" si="66"/>
        <v>0.97473003485603682</v>
      </c>
      <c r="Z49" s="17">
        <f t="shared" si="66"/>
        <v>0.22672185819673574</v>
      </c>
      <c r="AA49" s="17">
        <f t="shared" si="66"/>
        <v>0.80850599559841441</v>
      </c>
      <c r="AB49" s="17">
        <f t="shared" si="66"/>
        <v>0.54254753278621937</v>
      </c>
      <c r="AC49" s="17">
        <f t="shared" si="66"/>
        <v>0.29321147389978569</v>
      </c>
      <c r="AD49" s="17">
        <f t="shared" si="66"/>
        <v>0.60903714848926693</v>
      </c>
      <c r="AE49" s="17">
        <f t="shared" si="66"/>
        <v>0.32645628175131064</v>
      </c>
      <c r="AF49" s="17">
        <f t="shared" si="66"/>
        <v>0.57579234063774432</v>
      </c>
      <c r="AG49" s="17">
        <f t="shared" si="66"/>
        <v>0.16023224249368817</v>
      </c>
      <c r="AH49" s="17">
        <f t="shared" si="66"/>
        <v>0.49268032100893311</v>
      </c>
      <c r="AI49" s="17">
        <f t="shared" ref="AI49:BN49" si="67">(AI9-$CK$9)/$CM$9</f>
        <v>0.1436098385679245</v>
      </c>
      <c r="AJ49" s="17">
        <f t="shared" si="67"/>
        <v>-0.52128631846256535</v>
      </c>
      <c r="AK49" s="17">
        <f t="shared" si="67"/>
        <v>-0.58777593416561291</v>
      </c>
      <c r="AL49" s="17">
        <f t="shared" si="67"/>
        <v>-1.0864480519384816</v>
      </c>
      <c r="AM49" s="17">
        <f t="shared" si="67"/>
        <v>-2.0339250757069287</v>
      </c>
      <c r="AN49" s="17">
        <f t="shared" si="67"/>
        <v>-2.8484228680692798</v>
      </c>
      <c r="AO49" s="17">
        <f t="shared" si="67"/>
        <v>-2.7985556562919927</v>
      </c>
      <c r="AP49" s="17">
        <f t="shared" si="67"/>
        <v>-2.8650452719950414</v>
      </c>
      <c r="AQ49" s="17">
        <f t="shared" si="67"/>
        <v>-1.9175682482265939</v>
      </c>
      <c r="AR49" s="17">
        <f t="shared" si="67"/>
        <v>-1.4687633422310127</v>
      </c>
      <c r="AS49" s="17">
        <f t="shared" si="67"/>
        <v>-0.72075516557171282</v>
      </c>
      <c r="AT49" s="17">
        <f t="shared" si="67"/>
        <v>-0.55453112631409029</v>
      </c>
      <c r="AU49" s="17">
        <f t="shared" si="67"/>
        <v>-0.45479670275951545</v>
      </c>
      <c r="AV49" s="17">
        <f t="shared" si="67"/>
        <v>-0.40492949098222919</v>
      </c>
      <c r="AW49" s="17">
        <f t="shared" si="67"/>
        <v>-0.15559343209579546</v>
      </c>
      <c r="AX49" s="17">
        <f t="shared" si="67"/>
        <v>-0.20546064387308174</v>
      </c>
      <c r="AY49" s="17">
        <f t="shared" si="67"/>
        <v>-0.18883823994732044</v>
      </c>
      <c r="AZ49" s="17">
        <f t="shared" si="67"/>
        <v>0.32645628175131064</v>
      </c>
      <c r="BA49" s="17">
        <f t="shared" si="67"/>
        <v>0.42619070530588316</v>
      </c>
      <c r="BB49" s="17">
        <f t="shared" si="67"/>
        <v>0.35970108960283326</v>
      </c>
      <c r="BC49" s="17">
        <f t="shared" si="67"/>
        <v>0.44281310923164446</v>
      </c>
      <c r="BD49" s="17">
        <f t="shared" si="67"/>
        <v>0.42619070530588316</v>
      </c>
      <c r="BE49" s="17">
        <f t="shared" si="67"/>
        <v>0.39294589745435821</v>
      </c>
      <c r="BF49" s="17">
        <f t="shared" si="67"/>
        <v>0.45943551315740816</v>
      </c>
      <c r="BG49" s="17">
        <f t="shared" si="67"/>
        <v>0.44281310923164446</v>
      </c>
      <c r="BH49" s="17">
        <f t="shared" si="67"/>
        <v>0.42619070530588316</v>
      </c>
      <c r="BI49" s="17">
        <f t="shared" si="67"/>
        <v>0.34307868567707195</v>
      </c>
      <c r="BJ49" s="17">
        <f t="shared" si="67"/>
        <v>0.64228195634079188</v>
      </c>
      <c r="BK49" s="17">
        <f t="shared" si="67"/>
        <v>0.30983387782554694</v>
      </c>
      <c r="BL49" s="17">
        <f t="shared" si="67"/>
        <v>0.45943551315740816</v>
      </c>
      <c r="BM49" s="17">
        <f t="shared" si="67"/>
        <v>0.32645628175131064</v>
      </c>
      <c r="BN49" s="17">
        <f t="shared" si="67"/>
        <v>0.25996666604826069</v>
      </c>
      <c r="BO49" s="17">
        <f t="shared" ref="BO49:CG49" si="68">(BO9-$CK$9)/$CM$9</f>
        <v>0.47605791708316941</v>
      </c>
      <c r="BP49" s="17">
        <f t="shared" si="68"/>
        <v>0.59241474456350562</v>
      </c>
      <c r="BQ49" s="17">
        <f t="shared" si="68"/>
        <v>0.39294589745435821</v>
      </c>
      <c r="BR49" s="17">
        <f t="shared" si="68"/>
        <v>0.60903714848926693</v>
      </c>
      <c r="BS49" s="17">
        <f t="shared" si="68"/>
        <v>0.84175080344993936</v>
      </c>
      <c r="BT49" s="17">
        <f t="shared" si="68"/>
        <v>0.89161801522722561</v>
      </c>
      <c r="BU49" s="17">
        <f t="shared" si="68"/>
        <v>0.84175080344993936</v>
      </c>
      <c r="BV49" s="17">
        <f t="shared" si="68"/>
        <v>0.7918835916726531</v>
      </c>
      <c r="BW49" s="17">
        <f t="shared" si="68"/>
        <v>1.0578420544848481</v>
      </c>
      <c r="BX49" s="17">
        <f t="shared" si="68"/>
        <v>1.1409540741136592</v>
      </c>
      <c r="BY49" s="17">
        <f t="shared" si="68"/>
        <v>1.3238005172970455</v>
      </c>
      <c r="BZ49" s="17">
        <f t="shared" si="68"/>
        <v>1.0744644584106118</v>
      </c>
      <c r="CA49" s="17">
        <f t="shared" si="68"/>
        <v>1.2573109015939956</v>
      </c>
      <c r="CB49" s="17">
        <f t="shared" si="68"/>
        <v>1.2406884976682342</v>
      </c>
      <c r="CC49" s="17">
        <f t="shared" si="68"/>
        <v>1.0744644584106118</v>
      </c>
      <c r="CD49" s="17">
        <f t="shared" si="68"/>
        <v>1.0079748427075619</v>
      </c>
      <c r="CE49" s="17">
        <f t="shared" si="68"/>
        <v>0.8749956113014643</v>
      </c>
      <c r="CF49" s="17">
        <f t="shared" si="68"/>
        <v>-5.5859008541222929E-2</v>
      </c>
      <c r="CG49" s="17">
        <f t="shared" si="68"/>
        <v>0.22672185819673574</v>
      </c>
      <c r="CH49" s="51">
        <f>(CH9-$CK$9)/$CM$9</f>
        <v>0.54254753278621937</v>
      </c>
      <c r="CI49" s="51">
        <f>(CI9-$CK$9)/$CM$9</f>
        <v>0.60903714848926693</v>
      </c>
      <c r="CJ49" s="51">
        <f>(CJ9-$CK$9)/$CM$9</f>
        <v>0.92486282307875056</v>
      </c>
      <c r="CK49" s="54"/>
      <c r="CL49" s="47"/>
      <c r="CM49" s="47"/>
    </row>
    <row r="50" spans="2:91" ht="15" customHeight="1" x14ac:dyDescent="0.25">
      <c r="B50" s="88" t="s">
        <v>138</v>
      </c>
      <c r="G50" s="17">
        <f t="shared" ref="G50:AL50" si="69">-(G10-$CK$10)/$CM$10</f>
        <v>-1.7574702114376664</v>
      </c>
      <c r="H50" s="17">
        <f t="shared" si="69"/>
        <v>-1.538576144294906</v>
      </c>
      <c r="I50" s="17">
        <f t="shared" si="69"/>
        <v>-0.66299987572386454</v>
      </c>
      <c r="J50" s="17">
        <f t="shared" si="69"/>
        <v>-0.77244690929524473</v>
      </c>
      <c r="K50" s="17">
        <f t="shared" si="69"/>
        <v>-0.64475870346196773</v>
      </c>
      <c r="L50" s="17">
        <f t="shared" si="69"/>
        <v>-0.1704882246526537</v>
      </c>
      <c r="M50" s="17">
        <f t="shared" si="69"/>
        <v>0.63212335487080107</v>
      </c>
      <c r="N50" s="17">
        <f t="shared" si="69"/>
        <v>0.41322928772804052</v>
      </c>
      <c r="O50" s="17">
        <f t="shared" si="69"/>
        <v>-6.1041191081273524E-2</v>
      </c>
      <c r="P50" s="17">
        <f t="shared" si="69"/>
        <v>-0.44410580858110421</v>
      </c>
      <c r="Q50" s="17">
        <f t="shared" si="69"/>
        <v>0.37674694320424723</v>
      </c>
      <c r="R50" s="17">
        <f t="shared" si="69"/>
        <v>0.54091749356131746</v>
      </c>
      <c r="S50" s="17">
        <f t="shared" si="69"/>
        <v>-0.15224705239075689</v>
      </c>
      <c r="T50" s="17">
        <f t="shared" si="69"/>
        <v>0.10312935927579675</v>
      </c>
      <c r="U50" s="17">
        <f t="shared" si="69"/>
        <v>0.74157038844218126</v>
      </c>
      <c r="V50" s="17">
        <f t="shared" si="69"/>
        <v>0.85101742201356145</v>
      </c>
      <c r="W50" s="17">
        <f t="shared" si="69"/>
        <v>0.41322928772804052</v>
      </c>
      <c r="X50" s="17">
        <f t="shared" si="69"/>
        <v>0.74157038844218126</v>
      </c>
      <c r="Y50" s="17">
        <f t="shared" si="69"/>
        <v>1.3435290730847722</v>
      </c>
      <c r="Z50" s="17">
        <f t="shared" si="69"/>
        <v>1.5624231402275324</v>
      </c>
      <c r="AA50" s="17">
        <f t="shared" si="69"/>
        <v>1.2705643840371854</v>
      </c>
      <c r="AB50" s="17">
        <f t="shared" si="69"/>
        <v>1.3982525898704623</v>
      </c>
      <c r="AC50" s="17">
        <f t="shared" si="69"/>
        <v>1.7448348628464996</v>
      </c>
      <c r="AD50" s="17">
        <f t="shared" si="69"/>
        <v>1.7448348628464996</v>
      </c>
      <c r="AE50" s="17">
        <f t="shared" si="69"/>
        <v>1.4712172789180491</v>
      </c>
      <c r="AF50" s="17">
        <f t="shared" si="69"/>
        <v>1.5441819679656361</v>
      </c>
      <c r="AG50" s="17">
        <f t="shared" si="69"/>
        <v>1.6171466570132225</v>
      </c>
      <c r="AH50" s="17">
        <f t="shared" si="69"/>
        <v>1.234082039513392</v>
      </c>
      <c r="AI50" s="17">
        <f t="shared" si="69"/>
        <v>4.8405842490106661E-2</v>
      </c>
      <c r="AJ50" s="17">
        <f t="shared" si="69"/>
        <v>-0.75420573703334792</v>
      </c>
      <c r="AK50" s="17">
        <f t="shared" si="69"/>
        <v>-0.73596456477145145</v>
      </c>
      <c r="AL50" s="17">
        <f t="shared" si="69"/>
        <v>-1.4108879384616295</v>
      </c>
      <c r="AM50" s="17">
        <f t="shared" ref="AM50:BR50" si="70">-(AM10-$CK$10)/$CM$10</f>
        <v>-2.0128466231042204</v>
      </c>
      <c r="AN50" s="17">
        <f t="shared" si="70"/>
        <v>-2.1222936566756005</v>
      </c>
      <c r="AO50" s="17">
        <f t="shared" si="70"/>
        <v>-2.0128466231042204</v>
      </c>
      <c r="AP50" s="17">
        <f t="shared" si="70"/>
        <v>-2.1222936566756005</v>
      </c>
      <c r="AQ50" s="17">
        <f t="shared" si="70"/>
        <v>-1.9946054508423232</v>
      </c>
      <c r="AR50" s="17">
        <f t="shared" si="70"/>
        <v>-1.9216407617947366</v>
      </c>
      <c r="AS50" s="17">
        <f t="shared" si="70"/>
        <v>-1.3014409048902493</v>
      </c>
      <c r="AT50" s="17">
        <f t="shared" si="70"/>
        <v>-1.3561644216759394</v>
      </c>
      <c r="AU50" s="17">
        <f t="shared" si="70"/>
        <v>-1.3196820771521458</v>
      </c>
      <c r="AV50" s="17">
        <f t="shared" si="70"/>
        <v>-0.97309980417610831</v>
      </c>
      <c r="AW50" s="17">
        <f t="shared" si="70"/>
        <v>-0.2252117414383438</v>
      </c>
      <c r="AX50" s="17">
        <f t="shared" si="70"/>
        <v>-0.26169408596213706</v>
      </c>
      <c r="AY50" s="17">
        <f t="shared" si="70"/>
        <v>-0.49882932536679431</v>
      </c>
      <c r="AZ50" s="17">
        <f t="shared" si="70"/>
        <v>-6.1041191081273524E-2</v>
      </c>
      <c r="BA50" s="17">
        <f t="shared" si="70"/>
        <v>0.2490587373709702</v>
      </c>
      <c r="BB50" s="17">
        <f t="shared" si="70"/>
        <v>3.0164670228209834E-2</v>
      </c>
      <c r="BC50" s="17">
        <f t="shared" si="70"/>
        <v>-0.38938229179541411</v>
      </c>
      <c r="BD50" s="17">
        <f t="shared" si="70"/>
        <v>-6.3176742955834324E-3</v>
      </c>
      <c r="BE50" s="17">
        <f t="shared" si="70"/>
        <v>0.12137053153769359</v>
      </c>
      <c r="BF50" s="17">
        <f t="shared" si="70"/>
        <v>-6.3176742955834324E-3</v>
      </c>
      <c r="BG50" s="17">
        <f t="shared" si="70"/>
        <v>-0.18872939691455054</v>
      </c>
      <c r="BH50" s="17">
        <f t="shared" si="70"/>
        <v>1.1923497966313396E-2</v>
      </c>
      <c r="BI50" s="17">
        <f t="shared" si="70"/>
        <v>0.39498811546614404</v>
      </c>
      <c r="BJ50" s="17">
        <f t="shared" si="70"/>
        <v>0.12137053153769359</v>
      </c>
      <c r="BK50" s="17">
        <f t="shared" si="70"/>
        <v>-0.26169408596213706</v>
      </c>
      <c r="BL50" s="17">
        <f t="shared" si="70"/>
        <v>-0.35289994727162083</v>
      </c>
      <c r="BM50" s="17">
        <f t="shared" si="70"/>
        <v>3.0164670228209834E-2</v>
      </c>
      <c r="BN50" s="17">
        <f t="shared" si="70"/>
        <v>-0.60827635893817444</v>
      </c>
      <c r="BO50" s="17">
        <f t="shared" si="70"/>
        <v>-0.87824570841424576</v>
      </c>
      <c r="BP50" s="17">
        <f t="shared" si="70"/>
        <v>-0.92020040461660813</v>
      </c>
      <c r="BQ50" s="17">
        <f t="shared" si="70"/>
        <v>-0.64658282068815731</v>
      </c>
      <c r="BR50" s="17">
        <f t="shared" si="70"/>
        <v>-0.56084931105724301</v>
      </c>
      <c r="BS50" s="17">
        <f t="shared" ref="BS50:CG50" si="71">-(BS10-$CK$10)/$CM$10</f>
        <v>-0.43316110522396639</v>
      </c>
      <c r="BT50" s="17">
        <f t="shared" si="71"/>
        <v>5.5702311394865318E-2</v>
      </c>
      <c r="BU50" s="17">
        <f t="shared" si="71"/>
        <v>0.55551043137083478</v>
      </c>
      <c r="BV50" s="17">
        <f t="shared" si="71"/>
        <v>0.63759570654936992</v>
      </c>
      <c r="BW50" s="17">
        <f t="shared" si="71"/>
        <v>0.65218864435888724</v>
      </c>
      <c r="BX50" s="17">
        <f t="shared" si="71"/>
        <v>0.88385153208497536</v>
      </c>
      <c r="BY50" s="17">
        <f t="shared" si="71"/>
        <v>1.1775344055015122</v>
      </c>
      <c r="BZ50" s="17">
        <f t="shared" si="71"/>
        <v>1.1118661853586842</v>
      </c>
      <c r="CA50" s="17">
        <f t="shared" si="71"/>
        <v>1.2468508600967196</v>
      </c>
      <c r="CB50" s="17">
        <f t="shared" si="71"/>
        <v>1.1428761782039085</v>
      </c>
      <c r="CC50" s="17">
        <f t="shared" si="71"/>
        <v>1.0972732475491669</v>
      </c>
      <c r="CD50" s="17">
        <f t="shared" si="71"/>
        <v>0.72150509895409487</v>
      </c>
      <c r="CE50" s="17">
        <f t="shared" si="71"/>
        <v>0.54456572801369685</v>
      </c>
      <c r="CF50" s="17">
        <f t="shared" si="71"/>
        <v>0.38951576378757496</v>
      </c>
      <c r="CG50" s="17">
        <f t="shared" si="71"/>
        <v>0.38039517765662634</v>
      </c>
      <c r="CH50" s="51">
        <f>-(CH10-$CK$10)/$CM$10</f>
        <v>0.50078691458514513</v>
      </c>
      <c r="CI50" s="51">
        <f>-(CI10-$CK$10)/$CM$10</f>
        <v>0.30195813693047074</v>
      </c>
      <c r="CJ50" s="51">
        <f>-(CJ10-$CK$10)/$CM$10</f>
        <v>0.38951576378757496</v>
      </c>
      <c r="CK50" s="53"/>
      <c r="CL50" s="47"/>
      <c r="CM50" s="47"/>
    </row>
    <row r="51" spans="2:91" ht="15" customHeight="1" x14ac:dyDescent="0.25">
      <c r="B51" s="88" t="s">
        <v>139</v>
      </c>
      <c r="S51" s="17">
        <f t="shared" ref="S51:AX51" si="72">-(S11-$CK$11)/$CM$11</f>
        <v>0.14506918286423537</v>
      </c>
      <c r="T51" s="17">
        <f t="shared" si="72"/>
        <v>0.55420869940317685</v>
      </c>
      <c r="U51" s="17">
        <f t="shared" si="72"/>
        <v>0.7178645060187534</v>
      </c>
      <c r="V51" s="17">
        <f t="shared" si="72"/>
        <v>0.7178645060187534</v>
      </c>
      <c r="W51" s="17">
        <f t="shared" si="72"/>
        <v>0.96334821594211817</v>
      </c>
      <c r="X51" s="17">
        <f t="shared" si="72"/>
        <v>0.39055289278760025</v>
      </c>
      <c r="Y51" s="17">
        <f t="shared" si="72"/>
        <v>1.2088319258654832</v>
      </c>
      <c r="Z51" s="17">
        <f t="shared" si="72"/>
        <v>1.5361435390966363</v>
      </c>
      <c r="AA51" s="17">
        <f t="shared" si="72"/>
        <v>0.88152031263432995</v>
      </c>
      <c r="AB51" s="17">
        <f t="shared" si="72"/>
        <v>1.2088319258654832</v>
      </c>
      <c r="AC51" s="17">
        <f t="shared" si="72"/>
        <v>1.2906598291732714</v>
      </c>
      <c r="AD51" s="17">
        <f t="shared" si="72"/>
        <v>1.5361435390966363</v>
      </c>
      <c r="AE51" s="17">
        <f t="shared" si="72"/>
        <v>1.4543156357888478</v>
      </c>
      <c r="AF51" s="17">
        <f t="shared" si="72"/>
        <v>1.2906598291732714</v>
      </c>
      <c r="AG51" s="17">
        <f t="shared" si="72"/>
        <v>1.3724877324810596</v>
      </c>
      <c r="AH51" s="17">
        <f t="shared" si="72"/>
        <v>0.96334821594211817</v>
      </c>
      <c r="AI51" s="17">
        <f t="shared" si="72"/>
        <v>0.14506918286423537</v>
      </c>
      <c r="AJ51" s="17">
        <f t="shared" si="72"/>
        <v>-0.34589823698249433</v>
      </c>
      <c r="AK51" s="17">
        <f t="shared" si="72"/>
        <v>-0.67320985021364743</v>
      </c>
      <c r="AL51" s="17">
        <f t="shared" si="72"/>
        <v>-1.6551446899071069</v>
      </c>
      <c r="AM51" s="17">
        <f t="shared" si="72"/>
        <v>-2.5552516262927778</v>
      </c>
      <c r="AN51" s="17">
        <f t="shared" si="72"/>
        <v>-2.8007353362161429</v>
      </c>
      <c r="AO51" s="17">
        <f t="shared" si="72"/>
        <v>-2.3915958196772014</v>
      </c>
      <c r="AP51" s="17">
        <f t="shared" si="72"/>
        <v>-2.3097679163694131</v>
      </c>
      <c r="AQ51" s="17">
        <f t="shared" si="72"/>
        <v>-2.3097679163694131</v>
      </c>
      <c r="AR51" s="17">
        <f t="shared" si="72"/>
        <v>-1.1641772700603772</v>
      </c>
      <c r="AS51" s="17">
        <f t="shared" si="72"/>
        <v>-0.59138194690585921</v>
      </c>
      <c r="AT51" s="17">
        <f t="shared" si="72"/>
        <v>-1.082349366752589</v>
      </c>
      <c r="AU51" s="17">
        <f t="shared" si="72"/>
        <v>-1.4096609799837421</v>
      </c>
      <c r="AV51" s="17">
        <f t="shared" si="72"/>
        <v>-0.91869356013701231</v>
      </c>
      <c r="AW51" s="17">
        <f t="shared" si="72"/>
        <v>-0.59138194690585921</v>
      </c>
      <c r="AX51" s="17">
        <f t="shared" si="72"/>
        <v>-0.42772614029028261</v>
      </c>
      <c r="AY51" s="17">
        <f t="shared" ref="AY51:CE51" si="73">-(AY11-$CK$11)/$CM$11</f>
        <v>-0.75503775352143576</v>
      </c>
      <c r="AZ51" s="17">
        <f t="shared" si="73"/>
        <v>-0.67320985021364743</v>
      </c>
      <c r="BA51" s="17">
        <f t="shared" si="73"/>
        <v>-0.18224243036691776</v>
      </c>
      <c r="BB51" s="17">
        <f t="shared" si="73"/>
        <v>-0.26407033367470606</v>
      </c>
      <c r="BC51" s="17">
        <f t="shared" si="73"/>
        <v>-0.42772614029028261</v>
      </c>
      <c r="BD51" s="17">
        <f t="shared" si="73"/>
        <v>-0.75503775352143576</v>
      </c>
      <c r="BE51" s="17">
        <f t="shared" si="73"/>
        <v>-0.10041452705912947</v>
      </c>
      <c r="BF51" s="17">
        <f t="shared" si="73"/>
        <v>-1.8586623751341187E-2</v>
      </c>
      <c r="BG51" s="17">
        <f t="shared" si="73"/>
        <v>6.3241279556447094E-2</v>
      </c>
      <c r="BH51" s="17">
        <f t="shared" si="73"/>
        <v>-0.10041452705912947</v>
      </c>
      <c r="BI51" s="17">
        <f t="shared" si="73"/>
        <v>0.14506918286423537</v>
      </c>
      <c r="BJ51" s="17">
        <f t="shared" si="73"/>
        <v>-0.10041452705912947</v>
      </c>
      <c r="BK51" s="17">
        <f t="shared" si="73"/>
        <v>-0.18224243036691776</v>
      </c>
      <c r="BL51" s="17">
        <f t="shared" si="73"/>
        <v>-0.26407033367470606</v>
      </c>
      <c r="BM51" s="17">
        <f t="shared" si="73"/>
        <v>-0.26407033367470606</v>
      </c>
      <c r="BN51" s="17">
        <f t="shared" si="73"/>
        <v>-0.18224243036691776</v>
      </c>
      <c r="BO51" s="17">
        <f t="shared" si="73"/>
        <v>-0.42772614029028261</v>
      </c>
      <c r="BP51" s="17">
        <f t="shared" si="73"/>
        <v>-0.34589823698249433</v>
      </c>
      <c r="BQ51" s="17">
        <f t="shared" si="73"/>
        <v>-0.10041452705912947</v>
      </c>
      <c r="BR51" s="17">
        <f t="shared" si="73"/>
        <v>-0.10041452705912947</v>
      </c>
      <c r="BS51" s="17">
        <f t="shared" si="73"/>
        <v>6.3241279556447094E-2</v>
      </c>
      <c r="BT51" s="17">
        <f t="shared" si="73"/>
        <v>0.22689708617202367</v>
      </c>
      <c r="BU51" s="17">
        <f t="shared" si="73"/>
        <v>0.39055289278760025</v>
      </c>
      <c r="BV51" s="17">
        <f t="shared" si="73"/>
        <v>0.7178645060187534</v>
      </c>
      <c r="BW51" s="17">
        <f t="shared" si="73"/>
        <v>0.63603660271096507</v>
      </c>
      <c r="BX51" s="17">
        <f t="shared" si="73"/>
        <v>0.79969240932654162</v>
      </c>
      <c r="BY51" s="17">
        <f t="shared" si="73"/>
        <v>1.0451761192499065</v>
      </c>
      <c r="BZ51" s="17">
        <f t="shared" si="73"/>
        <v>0.96334821594211817</v>
      </c>
      <c r="CA51" s="17">
        <f t="shared" si="73"/>
        <v>0.96334821594211817</v>
      </c>
      <c r="CB51" s="17">
        <f t="shared" si="73"/>
        <v>0.90606868362666648</v>
      </c>
      <c r="CC51" s="17">
        <f t="shared" si="73"/>
        <v>0.53784311874161894</v>
      </c>
      <c r="CD51" s="17">
        <f t="shared" si="73"/>
        <v>0.30054219914903302</v>
      </c>
      <c r="CE51" s="17">
        <f t="shared" si="73"/>
        <v>0.43964963477227331</v>
      </c>
      <c r="CF51" s="17">
        <f>-(CF11-$CK$11)/$CM$11</f>
        <v>4.6875698894889212E-2</v>
      </c>
      <c r="CG51" s="17">
        <f>-(CG11-$CK$11)/$CM$11</f>
        <v>0.28417661848747572</v>
      </c>
      <c r="CH51" s="51">
        <f>-(CH11-$CK$11)/$CM$11</f>
        <v>0.51329474774928263</v>
      </c>
      <c r="CI51" s="51">
        <f>-(CI11-$CK$11)/$CM$11</f>
        <v>0.33327336047214823</v>
      </c>
      <c r="CJ51" s="51">
        <f>-(CJ11-$CK$11)/$CM$11</f>
        <v>0.7178645060187534</v>
      </c>
      <c r="CK51" s="53"/>
      <c r="CL51" s="47"/>
      <c r="CM51" s="47"/>
    </row>
    <row r="52" spans="2:91" ht="15" customHeight="1" x14ac:dyDescent="0.25">
      <c r="B52" s="88" t="s">
        <v>140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17">
        <f t="shared" ref="S52:AX52" si="74">-(S12-$CK$12)/$CM$12</f>
        <v>0.19091162739287601</v>
      </c>
      <c r="T52" s="17">
        <f t="shared" si="74"/>
        <v>1.8722185363511192E-2</v>
      </c>
      <c r="U52" s="17">
        <f t="shared" si="74"/>
        <v>-0.19173157711682268</v>
      </c>
      <c r="V52" s="17">
        <f t="shared" si="74"/>
        <v>0.48746011088789226</v>
      </c>
      <c r="W52" s="17">
        <f t="shared" si="74"/>
        <v>0.55442267167708947</v>
      </c>
      <c r="X52" s="17">
        <f t="shared" si="74"/>
        <v>0.45876187054966477</v>
      </c>
      <c r="Y52" s="17">
        <f t="shared" si="74"/>
        <v>0.58312091201531691</v>
      </c>
      <c r="Z52" s="17">
        <f t="shared" si="74"/>
        <v>0.5639887517898321</v>
      </c>
      <c r="AA52" s="17">
        <f t="shared" si="74"/>
        <v>1.1188213983288948</v>
      </c>
      <c r="AB52" s="17">
        <f t="shared" si="74"/>
        <v>0.65964955291725669</v>
      </c>
      <c r="AC52" s="17">
        <f t="shared" si="74"/>
        <v>1.1762178790053499</v>
      </c>
      <c r="AD52" s="17">
        <f t="shared" si="74"/>
        <v>1.3579734011474565</v>
      </c>
      <c r="AE52" s="17">
        <f t="shared" si="74"/>
        <v>1.09968923810341</v>
      </c>
      <c r="AF52" s="17">
        <f t="shared" si="74"/>
        <v>1.6353897244169884</v>
      </c>
      <c r="AG52" s="17">
        <f t="shared" si="74"/>
        <v>1.6353897244169884</v>
      </c>
      <c r="AH52" s="17">
        <f t="shared" si="74"/>
        <v>1.7310505255444129</v>
      </c>
      <c r="AI52" s="17">
        <f t="shared" si="74"/>
        <v>1.3484073210347143</v>
      </c>
      <c r="AJ52" s="17">
        <f t="shared" si="74"/>
        <v>0.76487643415742368</v>
      </c>
      <c r="AK52" s="17">
        <f t="shared" si="74"/>
        <v>-0.46914790038635473</v>
      </c>
      <c r="AL52" s="17">
        <f t="shared" si="74"/>
        <v>-1.0335466270381601</v>
      </c>
      <c r="AM52" s="17">
        <f t="shared" si="74"/>
        <v>-1.7223043951556174</v>
      </c>
      <c r="AN52" s="17">
        <f t="shared" si="74"/>
        <v>-1.9136259974104666</v>
      </c>
      <c r="AO52" s="17">
        <f t="shared" si="74"/>
        <v>-2.4110621632730753</v>
      </c>
      <c r="AP52" s="17">
        <f t="shared" si="74"/>
        <v>-2.0762493593270888</v>
      </c>
      <c r="AQ52" s="17">
        <f t="shared" si="74"/>
        <v>-2.2771370416946808</v>
      </c>
      <c r="AR52" s="17">
        <f t="shared" si="74"/>
        <v>-1.6075114338027081</v>
      </c>
      <c r="AS52" s="17">
        <f t="shared" si="74"/>
        <v>-1.3683594309841465</v>
      </c>
      <c r="AT52" s="17">
        <f t="shared" si="74"/>
        <v>-1.3300951105331769</v>
      </c>
      <c r="AU52" s="17">
        <f t="shared" si="74"/>
        <v>-2.0284189587633765</v>
      </c>
      <c r="AV52" s="17">
        <f t="shared" si="74"/>
        <v>-1.8370973565085271</v>
      </c>
      <c r="AW52" s="17">
        <f t="shared" si="74"/>
        <v>-1.07181094748913</v>
      </c>
      <c r="AX52" s="17">
        <f t="shared" si="74"/>
        <v>-1.3587933508714038</v>
      </c>
      <c r="AY52" s="17">
        <f t="shared" ref="AY52:CG52" si="75">-(AY12-$CK$12)/$CM$12</f>
        <v>-0.88048934523428057</v>
      </c>
      <c r="AZ52" s="17">
        <f t="shared" si="75"/>
        <v>-0.97615014636170516</v>
      </c>
      <c r="BA52" s="17">
        <f t="shared" si="75"/>
        <v>-0.21086373734230787</v>
      </c>
      <c r="BB52" s="17">
        <f t="shared" si="75"/>
        <v>-0.78482854410685587</v>
      </c>
      <c r="BC52" s="17">
        <f t="shared" si="75"/>
        <v>-0.30652453846973254</v>
      </c>
      <c r="BD52" s="17">
        <f t="shared" si="75"/>
        <v>-0.1152029362148832</v>
      </c>
      <c r="BE52" s="17">
        <f t="shared" si="75"/>
        <v>0.17177946716739079</v>
      </c>
      <c r="BF52" s="17">
        <f t="shared" si="75"/>
        <v>-0.1152029362148832</v>
      </c>
      <c r="BG52" s="17">
        <f t="shared" si="75"/>
        <v>-1.9542135087458539E-2</v>
      </c>
      <c r="BH52" s="17">
        <f t="shared" si="75"/>
        <v>0.17177946716739079</v>
      </c>
      <c r="BI52" s="17">
        <f t="shared" si="75"/>
        <v>-0.1152029362148832</v>
      </c>
      <c r="BJ52" s="17">
        <f t="shared" si="75"/>
        <v>-1.9542135087458539E-2</v>
      </c>
      <c r="BK52" s="17">
        <f t="shared" si="75"/>
        <v>-0.1152029362148832</v>
      </c>
      <c r="BL52" s="17">
        <f t="shared" si="75"/>
        <v>-0.1152029362148832</v>
      </c>
      <c r="BM52" s="17">
        <f t="shared" si="75"/>
        <v>-1.9542135087458539E-2</v>
      </c>
      <c r="BN52" s="17">
        <f t="shared" si="75"/>
        <v>-0.30652453846973254</v>
      </c>
      <c r="BO52" s="17">
        <f t="shared" si="75"/>
        <v>7.6118666039966129E-2</v>
      </c>
      <c r="BP52" s="17">
        <f t="shared" si="75"/>
        <v>7.6118666039966129E-2</v>
      </c>
      <c r="BQ52" s="17">
        <f t="shared" si="75"/>
        <v>0.36310106942224013</v>
      </c>
      <c r="BR52" s="17">
        <f t="shared" si="75"/>
        <v>0.17177946716739079</v>
      </c>
      <c r="BS52" s="17">
        <f t="shared" si="75"/>
        <v>-6.7372535651170878E-2</v>
      </c>
      <c r="BT52" s="17">
        <f t="shared" si="75"/>
        <v>0.37266714953498276</v>
      </c>
      <c r="BU52" s="17">
        <f t="shared" si="75"/>
        <v>0.41093146998595248</v>
      </c>
      <c r="BV52" s="17">
        <f t="shared" si="75"/>
        <v>0.64051739269177155</v>
      </c>
      <c r="BW52" s="17">
        <f t="shared" si="75"/>
        <v>0.51615835122611975</v>
      </c>
      <c r="BX52" s="17">
        <f t="shared" si="75"/>
        <v>0.72661211370645395</v>
      </c>
      <c r="BY52" s="17">
        <f t="shared" si="75"/>
        <v>0.80314075460839374</v>
      </c>
      <c r="BZ52" s="17">
        <f t="shared" si="75"/>
        <v>0.89880155573581844</v>
      </c>
      <c r="CA52" s="17">
        <f t="shared" si="75"/>
        <v>1.0805570778779252</v>
      </c>
      <c r="CB52" s="17">
        <f t="shared" si="75"/>
        <v>0.90836763584856062</v>
      </c>
      <c r="CC52" s="17">
        <f t="shared" si="75"/>
        <v>0.87966939551033319</v>
      </c>
      <c r="CD52" s="17">
        <f t="shared" si="75"/>
        <v>0.87966939551033319</v>
      </c>
      <c r="CE52" s="17">
        <f t="shared" si="75"/>
        <v>0.65964955291725669</v>
      </c>
      <c r="CF52" s="17">
        <f t="shared" si="75"/>
        <v>0.52572443133886204</v>
      </c>
      <c r="CG52" s="17">
        <f t="shared" si="75"/>
        <v>2.8288265476253797E-2</v>
      </c>
      <c r="CH52" s="52">
        <f>-(CH12-$CK$12)/$CM$12</f>
        <v>0.57355483190257428</v>
      </c>
      <c r="CI52" s="52">
        <f>-(CI12-$CK$12)/$CM$12</f>
        <v>1.8722185363511192E-2</v>
      </c>
      <c r="CJ52" s="52">
        <f>-(CJ12-$CK$12)/$CM$12</f>
        <v>0.52572443133886204</v>
      </c>
      <c r="CK52" s="55"/>
      <c r="CL52" s="47"/>
      <c r="CM52" s="47"/>
    </row>
    <row r="53" spans="2:91" s="22" customFormat="1" x14ac:dyDescent="0.25">
      <c r="B53" s="88" t="s">
        <v>124</v>
      </c>
      <c r="C53" s="23">
        <f t="shared" ref="C53:AH53" si="76">(C13-$CK$13)/$CM$13</f>
        <v>-1.8564705224624525</v>
      </c>
      <c r="D53" s="23">
        <f t="shared" si="76"/>
        <v>-1.0246294480054441</v>
      </c>
      <c r="E53" s="23">
        <f t="shared" si="76"/>
        <v>-0.8938157306513167</v>
      </c>
      <c r="F53" s="23">
        <f t="shared" si="76"/>
        <v>0.13927721665819223</v>
      </c>
      <c r="G53" s="23">
        <f t="shared" si="76"/>
        <v>8.4634993040661882E-3</v>
      </c>
      <c r="H53" s="23">
        <f t="shared" si="76"/>
        <v>-0.35043567394956204</v>
      </c>
      <c r="I53" s="23">
        <f t="shared" si="76"/>
        <v>0.33717489162981795</v>
      </c>
      <c r="J53" s="23">
        <f t="shared" si="76"/>
        <v>4.2005478112816047E-2</v>
      </c>
      <c r="K53" s="23">
        <f t="shared" si="76"/>
        <v>0.65582369031294807</v>
      </c>
      <c r="L53" s="23">
        <f t="shared" si="76"/>
        <v>0.20971537215656821</v>
      </c>
      <c r="M53" s="23">
        <f t="shared" si="76"/>
        <v>0.36400847467681813</v>
      </c>
      <c r="N53" s="23">
        <f t="shared" si="76"/>
        <v>0.49817638991182189</v>
      </c>
      <c r="O53" s="23">
        <f t="shared" si="76"/>
        <v>0.84365877164194936</v>
      </c>
      <c r="P53" s="23">
        <f t="shared" si="76"/>
        <v>0.86042976104632352</v>
      </c>
      <c r="Q53" s="23">
        <f t="shared" si="76"/>
        <v>0.79670000130969865</v>
      </c>
      <c r="R53" s="23">
        <f t="shared" si="76"/>
        <v>0.80005419919057497</v>
      </c>
      <c r="S53" s="23">
        <f t="shared" si="76"/>
        <v>0.84030457376107304</v>
      </c>
      <c r="T53" s="23">
        <f t="shared" si="76"/>
        <v>0.93422211442557579</v>
      </c>
      <c r="U53" s="23">
        <f t="shared" si="76"/>
        <v>0.87049235468894948</v>
      </c>
      <c r="V53" s="23">
        <f t="shared" si="76"/>
        <v>0.7296160436921989</v>
      </c>
      <c r="W53" s="23">
        <f t="shared" si="76"/>
        <v>0.80676259495232461</v>
      </c>
      <c r="X53" s="23">
        <f t="shared" si="76"/>
        <v>0.93086791654470091</v>
      </c>
      <c r="Y53" s="23">
        <f t="shared" si="76"/>
        <v>1.0415564466135765</v>
      </c>
      <c r="Z53" s="23">
        <f t="shared" si="76"/>
        <v>1.1589533724442032</v>
      </c>
      <c r="AA53" s="23">
        <f t="shared" si="76"/>
        <v>1.1086404042310776</v>
      </c>
      <c r="AB53" s="23">
        <f t="shared" si="76"/>
        <v>1.1656617682059529</v>
      </c>
      <c r="AC53" s="23">
        <f t="shared" si="76"/>
        <v>1.4708937753655822</v>
      </c>
      <c r="AD53" s="23">
        <f t="shared" si="76"/>
        <v>1.4943731605317045</v>
      </c>
      <c r="AE53" s="23">
        <f t="shared" si="76"/>
        <v>1.6553746588137086</v>
      </c>
      <c r="AF53" s="23">
        <f t="shared" si="76"/>
        <v>1.323309068607079</v>
      </c>
      <c r="AG53" s="23">
        <f t="shared" si="76"/>
        <v>1.095223612707577</v>
      </c>
      <c r="AH53" s="23">
        <f t="shared" si="76"/>
        <v>0.61892751362332343</v>
      </c>
      <c r="AI53" s="23">
        <f t="shared" ref="AI53:BN53" si="77">(AI13-$CK$13)/$CM$13</f>
        <v>0.17281919546694208</v>
      </c>
      <c r="AJ53" s="23">
        <f t="shared" si="77"/>
        <v>-0.65231348322831506</v>
      </c>
      <c r="AK53" s="23">
        <f t="shared" si="77"/>
        <v>-1.027983645886319</v>
      </c>
      <c r="AL53" s="23">
        <f t="shared" si="77"/>
        <v>-1.9939926355783282</v>
      </c>
      <c r="AM53" s="23">
        <f t="shared" si="77"/>
        <v>-3.4933190883294687</v>
      </c>
      <c r="AN53" s="23">
        <f t="shared" si="77"/>
        <v>-3.1511909044802149</v>
      </c>
      <c r="AO53" s="23">
        <f t="shared" si="77"/>
        <v>-3.1210031235523399</v>
      </c>
      <c r="AP53" s="23">
        <f t="shared" si="77"/>
        <v>-2.6111650456593334</v>
      </c>
      <c r="AQ53" s="23">
        <f t="shared" si="77"/>
        <v>-1.7625529817979511</v>
      </c>
      <c r="AR53" s="23">
        <f t="shared" si="77"/>
        <v>-0.76971040905894317</v>
      </c>
      <c r="AS53" s="23">
        <f t="shared" si="77"/>
        <v>-0.40074864216268757</v>
      </c>
      <c r="AT53" s="23">
        <f t="shared" si="77"/>
        <v>-7.2037249836934339E-2</v>
      </c>
      <c r="AU53" s="23">
        <f t="shared" si="77"/>
        <v>-3.8495271028183044E-2</v>
      </c>
      <c r="AV53" s="23">
        <f t="shared" si="77"/>
        <v>-1.8370083742933987E-2</v>
      </c>
      <c r="AW53" s="23">
        <f t="shared" si="77"/>
        <v>2.1880290827565561E-2</v>
      </c>
      <c r="AX53" s="23">
        <f t="shared" si="77"/>
        <v>-8.3074901003094576E-3</v>
      </c>
      <c r="AY53" s="23">
        <f t="shared" si="77"/>
        <v>0.18959018487131774</v>
      </c>
      <c r="AZ53" s="23">
        <f t="shared" si="77"/>
        <v>2.5234488708441836E-2</v>
      </c>
      <c r="BA53" s="23">
        <f t="shared" si="77"/>
        <v>-3.1786875266433361E-2</v>
      </c>
      <c r="BB53" s="23">
        <f t="shared" si="77"/>
        <v>0.10238103996856751</v>
      </c>
      <c r="BC53" s="23">
        <f t="shared" si="77"/>
        <v>0.30698711070194296</v>
      </c>
      <c r="BD53" s="23">
        <f t="shared" si="77"/>
        <v>7.5547456921567335E-2</v>
      </c>
      <c r="BE53" s="23">
        <f t="shared" si="77"/>
        <v>-2.5078479504683674E-2</v>
      </c>
      <c r="BF53" s="23">
        <f t="shared" si="77"/>
        <v>9.2318446325941564E-2</v>
      </c>
      <c r="BG53" s="23">
        <f t="shared" si="77"/>
        <v>0.34723748527244391</v>
      </c>
      <c r="BH53" s="23">
        <f t="shared" si="77"/>
        <v>0.13927721665819223</v>
      </c>
      <c r="BI53" s="23">
        <f t="shared" si="77"/>
        <v>-8.3074901003094576E-3</v>
      </c>
      <c r="BJ53" s="23">
        <f t="shared" si="77"/>
        <v>-1.166168798118287E-2</v>
      </c>
      <c r="BK53" s="23">
        <f t="shared" si="77"/>
        <v>-0.16260059262056081</v>
      </c>
      <c r="BL53" s="23">
        <f t="shared" si="77"/>
        <v>-9.2162437122184832E-2</v>
      </c>
      <c r="BM53" s="23">
        <f t="shared" si="77"/>
        <v>-7.2037249836934339E-2</v>
      </c>
      <c r="BN53" s="23">
        <f t="shared" si="77"/>
        <v>-0.1055792286456842</v>
      </c>
      <c r="BO53" s="23">
        <f t="shared" ref="BO53:CG53" si="78">(BO13-$CK$13)/$CM$13</f>
        <v>1.7551035423165025E-3</v>
      </c>
      <c r="BP53" s="23">
        <f t="shared" si="78"/>
        <v>0.12586042513469284</v>
      </c>
      <c r="BQ53" s="23">
        <f t="shared" si="78"/>
        <v>0.11915202937294317</v>
      </c>
      <c r="BR53" s="23">
        <f t="shared" si="78"/>
        <v>8.8964248445066715E-2</v>
      </c>
      <c r="BS53" s="23">
        <f t="shared" si="78"/>
        <v>0.15604820606256645</v>
      </c>
      <c r="BT53" s="23">
        <f t="shared" si="78"/>
        <v>0.29357031917844356</v>
      </c>
      <c r="BU53" s="23">
        <f t="shared" si="78"/>
        <v>0.33382069374894457</v>
      </c>
      <c r="BV53" s="23">
        <f t="shared" si="78"/>
        <v>0.48475959838832111</v>
      </c>
      <c r="BW53" s="23">
        <f t="shared" si="78"/>
        <v>0.47134280686481883</v>
      </c>
      <c r="BX53" s="23">
        <f t="shared" si="78"/>
        <v>0.23990315308444324</v>
      </c>
      <c r="BY53" s="23">
        <f t="shared" si="78"/>
        <v>0.36400847467682101</v>
      </c>
      <c r="BZ53" s="23">
        <f t="shared" si="78"/>
        <v>0.41096724500907023</v>
      </c>
      <c r="CA53" s="23">
        <f t="shared" si="78"/>
        <v>0.32375810010631861</v>
      </c>
      <c r="CB53" s="23">
        <f t="shared" si="78"/>
        <v>0.13927721665819223</v>
      </c>
      <c r="CC53" s="23">
        <f t="shared" si="78"/>
        <v>0.11579783149206689</v>
      </c>
      <c r="CD53" s="23">
        <f t="shared" si="78"/>
        <v>6.213066539806511E-2</v>
      </c>
      <c r="CE53" s="23">
        <f t="shared" si="78"/>
        <v>5.2068071755442008E-2</v>
      </c>
      <c r="CF53" s="23">
        <f t="shared" si="78"/>
        <v>-1.8765957097477028</v>
      </c>
      <c r="CG53" s="23">
        <f t="shared" si="78"/>
        <v>-0.81666917939119243</v>
      </c>
      <c r="CH53" s="52">
        <f>(CH13-$CK$13)/$CM$13</f>
        <v>-0.88375313700869362</v>
      </c>
      <c r="CI53" s="52">
        <f>(CI13-$CK$13)/$CM$13</f>
        <v>-1.1185469886699455</v>
      </c>
      <c r="CJ53" s="52">
        <f>(CJ13-$CK$13)/$CM$13</f>
        <v>0.39419625560469462</v>
      </c>
      <c r="CK53" s="56"/>
      <c r="CL53" s="48"/>
      <c r="CM53" s="48"/>
    </row>
    <row r="54" spans="2:91" x14ac:dyDescent="0.25">
      <c r="B54" s="88" t="s">
        <v>152</v>
      </c>
      <c r="C54" s="23">
        <f t="shared" ref="C54:AH54" si="79">(C14-$CK$14)/$CM$14</f>
        <v>-1.7185372587337961</v>
      </c>
      <c r="D54" s="23">
        <f t="shared" si="79"/>
        <v>-1.7075768665726141</v>
      </c>
      <c r="E54" s="23">
        <f t="shared" si="79"/>
        <v>-1.6910644069068335</v>
      </c>
      <c r="F54" s="23">
        <f t="shared" si="79"/>
        <v>-1.6674007405522815</v>
      </c>
      <c r="G54" s="23">
        <f t="shared" si="79"/>
        <v>-1.6451565348218826</v>
      </c>
      <c r="H54" s="23">
        <f t="shared" si="79"/>
        <v>-1.624277886147631</v>
      </c>
      <c r="I54" s="23">
        <f t="shared" si="79"/>
        <v>-1.6010454483371257</v>
      </c>
      <c r="J54" s="23">
        <f t="shared" si="79"/>
        <v>-1.5522267835798609</v>
      </c>
      <c r="K54" s="23">
        <f t="shared" si="79"/>
        <v>-1.5319410741536732</v>
      </c>
      <c r="L54" s="23">
        <f t="shared" si="79"/>
        <v>-1.5114038147434583</v>
      </c>
      <c r="M54" s="23">
        <f t="shared" si="79"/>
        <v>-1.4731143136033293</v>
      </c>
      <c r="N54" s="23">
        <f t="shared" si="79"/>
        <v>-1.4257330773262193</v>
      </c>
      <c r="O54" s="23">
        <f t="shared" si="79"/>
        <v>-1.3918097651945611</v>
      </c>
      <c r="P54" s="23">
        <f t="shared" si="79"/>
        <v>-1.3505196321021082</v>
      </c>
      <c r="Q54" s="23">
        <f t="shared" si="79"/>
        <v>-1.3007486709767409</v>
      </c>
      <c r="R54" s="23">
        <f t="shared" si="79"/>
        <v>-1.2485340814351098</v>
      </c>
      <c r="S54" s="23">
        <f t="shared" si="79"/>
        <v>-1.1886651852366534</v>
      </c>
      <c r="T54" s="23">
        <f t="shared" si="79"/>
        <v>-1.1158953684288058</v>
      </c>
      <c r="U54" s="23">
        <f t="shared" si="79"/>
        <v>-1.031356605939689</v>
      </c>
      <c r="V54" s="23">
        <f t="shared" si="79"/>
        <v>-0.94317036868217874</v>
      </c>
      <c r="W54" s="23">
        <f t="shared" si="79"/>
        <v>-0.83741156825477359</v>
      </c>
      <c r="X54" s="23">
        <f t="shared" si="79"/>
        <v>-0.69262658459115956</v>
      </c>
      <c r="Y54" s="23">
        <f t="shared" si="79"/>
        <v>-0.52999951991762151</v>
      </c>
      <c r="Z54" s="23">
        <f t="shared" si="79"/>
        <v>-0.32890327554393478</v>
      </c>
      <c r="AA54" s="23">
        <f t="shared" si="79"/>
        <v>-0.15840628994154807</v>
      </c>
      <c r="AB54" s="23">
        <f t="shared" si="79"/>
        <v>2.5494716238284244E-2</v>
      </c>
      <c r="AC54" s="23">
        <f t="shared" si="79"/>
        <v>0.28399826053816202</v>
      </c>
      <c r="AD54" s="23">
        <f t="shared" si="79"/>
        <v>0.58716989485885662</v>
      </c>
      <c r="AE54" s="23">
        <f t="shared" si="79"/>
        <v>0.85415426719164878</v>
      </c>
      <c r="AF54" s="23">
        <f t="shared" si="79"/>
        <v>1.1066026440188734</v>
      </c>
      <c r="AG54" s="23">
        <f t="shared" si="79"/>
        <v>1.2732904441488495</v>
      </c>
      <c r="AH54" s="23">
        <f t="shared" si="79"/>
        <v>1.4379299086946045</v>
      </c>
      <c r="AI54" s="23">
        <f t="shared" ref="AI54:BN54" si="80">(AI14-$CK$14)/$CM$14</f>
        <v>1.5528343478269961</v>
      </c>
      <c r="AJ54" s="23">
        <f t="shared" si="80"/>
        <v>1.7084000450917725</v>
      </c>
      <c r="AK54" s="23">
        <f t="shared" si="80"/>
        <v>1.8325219943531585</v>
      </c>
      <c r="AL54" s="23">
        <f t="shared" si="80"/>
        <v>1.828353451760709</v>
      </c>
      <c r="AM54" s="23">
        <f t="shared" si="80"/>
        <v>1.7748092408749345</v>
      </c>
      <c r="AN54" s="23">
        <f t="shared" si="80"/>
        <v>1.7001168634748796</v>
      </c>
      <c r="AO54" s="23">
        <f t="shared" si="80"/>
        <v>1.6501841916454945</v>
      </c>
      <c r="AP54" s="23">
        <f t="shared" si="80"/>
        <v>1.5566435332994071</v>
      </c>
      <c r="AQ54" s="23">
        <f t="shared" si="80"/>
        <v>1.480549663131201</v>
      </c>
      <c r="AR54" s="23">
        <f t="shared" si="80"/>
        <v>1.2026228664932288</v>
      </c>
      <c r="AS54" s="23">
        <f t="shared" si="80"/>
        <v>1.1558525373201851</v>
      </c>
      <c r="AT54" s="23">
        <f t="shared" si="80"/>
        <v>1.0449189943642214</v>
      </c>
      <c r="AU54" s="23">
        <f t="shared" si="80"/>
        <v>0.97191559542834871</v>
      </c>
      <c r="AV54" s="23">
        <f t="shared" si="80"/>
        <v>0.91871277380661109</v>
      </c>
      <c r="AW54" s="23">
        <f t="shared" si="80"/>
        <v>0.90618917817326039</v>
      </c>
      <c r="AX54" s="23">
        <f t="shared" si="80"/>
        <v>0.81963801581192675</v>
      </c>
      <c r="AY54" s="23">
        <f t="shared" si="80"/>
        <v>0.66019126165073172</v>
      </c>
      <c r="AZ54" s="23">
        <f t="shared" si="80"/>
        <v>0.57218470295324031</v>
      </c>
      <c r="BA54" s="23">
        <f t="shared" si="80"/>
        <v>0.56318280709627011</v>
      </c>
      <c r="BB54" s="23">
        <f t="shared" si="80"/>
        <v>0.50052889321751326</v>
      </c>
      <c r="BC54" s="23">
        <f t="shared" si="80"/>
        <v>0.45990357079713173</v>
      </c>
      <c r="BD54" s="23">
        <f t="shared" si="80"/>
        <v>0.39893863538255725</v>
      </c>
      <c r="BE54" s="23">
        <f t="shared" si="80"/>
        <v>0.36463799827485827</v>
      </c>
      <c r="BF54" s="23">
        <f t="shared" si="80"/>
        <v>0.33191853249532999</v>
      </c>
      <c r="BG54" s="23">
        <f t="shared" si="80"/>
        <v>0.23083137462842843</v>
      </c>
      <c r="BH54" s="23">
        <f t="shared" si="80"/>
        <v>0.19762677673684736</v>
      </c>
      <c r="BI54" s="23">
        <f t="shared" si="80"/>
        <v>0.19414101267247152</v>
      </c>
      <c r="BJ54" s="23">
        <f t="shared" si="80"/>
        <v>0.13630248420223415</v>
      </c>
      <c r="BK54" s="23">
        <f t="shared" si="80"/>
        <v>0.12282659220078088</v>
      </c>
      <c r="BL54" s="23">
        <f t="shared" si="80"/>
        <v>0.10760781816713952</v>
      </c>
      <c r="BM54" s="23">
        <f t="shared" si="80"/>
        <v>0.10378066483872692</v>
      </c>
      <c r="BN54" s="23">
        <f t="shared" si="80"/>
        <v>6.7809017122847523E-2</v>
      </c>
      <c r="BO54" s="23">
        <f t="shared" ref="BO54:CG54" si="81">(BO14-$CK$14)/$CM$14</f>
        <v>3.803627972763695E-2</v>
      </c>
      <c r="BP54" s="23">
        <f t="shared" si="81"/>
        <v>7.2139270419314575E-2</v>
      </c>
      <c r="BQ54" s="23">
        <f t="shared" si="81"/>
        <v>7.9200637828075945E-2</v>
      </c>
      <c r="BR54" s="23">
        <f t="shared" si="81"/>
        <v>7.7403852227882181E-2</v>
      </c>
      <c r="BS54" s="23">
        <f t="shared" si="81"/>
        <v>8.198565550837629E-2</v>
      </c>
      <c r="BT54" s="23">
        <f t="shared" si="81"/>
        <v>7.0414356243128806E-2</v>
      </c>
      <c r="BU54" s="23">
        <f t="shared" si="81"/>
        <v>2.7129791134460641E-2</v>
      </c>
      <c r="BV54" s="23">
        <f t="shared" si="81"/>
        <v>1.5342877597189447E-2</v>
      </c>
      <c r="BW54" s="23">
        <f t="shared" si="81"/>
        <v>6.7542424282633594E-3</v>
      </c>
      <c r="BX54" s="23">
        <f t="shared" si="81"/>
        <v>-7.8715923573138592E-3</v>
      </c>
      <c r="BY54" s="23">
        <f t="shared" si="81"/>
        <v>-9.9058461567147663E-2</v>
      </c>
      <c r="BZ54" s="23">
        <f t="shared" si="81"/>
        <v>-0.11411552489677165</v>
      </c>
      <c r="CA54" s="23">
        <f t="shared" si="81"/>
        <v>-0.11221093216056618</v>
      </c>
      <c r="CB54" s="23">
        <f t="shared" si="81"/>
        <v>-0.10752132174406039</v>
      </c>
      <c r="CC54" s="23">
        <f t="shared" si="81"/>
        <v>-9.681247956690546E-2</v>
      </c>
      <c r="CD54" s="23">
        <f t="shared" si="81"/>
        <v>-0.15470491160514885</v>
      </c>
      <c r="CE54" s="84">
        <f>(CE14-$CK$14)/$CM$14</f>
        <v>-0.17561949599140425</v>
      </c>
      <c r="CF54" s="84">
        <f t="shared" si="81"/>
        <v>-0.20030733013806659</v>
      </c>
      <c r="CG54" s="84">
        <f t="shared" si="81"/>
        <v>-0.19874412666589819</v>
      </c>
      <c r="CH54" s="85">
        <f>(CH14-$CK$14)/$CM$14</f>
        <v>-0.22661227132490364</v>
      </c>
      <c r="CI54" s="85">
        <f>(CI14-$CK$14)/$CM$14</f>
        <v>-0.20684762972277215</v>
      </c>
      <c r="CJ54" s="85">
        <f>(CJ14-$CK$14)/$CM$14</f>
        <v>-0.18577133463249906</v>
      </c>
      <c r="CK54" s="56"/>
      <c r="CL54" s="48"/>
      <c r="CM54" s="48"/>
    </row>
    <row r="55" spans="2:91" x14ac:dyDescent="0.25">
      <c r="B55" s="88" t="s">
        <v>127</v>
      </c>
      <c r="C55" s="17">
        <f t="shared" ref="C55:AH55" si="82">-(C15-$CK$15)/$CM$15</f>
        <v>-0.16646192367568144</v>
      </c>
      <c r="D55" s="17">
        <f t="shared" si="82"/>
        <v>0.31488629077254776</v>
      </c>
      <c r="E55" s="17">
        <f t="shared" si="82"/>
        <v>0.5490786081472272</v>
      </c>
      <c r="F55" s="17">
        <f t="shared" si="82"/>
        <v>0.95256543273409733</v>
      </c>
      <c r="G55" s="17">
        <f t="shared" si="82"/>
        <v>0.23697419894295416</v>
      </c>
      <c r="H55" s="17">
        <f t="shared" si="82"/>
        <v>0.2968288334560325</v>
      </c>
      <c r="I55" s="17">
        <f t="shared" si="82"/>
        <v>0.8571413330453711</v>
      </c>
      <c r="J55" s="17">
        <f t="shared" si="82"/>
        <v>1.2091373633897133</v>
      </c>
      <c r="K55" s="17">
        <f t="shared" si="82"/>
        <v>0.33928809970526136</v>
      </c>
      <c r="L55" s="17">
        <f t="shared" si="82"/>
        <v>0.66829489946524057</v>
      </c>
      <c r="M55" s="17">
        <f t="shared" si="82"/>
        <v>0.69788831948133001</v>
      </c>
      <c r="N55" s="17">
        <f t="shared" si="82"/>
        <v>1.1740545161414304</v>
      </c>
      <c r="O55" s="17">
        <f t="shared" si="82"/>
        <v>0.65237510244769814</v>
      </c>
      <c r="P55" s="17">
        <f t="shared" si="82"/>
        <v>0.82433441198898205</v>
      </c>
      <c r="Q55" s="17">
        <f t="shared" si="82"/>
        <v>1.185076825942327</v>
      </c>
      <c r="R55" s="17">
        <f t="shared" si="82"/>
        <v>1.2432614987499409</v>
      </c>
      <c r="S55" s="17">
        <f t="shared" si="82"/>
        <v>0.90392029314915223</v>
      </c>
      <c r="T55" s="17">
        <f t="shared" si="82"/>
        <v>1.3760986679683618</v>
      </c>
      <c r="U55" s="17">
        <f t="shared" si="82"/>
        <v>1.1547611156976405</v>
      </c>
      <c r="V55" s="17">
        <f t="shared" si="82"/>
        <v>1.3919710248553447</v>
      </c>
      <c r="W55" s="17">
        <f t="shared" si="82"/>
        <v>0.7279700066417355</v>
      </c>
      <c r="X55" s="17">
        <f t="shared" si="82"/>
        <v>0.93689057751694094</v>
      </c>
      <c r="Y55" s="17">
        <f t="shared" si="82"/>
        <v>1.0180099188301752</v>
      </c>
      <c r="Z55" s="17">
        <f t="shared" si="82"/>
        <v>1.6331103942891805</v>
      </c>
      <c r="AA55" s="17">
        <f t="shared" si="82"/>
        <v>1.5754089146114756</v>
      </c>
      <c r="AB55" s="17">
        <f t="shared" si="82"/>
        <v>1.7294317019283214</v>
      </c>
      <c r="AC55" s="17">
        <f t="shared" si="82"/>
        <v>1.9785643354654632</v>
      </c>
      <c r="AD55" s="17">
        <f t="shared" si="82"/>
        <v>2.372438467638414</v>
      </c>
      <c r="AE55" s="17">
        <f t="shared" si="82"/>
        <v>1.9375616624844467</v>
      </c>
      <c r="AF55" s="17">
        <f t="shared" si="82"/>
        <v>1.6958982860926235</v>
      </c>
      <c r="AG55" s="17">
        <f t="shared" si="82"/>
        <v>1.6681655100961164</v>
      </c>
      <c r="AH55" s="17">
        <f t="shared" si="82"/>
        <v>1.155944983985951</v>
      </c>
      <c r="AI55" s="17">
        <f t="shared" ref="AI55:BN55" si="83">-(AI15-$CK$15)/$CM$15</f>
        <v>0.97091435518915148</v>
      </c>
      <c r="AJ55" s="17">
        <f t="shared" si="83"/>
        <v>0.6923563728634532</v>
      </c>
      <c r="AK55" s="17">
        <f t="shared" si="83"/>
        <v>0.63928098768509356</v>
      </c>
      <c r="AL55" s="17">
        <f t="shared" si="83"/>
        <v>0.38223742890012025</v>
      </c>
      <c r="AM55" s="17">
        <f t="shared" si="83"/>
        <v>-0.40870539057103611</v>
      </c>
      <c r="AN55" s="17">
        <f t="shared" si="83"/>
        <v>-1.140665873325033</v>
      </c>
      <c r="AO55" s="17">
        <f t="shared" si="83"/>
        <v>-1.0338531686826051</v>
      </c>
      <c r="AP55" s="17">
        <f t="shared" si="83"/>
        <v>-1.3148960390081361</v>
      </c>
      <c r="AQ55" s="17">
        <f t="shared" si="83"/>
        <v>-0.9688347843057965</v>
      </c>
      <c r="AR55" s="17">
        <f t="shared" si="83"/>
        <v>-1.1380692558904639</v>
      </c>
      <c r="AS55" s="17">
        <f t="shared" si="83"/>
        <v>-0.65830456121850522</v>
      </c>
      <c r="AT55" s="17">
        <f t="shared" si="83"/>
        <v>-0.32358778733492016</v>
      </c>
      <c r="AU55" s="17">
        <f t="shared" si="83"/>
        <v>-0.53462797781980664</v>
      </c>
      <c r="AV55" s="17">
        <f t="shared" si="83"/>
        <v>-0.59691295558688728</v>
      </c>
      <c r="AW55" s="17">
        <f t="shared" si="83"/>
        <v>6.5551757010908596E-2</v>
      </c>
      <c r="AX55" s="17">
        <f t="shared" si="83"/>
        <v>-0.1220250189423355</v>
      </c>
      <c r="AY55" s="17">
        <f t="shared" si="83"/>
        <v>3.1507501509698319E-2</v>
      </c>
      <c r="AZ55" s="17">
        <f t="shared" si="83"/>
        <v>-8.7851973971339436E-3</v>
      </c>
      <c r="BA55" s="17">
        <f t="shared" si="83"/>
        <v>-0.5500191175077237</v>
      </c>
      <c r="BB55" s="17">
        <f t="shared" si="83"/>
        <v>-0.74976077984109446</v>
      </c>
      <c r="BC55" s="17">
        <f t="shared" si="83"/>
        <v>-9.4601091137754417E-2</v>
      </c>
      <c r="BD55" s="17">
        <f t="shared" si="83"/>
        <v>-0.46196643403025806</v>
      </c>
      <c r="BE55" s="17">
        <f t="shared" si="83"/>
        <v>-0.25767722113407315</v>
      </c>
      <c r="BF55" s="17">
        <f t="shared" si="83"/>
        <v>-0.85619453169027893</v>
      </c>
      <c r="BG55" s="17">
        <f t="shared" si="83"/>
        <v>-0.40660229235080741</v>
      </c>
      <c r="BH55" s="17">
        <f t="shared" si="83"/>
        <v>-0.57242695757224649</v>
      </c>
      <c r="BI55" s="17">
        <f t="shared" si="83"/>
        <v>-0.50421675377284114</v>
      </c>
      <c r="BJ55" s="17">
        <f t="shared" si="83"/>
        <v>-0.77453535158701281</v>
      </c>
      <c r="BK55" s="17">
        <f t="shared" si="83"/>
        <v>-0.60491490788781421</v>
      </c>
      <c r="BL55" s="17">
        <f t="shared" si="83"/>
        <v>-0.77368720133550606</v>
      </c>
      <c r="BM55" s="17">
        <f t="shared" si="83"/>
        <v>-0.72062328705942624</v>
      </c>
      <c r="BN55" s="17">
        <f t="shared" si="83"/>
        <v>-1.2954806861145607</v>
      </c>
      <c r="BO55" s="17">
        <f t="shared" ref="BO55:CG55" si="84">-(BO15-$CK$15)/$CM$15</f>
        <v>-1.0731385873226924</v>
      </c>
      <c r="BP55" s="17">
        <f t="shared" si="84"/>
        <v>-1.0480534166791682</v>
      </c>
      <c r="BQ55" s="17">
        <f t="shared" si="84"/>
        <v>-1.1656754557345819</v>
      </c>
      <c r="BR55" s="17">
        <f t="shared" si="84"/>
        <v>-1.0869661191542921</v>
      </c>
      <c r="BS55" s="17">
        <f t="shared" si="84"/>
        <v>-0.85100481027189867</v>
      </c>
      <c r="BT55" s="17">
        <f t="shared" si="84"/>
        <v>-0.70110219905497939</v>
      </c>
      <c r="BU55" s="17">
        <f t="shared" si="84"/>
        <v>-0.41476468334663269</v>
      </c>
      <c r="BV55" s="17">
        <f t="shared" si="84"/>
        <v>-1.1998137704997474</v>
      </c>
      <c r="BW55" s="17">
        <f t="shared" si="84"/>
        <v>-1.0157138595163515</v>
      </c>
      <c r="BX55" s="17">
        <f t="shared" si="84"/>
        <v>-0.84325679374553852</v>
      </c>
      <c r="BY55" s="17">
        <f t="shared" si="84"/>
        <v>0.10037310308816344</v>
      </c>
      <c r="BZ55" s="17">
        <f t="shared" si="84"/>
        <v>-0.81998231497312835</v>
      </c>
      <c r="CA55" s="17">
        <f t="shared" si="84"/>
        <v>-0.86968487075670908</v>
      </c>
      <c r="CB55" s="17">
        <f t="shared" si="84"/>
        <v>-0.42813865049716293</v>
      </c>
      <c r="CC55" s="17">
        <f t="shared" si="84"/>
        <v>-0.72840676211035893</v>
      </c>
      <c r="CD55" s="17">
        <f t="shared" si="84"/>
        <v>-0.98123867405603915</v>
      </c>
      <c r="CE55" s="17">
        <f t="shared" si="84"/>
        <v>-1.244778176050557</v>
      </c>
      <c r="CF55" s="17">
        <f t="shared" si="84"/>
        <v>-1.4420084649449756</v>
      </c>
      <c r="CG55" s="17">
        <f t="shared" si="84"/>
        <v>-1.1032497268089207</v>
      </c>
      <c r="CH55" s="51">
        <f>-(CH15-$CK$15)/$CM$15</f>
        <v>-1.4778233163192009</v>
      </c>
      <c r="CI55" s="51">
        <f>-(CI15-$CK$15)/$CM$15</f>
        <v>-1.524720145525774</v>
      </c>
      <c r="CJ55" s="51">
        <f>-(CJ15-$CK$15)/$CM$15</f>
        <v>-0.28159575775966822</v>
      </c>
      <c r="CK55" s="54"/>
      <c r="CL55" s="47"/>
      <c r="CM55" s="47"/>
    </row>
    <row r="56" spans="2:91" x14ac:dyDescent="0.25">
      <c r="B56" s="88" t="s">
        <v>128</v>
      </c>
      <c r="C56" s="17">
        <f t="shared" ref="C56:AH56" si="85">-(C16-$CK$16)/$CM$16</f>
        <v>-0.36964820049372049</v>
      </c>
      <c r="D56" s="17">
        <f t="shared" si="85"/>
        <v>-0.17367817229958463</v>
      </c>
      <c r="E56" s="17">
        <f t="shared" si="85"/>
        <v>-6.1777309388566369E-2</v>
      </c>
      <c r="F56" s="17">
        <f t="shared" si="85"/>
        <v>0.48895037174688183</v>
      </c>
      <c r="G56" s="17">
        <f t="shared" si="85"/>
        <v>-0.33399358825634307</v>
      </c>
      <c r="H56" s="17">
        <f t="shared" si="85"/>
        <v>-5.8171506385240053E-2</v>
      </c>
      <c r="I56" s="17">
        <f t="shared" si="85"/>
        <v>0.36896735188348612</v>
      </c>
      <c r="J56" s="17">
        <f t="shared" si="85"/>
        <v>1.2930522122014452</v>
      </c>
      <c r="K56" s="17">
        <f t="shared" si="85"/>
        <v>-0.28131856808203914</v>
      </c>
      <c r="L56" s="17">
        <f t="shared" si="85"/>
        <v>0.3273002107821672</v>
      </c>
      <c r="M56" s="17">
        <f t="shared" si="85"/>
        <v>0.30499444851925378</v>
      </c>
      <c r="N56" s="17">
        <f t="shared" si="85"/>
        <v>0.43353116770238642</v>
      </c>
      <c r="O56" s="17">
        <f t="shared" si="85"/>
        <v>-5.2461019064606006E-3</v>
      </c>
      <c r="P56" s="17">
        <f t="shared" si="85"/>
        <v>0.43652258135903588</v>
      </c>
      <c r="Q56" s="17">
        <f t="shared" si="85"/>
        <v>0.48172451612316025</v>
      </c>
      <c r="R56" s="17">
        <f t="shared" si="85"/>
        <v>0.57424080108887232</v>
      </c>
      <c r="S56" s="17">
        <f t="shared" si="85"/>
        <v>0.51919780128635695</v>
      </c>
      <c r="T56" s="17">
        <f t="shared" si="85"/>
        <v>1.6552558012005314</v>
      </c>
      <c r="U56" s="17">
        <f t="shared" si="85"/>
        <v>1.0191966359446203</v>
      </c>
      <c r="V56" s="17">
        <f t="shared" si="85"/>
        <v>0.66863410655045952</v>
      </c>
      <c r="W56" s="17">
        <f t="shared" si="85"/>
        <v>0.63299456380000085</v>
      </c>
      <c r="X56" s="17">
        <f t="shared" si="85"/>
        <v>0.74594586537029972</v>
      </c>
      <c r="Y56" s="17">
        <f t="shared" si="85"/>
        <v>0.94362179161786308</v>
      </c>
      <c r="Z56" s="17">
        <f t="shared" si="85"/>
        <v>1.2220345927293437</v>
      </c>
      <c r="AA56" s="17">
        <f t="shared" si="85"/>
        <v>1.2722696858005695</v>
      </c>
      <c r="AB56" s="17">
        <f t="shared" si="85"/>
        <v>1.6990524756554761</v>
      </c>
      <c r="AC56" s="17">
        <f t="shared" si="85"/>
        <v>2.3650827863250958</v>
      </c>
      <c r="AD56" s="17">
        <f t="shared" si="85"/>
        <v>2.7239558890980771</v>
      </c>
      <c r="AE56" s="17">
        <f t="shared" si="85"/>
        <v>2.2323177995828321</v>
      </c>
      <c r="AF56" s="17">
        <f t="shared" si="85"/>
        <v>2.1314576205036735</v>
      </c>
      <c r="AG56" s="17">
        <f t="shared" si="85"/>
        <v>2.3063973211564761</v>
      </c>
      <c r="AH56" s="17">
        <f t="shared" si="85"/>
        <v>1.6412035021989086</v>
      </c>
      <c r="AI56" s="17">
        <f t="shared" ref="AI56:BN56" si="86">-(AI16-$CK$16)/$CM$16</f>
        <v>1.3901518450421035</v>
      </c>
      <c r="AJ56" s="17">
        <f t="shared" si="86"/>
        <v>1.2372202047541245</v>
      </c>
      <c r="AK56" s="17">
        <f t="shared" si="86"/>
        <v>0.92299996693070574</v>
      </c>
      <c r="AL56" s="17">
        <f t="shared" si="86"/>
        <v>0.35887153673416849</v>
      </c>
      <c r="AM56" s="17">
        <f t="shared" si="86"/>
        <v>-0.67074129942017524</v>
      </c>
      <c r="AN56" s="17">
        <f t="shared" si="86"/>
        <v>-2.2640026670126812</v>
      </c>
      <c r="AO56" s="17">
        <f t="shared" si="86"/>
        <v>-1.6593105323024131</v>
      </c>
      <c r="AP56" s="17">
        <f t="shared" si="86"/>
        <v>-1.8676204357167117</v>
      </c>
      <c r="AQ56" s="17">
        <f t="shared" si="86"/>
        <v>-1.4831644489729241</v>
      </c>
      <c r="AR56" s="17">
        <f t="shared" si="86"/>
        <v>-1.1835302824254412</v>
      </c>
      <c r="AS56" s="17">
        <f t="shared" si="86"/>
        <v>-0.37829407923349107</v>
      </c>
      <c r="AT56" s="17">
        <f t="shared" si="86"/>
        <v>-0.4377785282294272</v>
      </c>
      <c r="AU56" s="17">
        <f t="shared" si="86"/>
        <v>-0.48785325391773654</v>
      </c>
      <c r="AV56" s="17">
        <f t="shared" si="86"/>
        <v>-0.30141451190810414</v>
      </c>
      <c r="AW56" s="17">
        <f t="shared" si="86"/>
        <v>0.32031908766237011</v>
      </c>
      <c r="AX56" s="17">
        <f t="shared" si="86"/>
        <v>-0.30570485608627895</v>
      </c>
      <c r="AY56" s="17">
        <f t="shared" si="86"/>
        <v>7.8064705031739096E-2</v>
      </c>
      <c r="AZ56" s="17">
        <f t="shared" si="86"/>
        <v>-2.0195618555542152E-2</v>
      </c>
      <c r="BA56" s="17">
        <f t="shared" si="86"/>
        <v>-0.13471734445442943</v>
      </c>
      <c r="BB56" s="17">
        <f t="shared" si="86"/>
        <v>-0.43333019278987939</v>
      </c>
      <c r="BC56" s="17">
        <f t="shared" si="86"/>
        <v>-0.17933778980158629</v>
      </c>
      <c r="BD56" s="17">
        <f t="shared" si="86"/>
        <v>-0.37716869121724278</v>
      </c>
      <c r="BE56" s="17">
        <f t="shared" si="86"/>
        <v>-1.4278470943773977E-2</v>
      </c>
      <c r="BF56" s="17">
        <f t="shared" si="86"/>
        <v>-0.45815836374326196</v>
      </c>
      <c r="BG56" s="17">
        <f t="shared" si="86"/>
        <v>-0.19696891748013071</v>
      </c>
      <c r="BH56" s="17">
        <f t="shared" si="86"/>
        <v>-0.29821826992598777</v>
      </c>
      <c r="BI56" s="17">
        <f t="shared" si="86"/>
        <v>-0.26188973557857032</v>
      </c>
      <c r="BJ56" s="17">
        <f t="shared" si="86"/>
        <v>-0.84939498311331341</v>
      </c>
      <c r="BK56" s="17">
        <f t="shared" si="86"/>
        <v>-0.3075324310589741</v>
      </c>
      <c r="BL56" s="17">
        <f t="shared" si="86"/>
        <v>-0.36591941972480457</v>
      </c>
      <c r="BM56" s="17">
        <f t="shared" si="86"/>
        <v>-0.40392227175412143</v>
      </c>
      <c r="BN56" s="17">
        <f t="shared" si="86"/>
        <v>-1.0632383063954749</v>
      </c>
      <c r="BO56" s="17">
        <f t="shared" ref="BO56:CG56" si="87">-(BO16-$CK$16)/$CM$16</f>
        <v>-0.95074504263944315</v>
      </c>
      <c r="BP56" s="17">
        <f t="shared" si="87"/>
        <v>-0.543742310922951</v>
      </c>
      <c r="BQ56" s="17">
        <f t="shared" si="87"/>
        <v>-0.82782224862807818</v>
      </c>
      <c r="BR56" s="17">
        <f t="shared" si="87"/>
        <v>-0.99890340288731272</v>
      </c>
      <c r="BS56" s="17">
        <f t="shared" si="87"/>
        <v>-0.77687428925058599</v>
      </c>
      <c r="BT56" s="17">
        <f t="shared" si="87"/>
        <v>-0.43846883604237424</v>
      </c>
      <c r="BU56" s="17">
        <f t="shared" si="87"/>
        <v>-0.27783715574994194</v>
      </c>
      <c r="BV56" s="17">
        <f t="shared" si="87"/>
        <v>-1.6201110682882949</v>
      </c>
      <c r="BW56" s="17">
        <f t="shared" si="87"/>
        <v>-0.64454646998319509</v>
      </c>
      <c r="BX56" s="17">
        <f t="shared" si="87"/>
        <v>-0.84624688700963724</v>
      </c>
      <c r="BY56" s="17">
        <f t="shared" si="87"/>
        <v>9.3118504354943926E-2</v>
      </c>
      <c r="BZ56" s="17">
        <f t="shared" si="87"/>
        <v>-1.0017046669810732</v>
      </c>
      <c r="CA56" s="17">
        <f t="shared" si="87"/>
        <v>-0.62961751973997793</v>
      </c>
      <c r="CB56" s="17">
        <f t="shared" si="87"/>
        <v>-0.38194413340746181</v>
      </c>
      <c r="CC56" s="17">
        <f t="shared" si="87"/>
        <v>-0.22643630227823691</v>
      </c>
      <c r="CD56" s="17">
        <f t="shared" si="87"/>
        <v>-0.92110839942118272</v>
      </c>
      <c r="CE56" s="17">
        <f t="shared" si="87"/>
        <v>-0.74300465485545208</v>
      </c>
      <c r="CF56" s="17">
        <f t="shared" si="87"/>
        <v>-1.0807082448229703</v>
      </c>
      <c r="CG56" s="17">
        <f t="shared" si="87"/>
        <v>-0.49093832428864032</v>
      </c>
      <c r="CH56" s="51">
        <f>-(CH16-$CK$16)/$CM$16</f>
        <v>-1.6379641199628985</v>
      </c>
      <c r="CI56" s="51">
        <f>-(CI16-$CK$16)/$CM$16</f>
        <v>-0.37442384880834645</v>
      </c>
      <c r="CJ56" s="51">
        <f>-(CJ16-$CK$16)/$CM$16</f>
        <v>0.21201932380508312</v>
      </c>
      <c r="CK56" s="17"/>
      <c r="CL56" s="47"/>
      <c r="CM56" s="47"/>
    </row>
    <row r="57" spans="2:91" x14ac:dyDescent="0.25">
      <c r="B57" s="88" t="s">
        <v>118</v>
      </c>
      <c r="C57" s="17">
        <f t="shared" ref="C57:AH57" si="88">(C17-$CK$17)/$CM$17</f>
        <v>0.50530893464604387</v>
      </c>
      <c r="D57" s="17">
        <f t="shared" si="88"/>
        <v>0.33031604184244739</v>
      </c>
      <c r="E57" s="17">
        <f t="shared" si="88"/>
        <v>-0.26465979368978076</v>
      </c>
      <c r="F57" s="17">
        <f t="shared" si="88"/>
        <v>-0.31132456510407325</v>
      </c>
      <c r="G57" s="17">
        <f t="shared" si="88"/>
        <v>-0.64964415785769314</v>
      </c>
      <c r="H57" s="17">
        <f t="shared" si="88"/>
        <v>-0.41632030078623111</v>
      </c>
      <c r="I57" s="17">
        <f t="shared" si="88"/>
        <v>-0.12466547944690348</v>
      </c>
      <c r="J57" s="17">
        <f t="shared" si="88"/>
        <v>-0.11299928659333042</v>
      </c>
      <c r="K57" s="17">
        <f t="shared" si="88"/>
        <v>-0.2529936008362077</v>
      </c>
      <c r="L57" s="17">
        <f t="shared" si="88"/>
        <v>-0.29965837225050002</v>
      </c>
      <c r="M57" s="17">
        <f t="shared" si="88"/>
        <v>-0.39298791507908482</v>
      </c>
      <c r="N57" s="17">
        <f t="shared" si="88"/>
        <v>-0.22966121512906135</v>
      </c>
      <c r="O57" s="17">
        <f t="shared" si="88"/>
        <v>-1.9669743764745694E-2</v>
      </c>
      <c r="P57" s="17">
        <f t="shared" si="88"/>
        <v>0.21365411330671646</v>
      </c>
      <c r="Q57" s="17">
        <f t="shared" si="88"/>
        <v>0.2486526918674358</v>
      </c>
      <c r="R57" s="17">
        <f t="shared" si="88"/>
        <v>0.5753060917674826</v>
      </c>
      <c r="S57" s="17">
        <f t="shared" si="88"/>
        <v>0.63363705603534837</v>
      </c>
      <c r="T57" s="17">
        <f t="shared" si="88"/>
        <v>0.85529472025323716</v>
      </c>
      <c r="U57" s="17">
        <f t="shared" si="88"/>
        <v>1.0069552273496876</v>
      </c>
      <c r="V57" s="17">
        <f t="shared" si="88"/>
        <v>0.94862426308182191</v>
      </c>
      <c r="W57" s="17">
        <f t="shared" si="88"/>
        <v>0.93695807022824895</v>
      </c>
      <c r="X57" s="17">
        <f t="shared" si="88"/>
        <v>0.85529472025323716</v>
      </c>
      <c r="Y57" s="17">
        <f t="shared" si="88"/>
        <v>0.87862710596038329</v>
      </c>
      <c r="Z57" s="17">
        <f t="shared" si="88"/>
        <v>0.85529472025323716</v>
      </c>
      <c r="AA57" s="17">
        <f t="shared" si="88"/>
        <v>0.75029898457107902</v>
      </c>
      <c r="AB57" s="17">
        <f t="shared" si="88"/>
        <v>0.59863847747462884</v>
      </c>
      <c r="AC57" s="17">
        <f t="shared" si="88"/>
        <v>0.55197370606033647</v>
      </c>
      <c r="AD57" s="17">
        <f t="shared" si="88"/>
        <v>0.77363137027822537</v>
      </c>
      <c r="AE57" s="17">
        <f t="shared" si="88"/>
        <v>1.4386043629318921</v>
      </c>
      <c r="AF57" s="17">
        <f t="shared" si="88"/>
        <v>1.7885901485390852</v>
      </c>
      <c r="AG57" s="17">
        <f t="shared" si="88"/>
        <v>2.2552378626820091</v>
      </c>
      <c r="AH57" s="17">
        <f t="shared" si="88"/>
        <v>2.5468926840213362</v>
      </c>
      <c r="AI57" s="17">
        <f t="shared" ref="AI57:BN57" si="89">(AI17-$CK$17)/$CM$17</f>
        <v>2.640222226849922</v>
      </c>
      <c r="AJ57" s="17">
        <f t="shared" si="89"/>
        <v>2.6752208054106412</v>
      </c>
      <c r="AK57" s="17">
        <f t="shared" si="89"/>
        <v>2.3485674055105941</v>
      </c>
      <c r="AL57" s="17">
        <f t="shared" si="89"/>
        <v>1.765257762831939</v>
      </c>
      <c r="AM57" s="17">
        <f t="shared" si="89"/>
        <v>1.4969353271997576</v>
      </c>
      <c r="AN57" s="17">
        <f t="shared" si="89"/>
        <v>0.55197370606033647</v>
      </c>
      <c r="AO57" s="17">
        <f t="shared" si="89"/>
        <v>-0.43965268649337724</v>
      </c>
      <c r="AP57" s="17">
        <f t="shared" si="89"/>
        <v>-1.326283343364933</v>
      </c>
      <c r="AQ57" s="17">
        <f t="shared" si="89"/>
        <v>-2.469570243015097</v>
      </c>
      <c r="AR57" s="17">
        <f t="shared" si="89"/>
        <v>-2.5045688215758162</v>
      </c>
      <c r="AS57" s="17">
        <f t="shared" si="89"/>
        <v>-2.1195844574079041</v>
      </c>
      <c r="AT57" s="17">
        <f t="shared" si="89"/>
        <v>-1.7462662860935645</v>
      </c>
      <c r="AU57" s="17">
        <f t="shared" si="89"/>
        <v>-1.2329538005363483</v>
      </c>
      <c r="AV57" s="17">
        <f t="shared" si="89"/>
        <v>-0.82463705066128967</v>
      </c>
      <c r="AW57" s="17">
        <f t="shared" si="89"/>
        <v>-0.68464273641841245</v>
      </c>
      <c r="AX57" s="17">
        <f t="shared" si="89"/>
        <v>-0.6613103507112662</v>
      </c>
      <c r="AY57" s="17">
        <f t="shared" si="89"/>
        <v>-0.70797512212555869</v>
      </c>
      <c r="AZ57" s="17">
        <f t="shared" si="89"/>
        <v>-0.52131603646838909</v>
      </c>
      <c r="BA57" s="17">
        <f t="shared" si="89"/>
        <v>-0.6263117721505469</v>
      </c>
      <c r="BB57" s="17">
        <f t="shared" si="89"/>
        <v>-0.91796659348987453</v>
      </c>
      <c r="BC57" s="17">
        <f t="shared" si="89"/>
        <v>-0.92963278634344759</v>
      </c>
      <c r="BD57" s="17">
        <f t="shared" si="89"/>
        <v>-1.0112961363184594</v>
      </c>
      <c r="BE57" s="17">
        <f t="shared" si="89"/>
        <v>-0.83630324351486274</v>
      </c>
      <c r="BF57" s="17">
        <f t="shared" si="89"/>
        <v>-0.55631461502910817</v>
      </c>
      <c r="BG57" s="17">
        <f t="shared" si="89"/>
        <v>-0.33465695081121938</v>
      </c>
      <c r="BH57" s="17">
        <f t="shared" si="89"/>
        <v>-0.19466263656834207</v>
      </c>
      <c r="BI57" s="17">
        <f t="shared" si="89"/>
        <v>-0.15966405800762282</v>
      </c>
      <c r="BJ57" s="17">
        <f t="shared" si="89"/>
        <v>-0.19466263656834207</v>
      </c>
      <c r="BK57" s="17">
        <f t="shared" si="89"/>
        <v>-0.33465695081121938</v>
      </c>
      <c r="BL57" s="17">
        <f t="shared" si="89"/>
        <v>-0.12466547944690348</v>
      </c>
      <c r="BM57" s="17">
        <f t="shared" si="89"/>
        <v>-0.33465695081121938</v>
      </c>
      <c r="BN57" s="17">
        <f t="shared" si="89"/>
        <v>-0.36965552937193863</v>
      </c>
      <c r="BO57" s="17">
        <f t="shared" ref="BO57:CG57" si="90">(BO17-$CK$17)/$CM$17</f>
        <v>-0.48631745790766967</v>
      </c>
      <c r="BP57" s="17">
        <f t="shared" si="90"/>
        <v>-0.54464842217553511</v>
      </c>
      <c r="BQ57" s="17">
        <f t="shared" si="90"/>
        <v>-0.29965837225050002</v>
      </c>
      <c r="BR57" s="17">
        <f t="shared" si="90"/>
        <v>-0.22966121512906135</v>
      </c>
      <c r="BS57" s="17">
        <f t="shared" si="90"/>
        <v>-0.26465979368978076</v>
      </c>
      <c r="BT57" s="17">
        <f t="shared" si="90"/>
        <v>-0.10133309373975728</v>
      </c>
      <c r="BU57" s="17">
        <f t="shared" si="90"/>
        <v>-0.25299360083620759</v>
      </c>
      <c r="BV57" s="17">
        <f t="shared" si="90"/>
        <v>-0.2529936008362077</v>
      </c>
      <c r="BW57" s="17">
        <f t="shared" si="90"/>
        <v>-0.15966405800762282</v>
      </c>
      <c r="BX57" s="17">
        <f t="shared" si="90"/>
        <v>-0.17133025086119588</v>
      </c>
      <c r="BY57" s="17">
        <f t="shared" si="90"/>
        <v>-0.11299928659333033</v>
      </c>
      <c r="BZ57" s="17">
        <f t="shared" si="90"/>
        <v>-8.9666900886184217E-2</v>
      </c>
      <c r="CA57" s="17">
        <f t="shared" si="90"/>
        <v>-5.4668322325464876E-2</v>
      </c>
      <c r="CB57" s="17">
        <f t="shared" si="90"/>
        <v>3.8661220503119924E-2</v>
      </c>
      <c r="CC57" s="17">
        <f t="shared" si="90"/>
        <v>2.6995027649546862E-2</v>
      </c>
      <c r="CD57" s="17">
        <f t="shared" si="90"/>
        <v>-0.11299928659333033</v>
      </c>
      <c r="CE57" s="17">
        <f t="shared" si="90"/>
        <v>-0.12466547944690348</v>
      </c>
      <c r="CF57" s="17">
        <f t="shared" si="90"/>
        <v>-0.68464273641841245</v>
      </c>
      <c r="CG57" s="17">
        <f t="shared" si="90"/>
        <v>-0.56798080788268146</v>
      </c>
      <c r="CH57" s="51">
        <f>(CH17-$CK$17)/$CM$17</f>
        <v>-0.55631461502910839</v>
      </c>
      <c r="CI57" s="51">
        <f>(CI17-$CK$17)/$CM$17</f>
        <v>-0.54464842217553511</v>
      </c>
      <c r="CJ57" s="51">
        <f>(CJ17-$CK$17)/$CM$17</f>
        <v>-0.24132740798263455</v>
      </c>
      <c r="CK57" s="17"/>
      <c r="CL57" s="47"/>
      <c r="CM57" s="47"/>
    </row>
    <row r="58" spans="2:91" ht="15" thickBot="1" x14ac:dyDescent="0.3">
      <c r="B58" s="88" t="s">
        <v>129</v>
      </c>
      <c r="AE58" s="17">
        <f t="shared" ref="AE58:BJ58" si="91">(AE18-$CK$18)/$CM$18</f>
        <v>2.8445521088265635</v>
      </c>
      <c r="AF58" s="17">
        <f t="shared" si="91"/>
        <v>2.2271016038221356</v>
      </c>
      <c r="AG58" s="17">
        <f t="shared" si="91"/>
        <v>2.0275216426085834</v>
      </c>
      <c r="AH58" s="17">
        <f t="shared" si="91"/>
        <v>1.1917805550268328</v>
      </c>
      <c r="AI58" s="17">
        <f t="shared" si="91"/>
        <v>0.79262063259972781</v>
      </c>
      <c r="AJ58" s="17">
        <f t="shared" si="91"/>
        <v>0.45582944805185815</v>
      </c>
      <c r="AK58" s="17">
        <f t="shared" si="91"/>
        <v>-0.48593849392459215</v>
      </c>
      <c r="AL58" s="17">
        <f t="shared" si="91"/>
        <v>-1.3591008242338838</v>
      </c>
      <c r="AM58" s="17">
        <f t="shared" si="91"/>
        <v>-2.556580591515198</v>
      </c>
      <c r="AN58" s="17">
        <f t="shared" si="91"/>
        <v>-2.887134902275144</v>
      </c>
      <c r="AO58" s="17">
        <f t="shared" si="91"/>
        <v>-2.6875549410615918</v>
      </c>
      <c r="AP58" s="17">
        <f t="shared" si="91"/>
        <v>-2.076341309845088</v>
      </c>
      <c r="AQ58" s="17">
        <f t="shared" si="91"/>
        <v>-1.5399701640836656</v>
      </c>
      <c r="AR58" s="17">
        <f t="shared" si="91"/>
        <v>-0.96617777559470253</v>
      </c>
      <c r="AS58" s="17">
        <f t="shared" si="91"/>
        <v>-0.72917657165360916</v>
      </c>
      <c r="AT58" s="17">
        <f t="shared" si="91"/>
        <v>-0.39862226089366298</v>
      </c>
      <c r="AU58" s="17">
        <f t="shared" si="91"/>
        <v>0.42464507911224059</v>
      </c>
      <c r="AV58" s="17">
        <f t="shared" si="91"/>
        <v>0.51819818593109335</v>
      </c>
      <c r="AW58" s="17">
        <f t="shared" si="91"/>
        <v>0.56185630244655793</v>
      </c>
      <c r="AX58" s="17">
        <f t="shared" si="91"/>
        <v>0.11280138971606496</v>
      </c>
      <c r="AY58" s="17">
        <f t="shared" si="91"/>
        <v>-8.6778571497487411E-2</v>
      </c>
      <c r="AZ58" s="17">
        <f t="shared" si="91"/>
        <v>-0.12419981422502849</v>
      </c>
      <c r="BA58" s="17">
        <f t="shared" si="91"/>
        <v>-0.16785793074049307</v>
      </c>
      <c r="BB58" s="17">
        <f t="shared" si="91"/>
        <v>0.13151201107983548</v>
      </c>
      <c r="BC58" s="17">
        <f t="shared" si="91"/>
        <v>5.0432651836829837E-2</v>
      </c>
      <c r="BD58" s="17">
        <f t="shared" si="91"/>
        <v>0.24377573926245874</v>
      </c>
      <c r="BE58" s="17">
        <f t="shared" si="91"/>
        <v>0.15645950623152954</v>
      </c>
      <c r="BF58" s="17">
        <f t="shared" si="91"/>
        <v>0.26248636062622921</v>
      </c>
      <c r="BG58" s="17">
        <f t="shared" si="91"/>
        <v>0.41217133153639351</v>
      </c>
      <c r="BH58" s="17">
        <f t="shared" si="91"/>
        <v>0.2313019916866117</v>
      </c>
      <c r="BI58" s="17">
        <f t="shared" si="91"/>
        <v>0.418408205324317</v>
      </c>
      <c r="BJ58" s="17">
        <f t="shared" si="91"/>
        <v>-0.52959661044005668</v>
      </c>
      <c r="BK58" s="17">
        <f t="shared" ref="BK58:CD58" si="92">(BK18-$CK$18)/$CM$18</f>
        <v>-0.65433408619852695</v>
      </c>
      <c r="BL58" s="17">
        <f t="shared" si="92"/>
        <v>-0.53583348422798027</v>
      </c>
      <c r="BM58" s="17">
        <f t="shared" si="92"/>
        <v>-0.74165031922945623</v>
      </c>
      <c r="BN58" s="17">
        <f t="shared" si="92"/>
        <v>0.16269638001945302</v>
      </c>
      <c r="BO58" s="17">
        <f t="shared" si="92"/>
        <v>0.19388074895907059</v>
      </c>
      <c r="BP58" s="17">
        <f t="shared" si="92"/>
        <v>0.3435657198692349</v>
      </c>
      <c r="BQ58" s="17">
        <f t="shared" si="92"/>
        <v>0.34980259365715838</v>
      </c>
      <c r="BR58" s="17">
        <f t="shared" si="92"/>
        <v>0.2375388654745352</v>
      </c>
      <c r="BS58" s="17">
        <f t="shared" si="92"/>
        <v>0.33109197229338794</v>
      </c>
      <c r="BT58" s="17">
        <f t="shared" si="92"/>
        <v>0.31861822471754081</v>
      </c>
      <c r="BU58" s="17">
        <f t="shared" si="92"/>
        <v>0.29990760335377037</v>
      </c>
      <c r="BV58" s="17">
        <f t="shared" si="92"/>
        <v>0.24377573926245874</v>
      </c>
      <c r="BW58" s="17">
        <f t="shared" si="92"/>
        <v>0.46206632183978164</v>
      </c>
      <c r="BX58" s="17">
        <f t="shared" si="92"/>
        <v>0.29367072956584678</v>
      </c>
      <c r="BY58" s="17">
        <f t="shared" si="92"/>
        <v>0.20011762274699413</v>
      </c>
      <c r="BZ58" s="17">
        <f t="shared" si="92"/>
        <v>0.44335570047601108</v>
      </c>
      <c r="CA58" s="17">
        <f t="shared" si="92"/>
        <v>0.15022263244360606</v>
      </c>
      <c r="CB58" s="17">
        <f t="shared" si="92"/>
        <v>0.24377573926245874</v>
      </c>
      <c r="CC58" s="17">
        <f t="shared" si="92"/>
        <v>0.54314568108278727</v>
      </c>
      <c r="CD58" s="17">
        <f t="shared" si="92"/>
        <v>0.29990760335377037</v>
      </c>
      <c r="CE58" s="17">
        <f t="shared" ref="CE58:CJ58" si="93">(CE18-$CK$18)/$CM$18</f>
        <v>0.29990760335377037</v>
      </c>
      <c r="CF58" s="17">
        <f t="shared" si="93"/>
        <v>-0.15538418316464606</v>
      </c>
      <c r="CG58" s="17">
        <f t="shared" si="93"/>
        <v>-0.14291043558879901</v>
      </c>
      <c r="CH58" s="51">
        <f t="shared" si="93"/>
        <v>-0.11172606664918146</v>
      </c>
      <c r="CI58" s="51">
        <f t="shared" si="93"/>
        <v>-6.8067950133716887E-2</v>
      </c>
      <c r="CJ58" s="51">
        <f t="shared" si="93"/>
        <v>0.52443505971901672</v>
      </c>
      <c r="CL58" s="47"/>
      <c r="CM58" s="47"/>
    </row>
    <row r="59" spans="2:91" x14ac:dyDescent="0.25">
      <c r="B59" s="24" t="s">
        <v>190</v>
      </c>
      <c r="C59" s="25">
        <f t="shared" ref="C59:AH59" si="94">AVERAGEIF(C45:C58,"&lt;&gt;0")</f>
        <v>-0.87301946952285647</v>
      </c>
      <c r="D59" s="25">
        <f t="shared" si="94"/>
        <v>-0.78274145720554023</v>
      </c>
      <c r="E59" s="25">
        <f t="shared" si="94"/>
        <v>-0.78955993339098152</v>
      </c>
      <c r="F59" s="25">
        <f t="shared" si="94"/>
        <v>-0.52001011149090637</v>
      </c>
      <c r="G59" s="25">
        <f t="shared" si="94"/>
        <v>-0.95611202226487113</v>
      </c>
      <c r="H59" s="25">
        <f t="shared" si="94"/>
        <v>-0.71725308504423135</v>
      </c>
      <c r="I59" s="25">
        <f t="shared" si="94"/>
        <v>-0.34878725834104396</v>
      </c>
      <c r="J59" s="25">
        <f t="shared" si="94"/>
        <v>-0.23916572967035471</v>
      </c>
      <c r="K59" s="25">
        <f t="shared" si="94"/>
        <v>-0.33695125935959042</v>
      </c>
      <c r="L59" s="25">
        <f t="shared" si="94"/>
        <v>-0.25751213700520642</v>
      </c>
      <c r="M59" s="25">
        <f t="shared" si="94"/>
        <v>-9.2510019204714675E-2</v>
      </c>
      <c r="N59" s="25">
        <f t="shared" si="94"/>
        <v>4.2824283607575744E-2</v>
      </c>
      <c r="O59" s="25">
        <f t="shared" si="94"/>
        <v>-6.3857065236094315E-2</v>
      </c>
      <c r="P59" s="25">
        <f t="shared" si="94"/>
        <v>-5.7956952542860062E-2</v>
      </c>
      <c r="Q59" s="25">
        <f t="shared" si="94"/>
        <v>7.8385623367822871E-2</v>
      </c>
      <c r="R59" s="25">
        <f t="shared" si="94"/>
        <v>0.2169354333027913</v>
      </c>
      <c r="S59" s="25">
        <f t="shared" si="94"/>
        <v>0.12298463934244552</v>
      </c>
      <c r="T59" s="25">
        <f t="shared" si="94"/>
        <v>0.32540013093289849</v>
      </c>
      <c r="U59" s="25">
        <f t="shared" si="94"/>
        <v>0.33149952418910833</v>
      </c>
      <c r="V59" s="25">
        <f t="shared" si="94"/>
        <v>0.36445553606031628</v>
      </c>
      <c r="W59" s="25">
        <f t="shared" si="94"/>
        <v>0.27285875180776359</v>
      </c>
      <c r="X59" s="25">
        <f t="shared" si="94"/>
        <v>0.35208577800008045</v>
      </c>
      <c r="Y59" s="25">
        <f t="shared" si="94"/>
        <v>0.62314242444809165</v>
      </c>
      <c r="Z59" s="25">
        <f t="shared" si="94"/>
        <v>0.72395560912120227</v>
      </c>
      <c r="AA59" s="25">
        <f t="shared" si="94"/>
        <v>0.82773336747807014</v>
      </c>
      <c r="AB59" s="25">
        <f t="shared" si="94"/>
        <v>0.94239156209616159</v>
      </c>
      <c r="AC59" s="25">
        <f t="shared" si="94"/>
        <v>1.2075646240773976</v>
      </c>
      <c r="AD59" s="25">
        <f t="shared" si="94"/>
        <v>1.3849223525398218</v>
      </c>
      <c r="AE59" s="25">
        <f t="shared" si="94"/>
        <v>1.4734608432855929</v>
      </c>
      <c r="AF59" s="25">
        <f t="shared" si="94"/>
        <v>1.5095249901078773</v>
      </c>
      <c r="AG59" s="25">
        <f t="shared" si="94"/>
        <v>1.5431841723828568</v>
      </c>
      <c r="AH59" s="25">
        <f t="shared" si="94"/>
        <v>1.3127660133806318</v>
      </c>
      <c r="AI59" s="25">
        <f t="shared" ref="AI59:BN59" si="95">AVERAGEIF(AI45:AI58,"&lt;&gt;0")</f>
        <v>1.0454100783262743</v>
      </c>
      <c r="AJ59" s="25">
        <f t="shared" si="95"/>
        <v>0.6984200097541543</v>
      </c>
      <c r="AK59" s="25">
        <f t="shared" si="95"/>
        <v>0.33265621078849678</v>
      </c>
      <c r="AL59" s="25">
        <f t="shared" si="95"/>
        <v>-0.27507609627412816</v>
      </c>
      <c r="AM59" s="25">
        <f t="shared" si="95"/>
        <v>-1.0545918793071851</v>
      </c>
      <c r="AN59" s="25">
        <f t="shared" si="95"/>
        <v>-1.5431130346727104</v>
      </c>
      <c r="AO59" s="25">
        <f t="shared" si="95"/>
        <v>-1.6815458668095784</v>
      </c>
      <c r="AP59" s="25">
        <f t="shared" si="95"/>
        <v>-1.7891622282640791</v>
      </c>
      <c r="AQ59" s="25">
        <f t="shared" si="95"/>
        <v>-1.6552418635240123</v>
      </c>
      <c r="AR59" s="25">
        <f t="shared" si="95"/>
        <v>-1.3454077457693041</v>
      </c>
      <c r="AS59" s="25">
        <f t="shared" si="95"/>
        <v>-0.9212711969388695</v>
      </c>
      <c r="AT59" s="25">
        <f t="shared" si="95"/>
        <v>-0.80912796552346478</v>
      </c>
      <c r="AU59" s="25">
        <f t="shared" si="95"/>
        <v>-0.74544552035955147</v>
      </c>
      <c r="AV59" s="25">
        <f t="shared" si="95"/>
        <v>-0.59782813485334796</v>
      </c>
      <c r="AW59" s="25">
        <f t="shared" si="95"/>
        <v>-0.29603651042477391</v>
      </c>
      <c r="AX59" s="25">
        <f t="shared" si="95"/>
        <v>-0.41075719661044807</v>
      </c>
      <c r="AY59" s="25">
        <f t="shared" si="95"/>
        <v>-0.39808543029162669</v>
      </c>
      <c r="AZ59" s="25">
        <f t="shared" si="95"/>
        <v>-0.33374844361939465</v>
      </c>
      <c r="BA59" s="25">
        <f t="shared" si="95"/>
        <v>-0.21132713733067104</v>
      </c>
      <c r="BB59" s="25">
        <f t="shared" si="95"/>
        <v>-0.30827609373572257</v>
      </c>
      <c r="BC59" s="25">
        <f t="shared" si="95"/>
        <v>-0.17430195317621894</v>
      </c>
      <c r="BD59" s="25">
        <f t="shared" si="95"/>
        <v>-0.17816150256145338</v>
      </c>
      <c r="BE59" s="25">
        <f t="shared" si="95"/>
        <v>-6.3729997468474409E-2</v>
      </c>
      <c r="BF59" s="25">
        <f t="shared" si="95"/>
        <v>-0.13574533973076691</v>
      </c>
      <c r="BG59" s="25">
        <f t="shared" si="95"/>
        <v>-7.3392431564119421E-3</v>
      </c>
      <c r="BH59" s="25">
        <f t="shared" si="95"/>
        <v>-2.1144903373514268E-2</v>
      </c>
      <c r="BI59" s="25">
        <f t="shared" si="95"/>
        <v>-7.6648754558638855E-3</v>
      </c>
      <c r="BJ59" s="25">
        <f t="shared" si="95"/>
        <v>-0.16170481137234158</v>
      </c>
      <c r="BK59" s="25">
        <f t="shared" si="95"/>
        <v>-0.16070141292147699</v>
      </c>
      <c r="BL59" s="25">
        <f t="shared" si="95"/>
        <v>-0.11527426532690731</v>
      </c>
      <c r="BM59" s="25">
        <f t="shared" si="95"/>
        <v>-0.12001642419929029</v>
      </c>
      <c r="BN59" s="25">
        <f t="shared" si="95"/>
        <v>-0.22157965017470854</v>
      </c>
      <c r="BO59" s="25">
        <f t="shared" ref="BO59:CJ59" si="96">AVERAGEIF(BO45:BO58,"&lt;&gt;0")</f>
        <v>-0.20505312327484596</v>
      </c>
      <c r="BP59" s="25">
        <f t="shared" si="96"/>
        <v>-0.10293218756455531</v>
      </c>
      <c r="BQ59" s="25">
        <f t="shared" si="96"/>
        <v>-9.6545294202770221E-2</v>
      </c>
      <c r="BR59" s="25">
        <f t="shared" si="96"/>
        <v>-7.7643955151462316E-2</v>
      </c>
      <c r="BS59" s="25">
        <f t="shared" si="96"/>
        <v>1.5334614319332156E-2</v>
      </c>
      <c r="BT59" s="25">
        <f t="shared" si="96"/>
        <v>0.19706257319113729</v>
      </c>
      <c r="BU59" s="25">
        <f t="shared" si="96"/>
        <v>0.29145992304215629</v>
      </c>
      <c r="BV59" s="25">
        <f t="shared" si="96"/>
        <v>0.19092290772350085</v>
      </c>
      <c r="BW59" s="25">
        <f t="shared" si="96"/>
        <v>0.36204813496565386</v>
      </c>
      <c r="BX59" s="25">
        <f t="shared" si="96"/>
        <v>0.42837469637861431</v>
      </c>
      <c r="BY59" s="25">
        <f t="shared" si="96"/>
        <v>0.62085550469622086</v>
      </c>
      <c r="BZ59" s="25">
        <f t="shared" si="96"/>
        <v>0.45520886187702031</v>
      </c>
      <c r="CA59" s="25">
        <f t="shared" si="96"/>
        <v>0.56440897160228054</v>
      </c>
      <c r="CB59" s="25">
        <f t="shared" si="96"/>
        <v>0.62166011596738946</v>
      </c>
      <c r="CC59" s="25">
        <f t="shared" si="96"/>
        <v>0.5963908369864227</v>
      </c>
      <c r="CD59" s="25">
        <f t="shared" si="96"/>
        <v>0.42428025620229232</v>
      </c>
      <c r="CE59" s="25">
        <f t="shared" si="96"/>
        <v>0.2345098371252686</v>
      </c>
      <c r="CF59" s="25">
        <f t="shared" si="96"/>
        <v>-0.15381357516177771</v>
      </c>
      <c r="CG59" s="25">
        <f t="shared" si="96"/>
        <v>2.5925148249998555E-2</v>
      </c>
      <c r="CH59" s="25">
        <f t="shared" si="96"/>
        <v>-4.4717220121098904E-2</v>
      </c>
      <c r="CI59" s="25">
        <f t="shared" si="96"/>
        <v>6.7752036441723678E-3</v>
      </c>
      <c r="CJ59" s="25">
        <f t="shared" si="96"/>
        <v>0.46811464311340434</v>
      </c>
      <c r="CK59" s="25"/>
      <c r="CL59" s="46"/>
      <c r="CM59" s="49"/>
    </row>
    <row r="60" spans="2:91" x14ac:dyDescent="0.25">
      <c r="AP60" s="8" t="s">
        <v>1</v>
      </c>
      <c r="CA60" s="17"/>
      <c r="CB60" s="17"/>
      <c r="CC60" s="17"/>
      <c r="CD60" s="17"/>
      <c r="CE60" s="17"/>
      <c r="CF60" s="17"/>
      <c r="CG60" s="17"/>
      <c r="CH60" s="17"/>
      <c r="CI60" s="17"/>
      <c r="CJ60" s="17"/>
    </row>
    <row r="61" spans="2:91" x14ac:dyDescent="0.25"/>
    <row r="62" spans="2:91" x14ac:dyDescent="0.25"/>
    <row r="63" spans="2:91" x14ac:dyDescent="0.25"/>
    <row r="64" spans="2:91" x14ac:dyDescent="0.25"/>
    <row r="67" spans="42:46" hidden="1" x14ac:dyDescent="0.25">
      <c r="AT67" s="26"/>
    </row>
    <row r="73" spans="42:46" hidden="1" x14ac:dyDescent="0.25">
      <c r="AP73" s="27"/>
    </row>
    <row r="75" spans="42:46" hidden="1" x14ac:dyDescent="0.25">
      <c r="AP75" s="27"/>
    </row>
    <row r="77" spans="42:46" hidden="1" x14ac:dyDescent="0.25">
      <c r="AP77" s="28"/>
    </row>
    <row r="78" spans="42:46" x14ac:dyDescent="0.25"/>
    <row r="80" spans="42:46" hidden="1" x14ac:dyDescent="0.25">
      <c r="AP80" s="8" t="s">
        <v>1</v>
      </c>
    </row>
    <row r="89" spans="2:55" hidden="1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2:55" hidden="1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2:55" hidden="1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2:55" hidden="1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9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22"/>
      <c r="AR92" s="22"/>
    </row>
    <row r="93" spans="2:55" hidden="1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22"/>
      <c r="AR93" s="22"/>
    </row>
    <row r="94" spans="2:55" hidden="1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22"/>
      <c r="AR94" s="22"/>
      <c r="AS94" s="18"/>
      <c r="AT94" s="17"/>
      <c r="AU94" s="17"/>
      <c r="AV94" s="17"/>
      <c r="AW94" s="17"/>
      <c r="AX94" s="17"/>
      <c r="AY94" s="17"/>
      <c r="AZ94" s="17"/>
      <c r="BA94" s="17"/>
      <c r="BB94" s="17"/>
      <c r="BC94" s="17"/>
    </row>
    <row r="95" spans="2:55" hidden="1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30"/>
      <c r="AG95" s="30"/>
      <c r="AH95" s="30"/>
      <c r="AI95" s="30"/>
      <c r="AJ95" s="23"/>
      <c r="AK95" s="30"/>
      <c r="AL95" s="30"/>
      <c r="AM95" s="30"/>
      <c r="AN95" s="30"/>
      <c r="AO95" s="30"/>
      <c r="AP95" s="30"/>
      <c r="AQ95" s="22"/>
      <c r="AR95" s="22"/>
    </row>
    <row r="96" spans="2:55" hidden="1" x14ac:dyDescent="0.25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4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2:44" hidden="1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35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106" spans="2:44" hidden="1" x14ac:dyDescent="0.25">
      <c r="AE106" s="18"/>
      <c r="AF106" s="18"/>
    </row>
    <row r="107" spans="2:44" hidden="1" x14ac:dyDescent="0.25">
      <c r="AE107" s="17"/>
    </row>
    <row r="108" spans="2:44" hidden="1" x14ac:dyDescent="0.25">
      <c r="AE108" s="17"/>
      <c r="AF108" s="17"/>
    </row>
    <row r="109" spans="2:44" hidden="1" x14ac:dyDescent="0.25">
      <c r="AE109" s="17"/>
      <c r="AF109" s="17"/>
    </row>
    <row r="110" spans="2:44" hidden="1" x14ac:dyDescent="0.25">
      <c r="AE110" s="17"/>
      <c r="AF110" s="17"/>
    </row>
    <row r="111" spans="2:44" hidden="1" x14ac:dyDescent="0.25">
      <c r="AE111" s="17"/>
      <c r="AF111" s="17"/>
    </row>
    <row r="112" spans="2:44" hidden="1" x14ac:dyDescent="0.25">
      <c r="AE112" s="17"/>
      <c r="AF112" s="17"/>
    </row>
    <row r="113" spans="31:32" hidden="1" x14ac:dyDescent="0.25">
      <c r="AE113" s="17"/>
      <c r="AF113" s="17"/>
    </row>
    <row r="114" spans="31:32" hidden="1" x14ac:dyDescent="0.25">
      <c r="AE114" s="17"/>
      <c r="AF114" s="17"/>
    </row>
    <row r="115" spans="31:32" hidden="1" x14ac:dyDescent="0.25">
      <c r="AE115" s="17"/>
      <c r="AF115" s="17"/>
    </row>
    <row r="116" spans="31:32" hidden="1" x14ac:dyDescent="0.25">
      <c r="AE116" s="17"/>
      <c r="AF116" s="17"/>
    </row>
    <row r="117" spans="31:32" x14ac:dyDescent="0.25"/>
    <row r="118" spans="31:32" x14ac:dyDescent="0.25"/>
    <row r="119" spans="31:32" x14ac:dyDescent="0.25"/>
  </sheetData>
  <mergeCells count="20">
    <mergeCell ref="BC43:BF43"/>
    <mergeCell ref="BG43:BJ43"/>
    <mergeCell ref="BK43:BN43"/>
    <mergeCell ref="BO43:BR43"/>
    <mergeCell ref="CA43:CE43"/>
    <mergeCell ref="BW43:BZ43"/>
    <mergeCell ref="BS43:BV43"/>
    <mergeCell ref="AY43:BB43"/>
    <mergeCell ref="AE43:AH43"/>
    <mergeCell ref="AI43:AL43"/>
    <mergeCell ref="AM43:AP43"/>
    <mergeCell ref="AQ43:AT43"/>
    <mergeCell ref="AU43:AX43"/>
    <mergeCell ref="W43:Z43"/>
    <mergeCell ref="AA43:AD43"/>
    <mergeCell ref="C43:F43"/>
    <mergeCell ref="G43:J43"/>
    <mergeCell ref="K43:N43"/>
    <mergeCell ref="O43:R43"/>
    <mergeCell ref="S43:V43"/>
  </mergeCells>
  <conditionalFormatting sqref="CA57:CE57 C57">
    <cfRule type="colorScale" priority="8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7:CE57 C57">
    <cfRule type="colorScale" priority="8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6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5 C45 CE45">
    <cfRule type="colorScale" priority="8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5 C45 CE45">
    <cfRule type="colorScale" priority="8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5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5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5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5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6:CE46 C46">
    <cfRule type="colorScale" priority="84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6:CE46 C46">
    <cfRule type="colorScale" priority="8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4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4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4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4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 CE47">
    <cfRule type="colorScale" priority="8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 CE47">
    <cfRule type="colorScale" priority="8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3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3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3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3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B48 W48 CE48">
    <cfRule type="colorScale" priority="82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B48 W48 CE48">
    <cfRule type="colorScale" priority="8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2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2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2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2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2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2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2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 CE49">
    <cfRule type="colorScale" priority="8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 CE49">
    <cfRule type="colorScale" priority="8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1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1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1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1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1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1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E50 G50">
    <cfRule type="colorScale" priority="81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E50 G50">
    <cfRule type="colorScale" priority="8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0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0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0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E51 S51">
    <cfRule type="colorScale" priority="8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E51 S51">
    <cfRule type="colorScale" priority="7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9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9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9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9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E52 S52">
    <cfRule type="colorScale" priority="79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E52 S52">
    <cfRule type="colorScale" priority="7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8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9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3:C54 CA53:CE54">
    <cfRule type="colorScale" priority="7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3:C54 CA53:CE54">
    <cfRule type="colorScale" priority="7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7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7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8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9:CJ59">
    <cfRule type="colorScale" priority="7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9:CJ59">
    <cfRule type="colorScale" priority="7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6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7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7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7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7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7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758">
      <colorScale>
        <cfvo type="min"/>
        <cfvo type="num" val="0"/>
        <cfvo type="max"/>
        <color rgb="FF0070C0"/>
        <color theme="0"/>
        <color rgb="FFFF6600"/>
      </colorScale>
    </cfRule>
    <cfRule type="colorScale" priority="7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6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6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6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6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F46:CG46">
    <cfRule type="colorScale" priority="7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F46:CG46">
    <cfRule type="colorScale" priority="749">
      <colorScale>
        <cfvo type="min"/>
        <cfvo type="num" val="0"/>
        <cfvo type="max"/>
        <color rgb="FF0070C0"/>
        <color theme="0"/>
        <color rgb="FFFF6600"/>
      </colorScale>
    </cfRule>
    <cfRule type="colorScale" priority="7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5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5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5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5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7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740">
      <colorScale>
        <cfvo type="min"/>
        <cfvo type="num" val="0"/>
        <cfvo type="max"/>
        <color rgb="FF0070C0"/>
        <color theme="0"/>
        <color rgb="FFFF6600"/>
      </colorScale>
    </cfRule>
    <cfRule type="colorScale" priority="7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4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4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4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4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4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BZ48 CC48:CD48 CF48:CG48">
    <cfRule type="colorScale" priority="7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BZ48 CC48:CD48 CF48:CG48">
    <cfRule type="colorScale" priority="731">
      <colorScale>
        <cfvo type="min"/>
        <cfvo type="num" val="0"/>
        <cfvo type="max"/>
        <color rgb="FF0070C0"/>
        <color theme="0"/>
        <color rgb="FFFF6600"/>
      </colorScale>
    </cfRule>
    <cfRule type="colorScale" priority="73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3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3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3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 CC49:CD49 CF49:CG49">
    <cfRule type="colorScale" priority="7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 CC49:CD49 CF49:CG49">
    <cfRule type="colorScale" priority="722">
      <colorScale>
        <cfvo type="min"/>
        <cfvo type="num" val="0"/>
        <cfvo type="max"/>
        <color rgb="FF0070C0"/>
        <color theme="0"/>
        <color rgb="FFFF6600"/>
      </colorScale>
    </cfRule>
    <cfRule type="colorScale" priority="7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2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2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2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2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Z50 CF50:CG50">
    <cfRule type="colorScale" priority="7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Z50 CF50:CG50">
    <cfRule type="colorScale" priority="713">
      <colorScale>
        <cfvo type="min"/>
        <cfvo type="num" val="0"/>
        <cfvo type="max"/>
        <color rgb="FF0070C0"/>
        <color theme="0"/>
        <color rgb="FFFF6600"/>
      </colorScale>
    </cfRule>
    <cfRule type="colorScale" priority="71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1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1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1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BZ51 CF51:CG51">
    <cfRule type="colorScale" priority="7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BZ51 CF51:CG51">
    <cfRule type="colorScale" priority="704">
      <colorScale>
        <cfvo type="min"/>
        <cfvo type="num" val="0"/>
        <cfvo type="max"/>
        <color rgb="FF0070C0"/>
        <color theme="0"/>
        <color rgb="FFFF6600"/>
      </colorScale>
    </cfRule>
    <cfRule type="colorScale" priority="7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0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0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BZ52 CF52:CG52">
    <cfRule type="colorScale" priority="7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BZ52 CF52:CG52">
    <cfRule type="colorScale" priority="695">
      <colorScale>
        <cfvo type="min"/>
        <cfvo type="num" val="0"/>
        <cfvo type="max"/>
        <color rgb="FF0070C0"/>
        <color theme="0"/>
        <color rgb="FFFF6600"/>
      </colorScale>
    </cfRule>
    <cfRule type="colorScale" priority="6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Z53 CF53:CG53">
    <cfRule type="colorScale" priority="6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Z53 CF53:CG53">
    <cfRule type="colorScale" priority="686">
      <colorScale>
        <cfvo type="min"/>
        <cfvo type="num" val="0"/>
        <cfvo type="max"/>
        <color rgb="FF0070C0"/>
        <color theme="0"/>
        <color rgb="FFFF6600"/>
      </colorScale>
    </cfRule>
    <cfRule type="colorScale" priority="68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8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5:CE55 C55">
    <cfRule type="colorScale" priority="6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5:CE55 C55">
    <cfRule type="colorScale" priority="6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8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 CF55:CG55">
    <cfRule type="colorScale" priority="6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 CF55:CG55">
    <cfRule type="colorScale" priority="668">
      <colorScale>
        <cfvo type="min"/>
        <cfvo type="num" val="0"/>
        <cfvo type="max"/>
        <color rgb="FF0070C0"/>
        <color theme="0"/>
        <color rgb="FFFF6600"/>
      </colorScale>
    </cfRule>
    <cfRule type="colorScale" priority="6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7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6:CE56 C56">
    <cfRule type="colorScale" priority="6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6:CE56 C56">
    <cfRule type="colorScale" priority="6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 CF56:CG56">
    <cfRule type="colorScale" priority="6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 CF56:CG56">
    <cfRule type="colorScale" priority="6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 CF57:CG57">
    <cfRule type="colorScale" priority="6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 CF57:CG57">
    <cfRule type="colorScale" priority="641">
      <colorScale>
        <cfvo type="min"/>
        <cfvo type="num" val="0"/>
        <cfvo type="max"/>
        <color rgb="FF0070C0"/>
        <color theme="0"/>
        <color rgb="FFFF6600"/>
      </colorScale>
    </cfRule>
    <cfRule type="colorScale" priority="6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E58 AE58">
    <cfRule type="colorScale" priority="6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E58 AE58">
    <cfRule type="colorScale" priority="632">
      <colorScale>
        <cfvo type="min"/>
        <cfvo type="num" val="0"/>
        <cfvo type="max"/>
        <color rgb="FF0070C0"/>
        <color theme="0"/>
        <color rgb="FFFF6600"/>
      </colorScale>
    </cfRule>
    <cfRule type="colorScale" priority="6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BZ58 CF58:CG58">
    <cfRule type="colorScale" priority="6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BZ58 CF58:CG58">
    <cfRule type="colorScale" priority="623">
      <colorScale>
        <cfvo type="min"/>
        <cfvo type="num" val="0"/>
        <cfvo type="max"/>
        <color rgb="FF0070C0"/>
        <color theme="0"/>
        <color rgb="FFFF6600"/>
      </colorScale>
    </cfRule>
    <cfRule type="colorScale" priority="6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Z54 CF54:CG54">
    <cfRule type="colorScale" priority="6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Z54 CF54:CG54">
    <cfRule type="colorScale" priority="614">
      <colorScale>
        <cfvo type="min"/>
        <cfvo type="num" val="0"/>
        <cfvo type="max"/>
        <color rgb="FF0070C0"/>
        <color theme="0"/>
        <color rgb="FFFF6600"/>
      </colorScale>
    </cfRule>
    <cfRule type="colorScale" priority="6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1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1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1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1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2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7:CM57">
    <cfRule type="colorScale" priority="6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7:CM57">
    <cfRule type="colorScale" priority="5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9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9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0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0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6:CM46">
    <cfRule type="colorScale" priority="5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6:CM46">
    <cfRule type="colorScale" priority="5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8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8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8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8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0:CM50">
    <cfRule type="colorScale" priority="5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0:CM50">
    <cfRule type="colorScale" priority="5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4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4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4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4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4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1:CM51">
    <cfRule type="colorScale" priority="5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1:CM51">
    <cfRule type="colorScale" priority="5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3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3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3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3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3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2:CM52">
    <cfRule type="colorScale" priority="53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2:CM52">
    <cfRule type="colorScale" priority="5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2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2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2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2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2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3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3:CM54">
    <cfRule type="colorScale" priority="52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3:CM54">
    <cfRule type="colorScale" priority="5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1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1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1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1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2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9:CM59">
    <cfRule type="colorScale" priority="5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9:CM59">
    <cfRule type="colorScale" priority="5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0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1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1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5:CM45">
    <cfRule type="colorScale" priority="5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5:CM45">
    <cfRule type="colorScale" priority="497">
      <colorScale>
        <cfvo type="min"/>
        <cfvo type="num" val="0"/>
        <cfvo type="max"/>
        <color rgb="FF0070C0"/>
        <color theme="0"/>
        <color rgb="FFFF6600"/>
      </colorScale>
    </cfRule>
    <cfRule type="colorScale" priority="4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7:CM47">
    <cfRule type="colorScale" priority="4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7:CM47">
    <cfRule type="colorScale" priority="488">
      <colorScale>
        <cfvo type="min"/>
        <cfvo type="num" val="0"/>
        <cfvo type="max"/>
        <color rgb="FF0070C0"/>
        <color theme="0"/>
        <color rgb="FFFF6600"/>
      </colorScale>
    </cfRule>
    <cfRule type="colorScale" priority="4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9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9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8:CM48">
    <cfRule type="colorScale" priority="4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8:CM48">
    <cfRule type="colorScale" priority="479">
      <colorScale>
        <cfvo type="min"/>
        <cfvo type="num" val="0"/>
        <cfvo type="max"/>
        <color rgb="FF0070C0"/>
        <color theme="0"/>
        <color rgb="FFFF6600"/>
      </colorScale>
    </cfRule>
    <cfRule type="colorScale" priority="4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8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8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8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8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9:CM49">
    <cfRule type="colorScale" priority="4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49:CM49">
    <cfRule type="colorScale" priority="470">
      <colorScale>
        <cfvo type="min"/>
        <cfvo type="num" val="0"/>
        <cfvo type="max"/>
        <color rgb="FF0070C0"/>
        <color theme="0"/>
        <color rgb="FFFF6600"/>
      </colorScale>
    </cfRule>
    <cfRule type="colorScale" priority="4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7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7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7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7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5:CM55">
    <cfRule type="colorScale" priority="4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5:CM55">
    <cfRule type="colorScale" priority="4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6:CM56">
    <cfRule type="colorScale" priority="4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6:CM56">
    <cfRule type="colorScale" priority="4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8:CM58">
    <cfRule type="colorScale" priority="4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7">
    <cfRule type="colorScale" priority="3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7">
    <cfRule type="colorScale" priority="2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">
    <cfRule type="colorScale" priority="2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">
    <cfRule type="colorScale" priority="2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3:CH54">
    <cfRule type="colorScale" priority="2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3:CH54"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7">
    <cfRule type="colorScale" priority="2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7">
    <cfRule type="colorScale" priority="2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9">
    <cfRule type="colorScale" priority="2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9">
    <cfRule type="colorScale" priority="2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9">
    <cfRule type="colorScale" priority="2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9"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5">
    <cfRule type="colorScale" priority="2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5">
    <cfRule type="colorScale" priority="236">
      <colorScale>
        <cfvo type="min"/>
        <cfvo type="num" val="0"/>
        <cfvo type="max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6">
    <cfRule type="colorScale" priority="2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6">
    <cfRule type="colorScale" priority="227">
      <colorScale>
        <cfvo type="min"/>
        <cfvo type="num" val="0"/>
        <cfvo type="max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7">
    <cfRule type="colorScale" priority="2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7">
    <cfRule type="colorScale" priority="218">
      <colorScale>
        <cfvo type="min"/>
        <cfvo type="num" val="0"/>
        <cfvo type="max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9">
    <cfRule type="colorScale" priority="2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49">
    <cfRule type="colorScale" priority="209">
      <colorScale>
        <cfvo type="min"/>
        <cfvo type="num" val="0"/>
        <cfvo type="max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3">
    <cfRule type="colorScale" priority="2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3">
    <cfRule type="colorScale" priority="200">
      <colorScale>
        <cfvo type="min"/>
        <cfvo type="num" val="0"/>
        <cfvo type="max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5">
    <cfRule type="colorScale" priority="1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5"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5">
    <cfRule type="colorScale" priority="1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5">
    <cfRule type="colorScale" priority="182">
      <colorScale>
        <cfvo type="min"/>
        <cfvo type="num" val="0"/>
        <cfvo type="max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6">
    <cfRule type="colorScale" priority="1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6"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6"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6">
    <cfRule type="colorScale" priority="1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7">
    <cfRule type="colorScale" priority="1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7">
    <cfRule type="colorScale" priority="155">
      <colorScale>
        <cfvo type="min"/>
        <cfvo type="num" val="0"/>
        <cfvo type="max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4">
    <cfRule type="colorScale" priority="1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K54">
    <cfRule type="colorScale" priority="146">
      <colorScale>
        <cfvo type="min"/>
        <cfvo type="num" val="0"/>
        <cfvo type="max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7:CJ57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7:CJ57">
    <cfRule type="colorScale" priority="1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J45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J45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9:CJ49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9:CJ49">
    <cfRule type="colorScale" priority="1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:CJ47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:CJ47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3:CJ54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3:CJ54">
    <cfRule type="colorScale" priority="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5:CJ55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5:CJ55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6:CJ56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6:CJ56">
    <cfRule type="colorScale" priority="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6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6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:CJ46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:CJ46">
    <cfRule type="colorScale" priority="46">
      <colorScale>
        <cfvo type="min"/>
        <cfvo type="num" val="0"/>
        <cfvo type="max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L58:CM58">
    <cfRule type="colorScale" priority="1585">
      <colorScale>
        <cfvo type="min"/>
        <cfvo type="num" val="0"/>
        <cfvo type="max"/>
        <color rgb="FF0070C0"/>
        <color theme="0"/>
        <color rgb="FFFF6600"/>
      </colorScale>
    </cfRule>
    <cfRule type="colorScale" priority="15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8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8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9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FT19"/>
  <sheetViews>
    <sheetView showGridLines="0" tabSelected="1" zoomScale="110" zoomScaleNormal="110" workbookViewId="0">
      <pane xSplit="1" topLeftCell="B1" activePane="topRight" state="frozen"/>
      <selection pane="topRight"/>
    </sheetView>
  </sheetViews>
  <sheetFormatPr defaultColWidth="9.140625" defaultRowHeight="12.75" zeroHeight="1" x14ac:dyDescent="0.2"/>
  <cols>
    <col min="1" max="1" width="28.7109375" style="37" customWidth="1"/>
    <col min="2" max="87" width="2.28515625" style="37" customWidth="1"/>
    <col min="88" max="16378" width="9.140625" style="37"/>
    <col min="16379" max="16379" width="2.140625" style="37" customWidth="1"/>
    <col min="16380" max="16380" width="4.28515625" style="37" customWidth="1"/>
    <col min="16381" max="16381" width="1.28515625" style="37" customWidth="1"/>
    <col min="16382" max="16382" width="3.42578125" style="37" customWidth="1"/>
    <col min="16383" max="16384" width="6.28515625" style="37" customWidth="1"/>
  </cols>
  <sheetData>
    <row r="1" spans="1:176" x14ac:dyDescent="0.2">
      <c r="A1" s="41"/>
      <c r="P1" s="41" t="s">
        <v>189</v>
      </c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</row>
    <row r="2" spans="1:176" x14ac:dyDescent="0.2">
      <c r="B2" s="91">
        <v>2000</v>
      </c>
      <c r="C2" s="91"/>
      <c r="D2" s="91"/>
      <c r="E2" s="91"/>
      <c r="F2" s="91">
        <v>2001</v>
      </c>
      <c r="G2" s="91"/>
      <c r="H2" s="91"/>
      <c r="I2" s="91"/>
      <c r="J2" s="91">
        <v>2002</v>
      </c>
      <c r="K2" s="91"/>
      <c r="L2" s="91"/>
      <c r="M2" s="91"/>
      <c r="N2" s="91">
        <v>2003</v>
      </c>
      <c r="O2" s="91"/>
      <c r="P2" s="91"/>
      <c r="Q2" s="91"/>
      <c r="R2" s="91">
        <v>2004</v>
      </c>
      <c r="S2" s="91"/>
      <c r="T2" s="91"/>
      <c r="U2" s="91"/>
      <c r="V2" s="91">
        <v>2005</v>
      </c>
      <c r="W2" s="91"/>
      <c r="X2" s="91"/>
      <c r="Y2" s="91"/>
      <c r="Z2" s="91">
        <v>2006</v>
      </c>
      <c r="AA2" s="91"/>
      <c r="AB2" s="91"/>
      <c r="AC2" s="91"/>
      <c r="AD2" s="91">
        <v>2007</v>
      </c>
      <c r="AE2" s="91"/>
      <c r="AF2" s="91"/>
      <c r="AG2" s="91"/>
      <c r="AH2" s="91">
        <v>2008</v>
      </c>
      <c r="AI2" s="91"/>
      <c r="AJ2" s="91"/>
      <c r="AK2" s="91"/>
      <c r="AL2" s="91">
        <v>2009</v>
      </c>
      <c r="AM2" s="91"/>
      <c r="AN2" s="91"/>
      <c r="AO2" s="91"/>
      <c r="AP2" s="91">
        <v>2010</v>
      </c>
      <c r="AQ2" s="91"/>
      <c r="AR2" s="91"/>
      <c r="AS2" s="91"/>
      <c r="AT2" s="91">
        <v>2011</v>
      </c>
      <c r="AU2" s="91"/>
      <c r="AV2" s="91"/>
      <c r="AW2" s="91"/>
      <c r="AX2" s="91">
        <v>2012</v>
      </c>
      <c r="AY2" s="91"/>
      <c r="AZ2" s="91"/>
      <c r="BA2" s="91"/>
      <c r="BB2" s="91">
        <v>2013</v>
      </c>
      <c r="BC2" s="91"/>
      <c r="BD2" s="91"/>
      <c r="BE2" s="91"/>
      <c r="BF2" s="91">
        <v>2014</v>
      </c>
      <c r="BG2" s="91"/>
      <c r="BH2" s="91"/>
      <c r="BI2" s="91"/>
      <c r="BJ2" s="91">
        <v>2015</v>
      </c>
      <c r="BK2" s="91"/>
      <c r="BL2" s="91"/>
      <c r="BM2" s="91"/>
      <c r="BN2" s="91">
        <v>2016</v>
      </c>
      <c r="BO2" s="91"/>
      <c r="BP2" s="91"/>
      <c r="BQ2" s="91"/>
      <c r="BR2" s="91">
        <v>2017</v>
      </c>
      <c r="BS2" s="91"/>
      <c r="BT2" s="91"/>
      <c r="BU2" s="91"/>
      <c r="BV2" s="91">
        <v>2018</v>
      </c>
      <c r="BW2" s="91"/>
      <c r="BX2" s="91"/>
      <c r="BY2" s="91"/>
      <c r="BZ2" s="91">
        <v>2019</v>
      </c>
      <c r="CA2" s="91"/>
      <c r="CB2" s="91"/>
      <c r="CC2" s="91"/>
      <c r="CD2" s="92">
        <v>2020</v>
      </c>
      <c r="CE2" s="92"/>
      <c r="CF2" s="92"/>
      <c r="CG2" s="92"/>
      <c r="CH2" s="92">
        <v>2021</v>
      </c>
      <c r="CI2" s="92"/>
      <c r="CJ2" s="92"/>
      <c r="CK2" s="92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</row>
    <row r="3" spans="1:176" x14ac:dyDescent="0.2">
      <c r="B3" s="39" t="s">
        <v>3</v>
      </c>
      <c r="C3" s="39" t="s">
        <v>4</v>
      </c>
      <c r="D3" s="39" t="s">
        <v>2</v>
      </c>
      <c r="E3" s="39" t="s">
        <v>5</v>
      </c>
      <c r="F3" s="39" t="s">
        <v>3</v>
      </c>
      <c r="G3" s="39" t="s">
        <v>4</v>
      </c>
      <c r="H3" s="39" t="s">
        <v>2</v>
      </c>
      <c r="I3" s="39" t="s">
        <v>5</v>
      </c>
      <c r="J3" s="39" t="s">
        <v>3</v>
      </c>
      <c r="K3" s="39" t="s">
        <v>4</v>
      </c>
      <c r="L3" s="39" t="s">
        <v>2</v>
      </c>
      <c r="M3" s="39" t="s">
        <v>5</v>
      </c>
      <c r="N3" s="39" t="s">
        <v>3</v>
      </c>
      <c r="O3" s="39" t="s">
        <v>4</v>
      </c>
      <c r="P3" s="39" t="s">
        <v>2</v>
      </c>
      <c r="Q3" s="39" t="s">
        <v>5</v>
      </c>
      <c r="R3" s="39" t="s">
        <v>3</v>
      </c>
      <c r="S3" s="39" t="s">
        <v>4</v>
      </c>
      <c r="T3" s="39" t="s">
        <v>2</v>
      </c>
      <c r="U3" s="39" t="s">
        <v>5</v>
      </c>
      <c r="V3" s="39" t="s">
        <v>3</v>
      </c>
      <c r="W3" s="39" t="s">
        <v>4</v>
      </c>
      <c r="X3" s="39" t="s">
        <v>2</v>
      </c>
      <c r="Y3" s="39" t="s">
        <v>5</v>
      </c>
      <c r="Z3" s="39" t="s">
        <v>3</v>
      </c>
      <c r="AA3" s="39" t="s">
        <v>4</v>
      </c>
      <c r="AB3" s="39" t="s">
        <v>2</v>
      </c>
      <c r="AC3" s="39" t="s">
        <v>5</v>
      </c>
      <c r="AD3" s="39" t="s">
        <v>3</v>
      </c>
      <c r="AE3" s="39" t="s">
        <v>4</v>
      </c>
      <c r="AF3" s="39" t="s">
        <v>2</v>
      </c>
      <c r="AG3" s="39" t="s">
        <v>5</v>
      </c>
      <c r="AH3" s="39" t="s">
        <v>3</v>
      </c>
      <c r="AI3" s="39" t="s">
        <v>4</v>
      </c>
      <c r="AJ3" s="39" t="s">
        <v>2</v>
      </c>
      <c r="AK3" s="39" t="s">
        <v>5</v>
      </c>
      <c r="AL3" s="39" t="s">
        <v>3</v>
      </c>
      <c r="AM3" s="39" t="s">
        <v>4</v>
      </c>
      <c r="AN3" s="39" t="s">
        <v>2</v>
      </c>
      <c r="AO3" s="39" t="s">
        <v>5</v>
      </c>
      <c r="AP3" s="39" t="s">
        <v>3</v>
      </c>
      <c r="AQ3" s="39" t="s">
        <v>4</v>
      </c>
      <c r="AR3" s="39" t="s">
        <v>2</v>
      </c>
      <c r="AS3" s="39" t="s">
        <v>5</v>
      </c>
      <c r="AT3" s="39" t="s">
        <v>3</v>
      </c>
      <c r="AU3" s="39" t="s">
        <v>4</v>
      </c>
      <c r="AV3" s="39" t="s">
        <v>2</v>
      </c>
      <c r="AW3" s="39" t="s">
        <v>5</v>
      </c>
      <c r="AX3" s="39" t="s">
        <v>3</v>
      </c>
      <c r="AY3" s="39" t="s">
        <v>4</v>
      </c>
      <c r="AZ3" s="39" t="s">
        <v>2</v>
      </c>
      <c r="BA3" s="39" t="s">
        <v>5</v>
      </c>
      <c r="BB3" s="39" t="s">
        <v>3</v>
      </c>
      <c r="BC3" s="39" t="s">
        <v>4</v>
      </c>
      <c r="BD3" s="39" t="s">
        <v>2</v>
      </c>
      <c r="BE3" s="39" t="s">
        <v>5</v>
      </c>
      <c r="BF3" s="39" t="s">
        <v>3</v>
      </c>
      <c r="BG3" s="39" t="s">
        <v>4</v>
      </c>
      <c r="BH3" s="39" t="s">
        <v>2</v>
      </c>
      <c r="BI3" s="39" t="s">
        <v>5</v>
      </c>
      <c r="BJ3" s="39" t="s">
        <v>3</v>
      </c>
      <c r="BK3" s="39" t="s">
        <v>4</v>
      </c>
      <c r="BL3" s="39" t="s">
        <v>2</v>
      </c>
      <c r="BM3" s="39" t="s">
        <v>5</v>
      </c>
      <c r="BN3" s="39" t="s">
        <v>3</v>
      </c>
      <c r="BO3" s="39" t="s">
        <v>4</v>
      </c>
      <c r="BP3" s="39" t="s">
        <v>2</v>
      </c>
      <c r="BQ3" s="39" t="s">
        <v>5</v>
      </c>
      <c r="BR3" s="39" t="s">
        <v>3</v>
      </c>
      <c r="BS3" s="39" t="s">
        <v>4</v>
      </c>
      <c r="BT3" s="39" t="s">
        <v>2</v>
      </c>
      <c r="BU3" s="39" t="s">
        <v>5</v>
      </c>
      <c r="BV3" s="39" t="s">
        <v>3</v>
      </c>
      <c r="BW3" s="39" t="s">
        <v>4</v>
      </c>
      <c r="BX3" s="39" t="s">
        <v>2</v>
      </c>
      <c r="BY3" s="39" t="s">
        <v>5</v>
      </c>
      <c r="BZ3" s="39" t="s">
        <v>3</v>
      </c>
      <c r="CA3" s="37" t="s">
        <v>4</v>
      </c>
      <c r="CB3" s="39" t="s">
        <v>2</v>
      </c>
      <c r="CC3" s="39" t="s">
        <v>5</v>
      </c>
      <c r="CD3" s="39" t="s">
        <v>3</v>
      </c>
      <c r="CE3" s="37" t="s">
        <v>4</v>
      </c>
      <c r="CF3" s="39" t="s">
        <v>2</v>
      </c>
      <c r="CG3" s="39" t="s">
        <v>5</v>
      </c>
      <c r="CH3" s="39" t="s">
        <v>3</v>
      </c>
      <c r="CI3" s="38" t="s">
        <v>4</v>
      </c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</row>
    <row r="4" spans="1:176" ht="14.25" x14ac:dyDescent="0.25">
      <c r="A4" s="88" t="s">
        <v>119</v>
      </c>
      <c r="B4" s="78">
        <v>-0.24721642971040991</v>
      </c>
      <c r="C4" s="78">
        <v>-0.36715590759502686</v>
      </c>
      <c r="D4" s="78">
        <v>-0.40313775096041199</v>
      </c>
      <c r="E4" s="78">
        <v>-0.36715590759502686</v>
      </c>
      <c r="F4" s="78">
        <v>-0.48709538547964376</v>
      </c>
      <c r="G4" s="78">
        <v>-0.52307722884502894</v>
      </c>
      <c r="H4" s="78">
        <v>-0.10328905624886969</v>
      </c>
      <c r="I4" s="78">
        <v>-0.1512648474027164</v>
      </c>
      <c r="J4" s="78">
        <v>-6.7307212883484527E-2</v>
      </c>
      <c r="K4" s="78">
        <v>7.6620160578055693E-2</v>
      </c>
      <c r="L4" s="78">
        <v>-0.23522248192194828</v>
      </c>
      <c r="M4" s="78">
        <v>8.8614108366517341E-2</v>
      </c>
      <c r="N4" s="78">
        <v>0.11260200394344086</v>
      </c>
      <c r="O4" s="78">
        <v>0.36447490750113637</v>
      </c>
      <c r="P4" s="78">
        <v>0.38846280307805964</v>
      </c>
      <c r="Q4" s="78">
        <v>0.2805172729819046</v>
      </c>
      <c r="R4" s="78">
        <v>0.12459595173190251</v>
      </c>
      <c r="S4" s="78">
        <v>-6.7307212883484527E-2</v>
      </c>
      <c r="T4" s="78">
        <v>-0.10328905624886969</v>
      </c>
      <c r="U4" s="78">
        <v>0.34048701192421305</v>
      </c>
      <c r="V4" s="78">
        <v>0.82024492346268074</v>
      </c>
      <c r="W4" s="78">
        <v>0.78426308009729562</v>
      </c>
      <c r="X4" s="78">
        <v>1.0241420358665294</v>
      </c>
      <c r="Y4" s="78">
        <v>0.95217834913575916</v>
      </c>
      <c r="Z4" s="78">
        <v>1.2280391482703781</v>
      </c>
      <c r="AA4" s="78">
        <v>1.5038999474049972</v>
      </c>
      <c r="AB4" s="78">
        <v>1.623839425289614</v>
      </c>
      <c r="AC4" s="78">
        <v>2.2715126058665454</v>
      </c>
      <c r="AD4" s="78">
        <v>2.7032947262511664</v>
      </c>
      <c r="AE4" s="78">
        <v>2.8112402563473213</v>
      </c>
      <c r="AF4" s="78">
        <v>2.8712099952896302</v>
      </c>
      <c r="AG4" s="78">
        <v>2.499397613847318</v>
      </c>
      <c r="AH4" s="78">
        <v>2.2955005014434691</v>
      </c>
      <c r="AI4" s="78">
        <v>1.7797607465396161</v>
      </c>
      <c r="AJ4" s="78">
        <v>1.3839604695203802</v>
      </c>
      <c r="AK4" s="78">
        <v>0.376468855289598</v>
      </c>
      <c r="AL4" s="78">
        <v>-0.63102275894118409</v>
      </c>
      <c r="AM4" s="78">
        <v>-1.1587564616334984</v>
      </c>
      <c r="AN4" s="78">
        <v>-1.8424114855758151</v>
      </c>
      <c r="AO4" s="78">
        <v>-2.5260665095181314</v>
      </c>
      <c r="AP4" s="78">
        <v>-2.0583025457681257</v>
      </c>
      <c r="AQ4" s="78">
        <v>-1.8304175377873535</v>
      </c>
      <c r="AR4" s="78">
        <v>-1.2906898873065773</v>
      </c>
      <c r="AS4" s="78">
        <v>-0.66700460230656922</v>
      </c>
      <c r="AT4" s="78">
        <v>-0.55905907221041395</v>
      </c>
      <c r="AU4" s="78">
        <v>-0.54706512442195221</v>
      </c>
      <c r="AV4" s="78">
        <v>-0.55905907221041395</v>
      </c>
      <c r="AW4" s="78">
        <v>-0.53507117663349058</v>
      </c>
      <c r="AX4" s="78">
        <v>-0.64301670672964584</v>
      </c>
      <c r="AY4" s="78">
        <v>-0.61902881115272246</v>
      </c>
      <c r="AZ4" s="78">
        <v>-0.65501065451810747</v>
      </c>
      <c r="BA4" s="78">
        <v>-0.59504091557579908</v>
      </c>
      <c r="BB4" s="78">
        <v>-0.61902881115272246</v>
      </c>
      <c r="BC4" s="78">
        <v>-0.52307722884502894</v>
      </c>
      <c r="BD4" s="78">
        <v>-0.46310748990272049</v>
      </c>
      <c r="BE4" s="78">
        <v>-0.49908933326810551</v>
      </c>
      <c r="BF4" s="78">
        <v>-0.18724669076810146</v>
      </c>
      <c r="BG4" s="78">
        <v>-0.29519222086425673</v>
      </c>
      <c r="BH4" s="78">
        <v>-0.23522248192194828</v>
      </c>
      <c r="BI4" s="78">
        <v>-0.28319827307579509</v>
      </c>
      <c r="BJ4" s="78">
        <v>-0.3311740642296418</v>
      </c>
      <c r="BK4" s="78">
        <v>-0.30718616865271836</v>
      </c>
      <c r="BL4" s="78">
        <v>-0.19924063855656321</v>
      </c>
      <c r="BM4" s="78">
        <v>-0.18724669076810146</v>
      </c>
      <c r="BN4" s="78">
        <v>-0.43911959432579706</v>
      </c>
      <c r="BO4" s="78">
        <v>-0.45111354211425875</v>
      </c>
      <c r="BP4" s="78">
        <v>-0.61902881115272246</v>
      </c>
      <c r="BQ4" s="78">
        <v>-0.36715590759502686</v>
      </c>
      <c r="BR4" s="78">
        <v>-0.23522248192194828</v>
      </c>
      <c r="BS4" s="78">
        <v>-4.3319317306561231E-2</v>
      </c>
      <c r="BT4" s="78">
        <v>-7.9301160671946189E-2</v>
      </c>
      <c r="BU4" s="78">
        <v>-0.1752527429796398</v>
      </c>
      <c r="BV4" s="78">
        <v>-3.1325369518099583E-2</v>
      </c>
      <c r="BW4" s="78">
        <v>-5.5313265095022886E-2</v>
      </c>
      <c r="BX4" s="78">
        <v>-0.10328905624886969</v>
      </c>
      <c r="BY4" s="78">
        <v>-6.7307212883484527E-2</v>
      </c>
      <c r="BZ4" s="78">
        <v>-0.18724669076810146</v>
      </c>
      <c r="CA4" s="78">
        <v>-0.22322853413348662</v>
      </c>
      <c r="CB4" s="78">
        <v>-0.16325879519117817</v>
      </c>
      <c r="CC4" s="78">
        <v>-0.24721642971040991</v>
      </c>
      <c r="CD4" s="78">
        <v>-0.25921037749887166</v>
      </c>
      <c r="CE4" s="78">
        <v>-0.54706512442195221</v>
      </c>
      <c r="CF4" s="78">
        <v>-0.23522248192194828</v>
      </c>
      <c r="CG4" s="79">
        <v>-0.27120432528733335</v>
      </c>
      <c r="CH4" s="78">
        <v>6.4626212789594045E-2</v>
      </c>
      <c r="CI4" s="78">
        <v>0.14770850185816778</v>
      </c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</row>
    <row r="5" spans="1:176" ht="14.25" x14ac:dyDescent="0.25">
      <c r="A5" s="88" t="s">
        <v>120</v>
      </c>
      <c r="B5" s="78">
        <v>-0.76840300023377406</v>
      </c>
      <c r="C5" s="78">
        <v>-0.84782852316024859</v>
      </c>
      <c r="D5" s="78">
        <v>-0.82135334885142386</v>
      </c>
      <c r="E5" s="78">
        <v>-0.79487817454259868</v>
      </c>
      <c r="F5" s="78">
        <v>-0.68897747730729986</v>
      </c>
      <c r="G5" s="78">
        <v>-0.74192782592494932</v>
      </c>
      <c r="H5" s="78">
        <v>-0.68897747730729986</v>
      </c>
      <c r="I5" s="78">
        <v>-0.60955195438082532</v>
      </c>
      <c r="J5" s="78">
        <v>-0.39775055991022668</v>
      </c>
      <c r="K5" s="78">
        <v>-0.66250230299847468</v>
      </c>
      <c r="L5" s="78">
        <v>-2.7098119586679785E-2</v>
      </c>
      <c r="M5" s="78">
        <v>-0.23889951405727794</v>
      </c>
      <c r="N5" s="78">
        <v>-0.10652364251315391</v>
      </c>
      <c r="O5" s="78">
        <v>-0.18594916543962853</v>
      </c>
      <c r="P5" s="78">
        <v>-0.18594916543962853</v>
      </c>
      <c r="Q5" s="78">
        <v>2.5852229030970106E-2</v>
      </c>
      <c r="R5" s="78">
        <v>-0.23889951405727794</v>
      </c>
      <c r="S5" s="78">
        <v>-0.10652364251315391</v>
      </c>
      <c r="T5" s="78">
        <v>-2.7098119586679785E-2</v>
      </c>
      <c r="U5" s="78">
        <v>-0.15947399113080379</v>
      </c>
      <c r="V5" s="78">
        <v>-8.0048468204329204E-2</v>
      </c>
      <c r="W5" s="78">
        <v>0.18470327488391883</v>
      </c>
      <c r="X5" s="78">
        <v>0.47593019228099159</v>
      </c>
      <c r="Y5" s="78">
        <v>0.68773158675159018</v>
      </c>
      <c r="Z5" s="78">
        <v>0.74068193536923965</v>
      </c>
      <c r="AA5" s="78">
        <v>1.0319088527663125</v>
      </c>
      <c r="AB5" s="78">
        <v>1.2701854215457358</v>
      </c>
      <c r="AC5" s="78">
        <v>1.2701854215457358</v>
      </c>
      <c r="AD5" s="78">
        <v>1.2701854215457358</v>
      </c>
      <c r="AE5" s="78">
        <v>1.3231357701633855</v>
      </c>
      <c r="AF5" s="78">
        <v>1.3496109444722102</v>
      </c>
      <c r="AG5" s="78">
        <v>1.5614123389428087</v>
      </c>
      <c r="AH5" s="78">
        <v>1.2966605958545607</v>
      </c>
      <c r="AI5" s="78">
        <v>1.1642847243104366</v>
      </c>
      <c r="AJ5" s="78">
        <v>0.87305780691336365</v>
      </c>
      <c r="AK5" s="78">
        <v>0.23765362350156824</v>
      </c>
      <c r="AL5" s="78">
        <v>-0.79487817454259868</v>
      </c>
      <c r="AM5" s="78">
        <v>-1.5891334038073428</v>
      </c>
      <c r="AN5" s="78">
        <v>-2.0127361927485401</v>
      </c>
      <c r="AO5" s="78">
        <v>-2.3569134587632625</v>
      </c>
      <c r="AP5" s="78">
        <v>-2.5951900275426856</v>
      </c>
      <c r="AQ5" s="78">
        <v>-2.4363389816897363</v>
      </c>
      <c r="AR5" s="78">
        <v>-1.9597858441308906</v>
      </c>
      <c r="AS5" s="78">
        <v>-1.7744596239691162</v>
      </c>
      <c r="AT5" s="78">
        <v>-1.6420837524249923</v>
      </c>
      <c r="AU5" s="78">
        <v>-1.5626582294985185</v>
      </c>
      <c r="AV5" s="78">
        <v>-1.0596299176308468</v>
      </c>
      <c r="AW5" s="78">
        <v>-1.0331547433220221</v>
      </c>
      <c r="AX5" s="78">
        <v>-1.2979064864102705</v>
      </c>
      <c r="AY5" s="78">
        <v>-1.3243816607190948</v>
      </c>
      <c r="AZ5" s="78">
        <v>-0.68897747730729986</v>
      </c>
      <c r="BA5" s="78">
        <v>-0.74192782592494932</v>
      </c>
      <c r="BB5" s="78">
        <v>-0.45070090852787653</v>
      </c>
      <c r="BC5" s="78">
        <v>-5.3573293895504498E-2</v>
      </c>
      <c r="BD5" s="78">
        <v>-0.18594916543962853</v>
      </c>
      <c r="BE5" s="78">
        <v>-2.7098119586679785E-2</v>
      </c>
      <c r="BF5" s="78">
        <v>-0.15947399113080379</v>
      </c>
      <c r="BG5" s="78">
        <v>0.13175292626626942</v>
      </c>
      <c r="BH5" s="78">
        <v>0.13175292626626942</v>
      </c>
      <c r="BI5" s="78">
        <v>0.23765362350156824</v>
      </c>
      <c r="BJ5" s="78">
        <v>0.26412879781039345</v>
      </c>
      <c r="BK5" s="78">
        <v>0.37002949504569227</v>
      </c>
      <c r="BL5" s="78">
        <v>0.37002949504569227</v>
      </c>
      <c r="BM5" s="78">
        <v>0.37002949504569227</v>
      </c>
      <c r="BN5" s="78">
        <v>0.26412879781039345</v>
      </c>
      <c r="BO5" s="78">
        <v>0.44945501797216686</v>
      </c>
      <c r="BP5" s="78">
        <v>0.42297984366334218</v>
      </c>
      <c r="BQ5" s="78">
        <v>0.47593019228099159</v>
      </c>
      <c r="BR5" s="78">
        <v>0.50240536658981627</v>
      </c>
      <c r="BS5" s="78">
        <v>0.63478123813394027</v>
      </c>
      <c r="BT5" s="78">
        <v>0.68773158675159018</v>
      </c>
      <c r="BU5" s="78">
        <v>0.82010745829571419</v>
      </c>
      <c r="BV5" s="78">
        <v>0.82010745829571419</v>
      </c>
      <c r="BW5" s="78">
        <v>0.92600815553101334</v>
      </c>
      <c r="BX5" s="78">
        <v>1.1113343756927869</v>
      </c>
      <c r="BY5" s="78">
        <v>1.1378095500016117</v>
      </c>
      <c r="BZ5" s="78">
        <v>1.1378095500016117</v>
      </c>
      <c r="CA5" s="78">
        <v>1.2701854215457358</v>
      </c>
      <c r="CB5" s="78">
        <v>1.3496109444722102</v>
      </c>
      <c r="CC5" s="78">
        <v>1.3760861187810349</v>
      </c>
      <c r="CD5" s="78">
        <v>0.95248332983983819</v>
      </c>
      <c r="CE5" s="78">
        <v>0.68773158675159018</v>
      </c>
      <c r="CF5" s="78">
        <v>0.74068193536923965</v>
      </c>
      <c r="CG5" s="78">
        <v>0.87305780691336365</v>
      </c>
      <c r="CH5" s="78">
        <v>0.84658263260453892</v>
      </c>
      <c r="CI5" s="78">
        <v>0.86416059267974377</v>
      </c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</row>
    <row r="6" spans="1:176" ht="14.25" x14ac:dyDescent="0.25">
      <c r="A6" s="88" t="s">
        <v>121</v>
      </c>
      <c r="B6" s="78">
        <v>-1.4911499721011514</v>
      </c>
      <c r="C6" s="78">
        <v>-1.4911499721011514</v>
      </c>
      <c r="D6" s="78">
        <v>-1.4911499721011514</v>
      </c>
      <c r="E6" s="78">
        <v>-1.4911499721011514</v>
      </c>
      <c r="F6" s="78">
        <v>-1.3348917414917492</v>
      </c>
      <c r="G6" s="78">
        <v>-1.3348917414917492</v>
      </c>
      <c r="H6" s="78">
        <v>-1.2902465327462067</v>
      </c>
      <c r="I6" s="78">
        <v>-1.2902465327462067</v>
      </c>
      <c r="J6" s="78">
        <v>-1.3572143458645212</v>
      </c>
      <c r="K6" s="78">
        <v>-1.0000526759001738</v>
      </c>
      <c r="L6" s="78">
        <v>-0.6652136103085986</v>
      </c>
      <c r="M6" s="78">
        <v>-0.75450402779968506</v>
      </c>
      <c r="N6" s="78">
        <v>-0.93308486278185943</v>
      </c>
      <c r="O6" s="78">
        <v>-0.88843965403631542</v>
      </c>
      <c r="P6" s="78">
        <v>-0.53127798407196825</v>
      </c>
      <c r="Q6" s="78">
        <v>-0.84379444529077308</v>
      </c>
      <c r="R6" s="78">
        <v>-0.82147184091800107</v>
      </c>
      <c r="S6" s="78">
        <v>-0.75450402779968506</v>
      </c>
      <c r="T6" s="78">
        <v>-0.59824579719028426</v>
      </c>
      <c r="U6" s="78">
        <v>-0.6652136103085986</v>
      </c>
      <c r="V6" s="78">
        <v>-0.84379444529077308</v>
      </c>
      <c r="W6" s="78">
        <v>-0.5089553796991978</v>
      </c>
      <c r="X6" s="78">
        <v>-0.37501975346256738</v>
      </c>
      <c r="Y6" s="78">
        <v>-0.24108412722593697</v>
      </c>
      <c r="Z6" s="78">
        <v>-8.4825896616534557E-2</v>
      </c>
      <c r="AA6" s="78">
        <v>0.25001316897504067</v>
      </c>
      <c r="AB6" s="78">
        <v>0.78575567392156076</v>
      </c>
      <c r="AC6" s="78">
        <v>0.45091660832998554</v>
      </c>
      <c r="AD6" s="78">
        <v>0.29465837772058312</v>
      </c>
      <c r="AE6" s="78">
        <v>0.6964652564304743</v>
      </c>
      <c r="AF6" s="78">
        <v>1.0982721351403639</v>
      </c>
      <c r="AG6" s="78">
        <v>1.0982721351403639</v>
      </c>
      <c r="AH6" s="78">
        <v>0.94201390453096157</v>
      </c>
      <c r="AI6" s="78">
        <v>1.1205947395131359</v>
      </c>
      <c r="AJ6" s="78">
        <v>0.96433650890373357</v>
      </c>
      <c r="AK6" s="78">
        <v>0.45091660832998554</v>
      </c>
      <c r="AL6" s="78">
        <v>-6.2503292243764136E-2</v>
      </c>
      <c r="AM6" s="78">
        <v>-0.6428910059358266</v>
      </c>
      <c r="AN6" s="78">
        <v>-1.2456013240006627</v>
      </c>
      <c r="AO6" s="78">
        <v>-1.4688273677283794</v>
      </c>
      <c r="AP6" s="78">
        <v>-1.6250855983377819</v>
      </c>
      <c r="AQ6" s="78">
        <v>-1.4688273677283794</v>
      </c>
      <c r="AR6" s="78">
        <v>-1.1116656977640322</v>
      </c>
      <c r="AS6" s="78">
        <v>-1.2009561152551187</v>
      </c>
      <c r="AT6" s="78">
        <v>-1.2679239283734347</v>
      </c>
      <c r="AU6" s="78">
        <v>-0.95540746715463143</v>
      </c>
      <c r="AV6" s="78">
        <v>-0.70985881905414261</v>
      </c>
      <c r="AW6" s="78">
        <v>-0.68753621468137061</v>
      </c>
      <c r="AX6" s="78">
        <v>-0.82147184091800107</v>
      </c>
      <c r="AY6" s="78">
        <v>-0.55360058844474025</v>
      </c>
      <c r="AZ6" s="78">
        <v>-0.15179370973485054</v>
      </c>
      <c r="BA6" s="78">
        <v>-0.19643891848039297</v>
      </c>
      <c r="BB6" s="78">
        <v>-0.17411631410762254</v>
      </c>
      <c r="BC6" s="78">
        <v>-4.0180687870992139E-2</v>
      </c>
      <c r="BD6" s="78">
        <v>0.20536796022949669</v>
      </c>
      <c r="BE6" s="78">
        <v>0.11607754273841027</v>
      </c>
      <c r="BF6" s="78">
        <v>0.11607754273841027</v>
      </c>
      <c r="BG6" s="78">
        <v>0.27233577334781112</v>
      </c>
      <c r="BH6" s="78">
        <v>0.27233577334781112</v>
      </c>
      <c r="BI6" s="78">
        <v>0.27233577334781112</v>
      </c>
      <c r="BJ6" s="78">
        <v>0.36162619083889913</v>
      </c>
      <c r="BK6" s="78">
        <v>0.6294974433121584</v>
      </c>
      <c r="BL6" s="78">
        <v>0.74111046517601675</v>
      </c>
      <c r="BM6" s="78">
        <v>0.74111046517601675</v>
      </c>
      <c r="BN6" s="78">
        <v>0.65182004768493029</v>
      </c>
      <c r="BO6" s="78">
        <v>0.83040088266710321</v>
      </c>
      <c r="BP6" s="78">
        <v>0.83040088266710321</v>
      </c>
      <c r="BQ6" s="78">
        <v>0.80807827829433276</v>
      </c>
      <c r="BR6" s="78">
        <v>0.78575567392156076</v>
      </c>
      <c r="BS6" s="78">
        <v>1.0089817176492777</v>
      </c>
      <c r="BT6" s="78">
        <v>1.2322077613769944</v>
      </c>
      <c r="BU6" s="78">
        <v>1.2545303657497664</v>
      </c>
      <c r="BV6" s="78">
        <v>1.2098851570042224</v>
      </c>
      <c r="BW6" s="78">
        <v>1.4107885963591689</v>
      </c>
      <c r="BX6" s="78">
        <v>1.611692035714112</v>
      </c>
      <c r="BY6" s="78">
        <v>1.4777564094774833</v>
      </c>
      <c r="BZ6" s="78">
        <v>1.4107885963591689</v>
      </c>
      <c r="CA6" s="78">
        <v>1.4777564094774833</v>
      </c>
      <c r="CB6" s="78">
        <v>1.6786598488324265</v>
      </c>
      <c r="CC6" s="78">
        <v>1.6340146400868856</v>
      </c>
      <c r="CD6" s="78">
        <v>1.4777564094774833</v>
      </c>
      <c r="CE6" s="78">
        <v>1.3438207832408513</v>
      </c>
      <c r="CF6" s="78">
        <v>1.3884659919863953</v>
      </c>
      <c r="CG6" s="79">
        <v>1.2768529701225368</v>
      </c>
      <c r="CH6" s="79">
        <v>0.78575567392156076</v>
      </c>
      <c r="CI6" s="78">
        <v>0.93173424237391833</v>
      </c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</row>
    <row r="7" spans="1:176" ht="14.25" x14ac:dyDescent="0.25">
      <c r="A7" s="88" t="s">
        <v>122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8">
        <v>-0.74020904780593855</v>
      </c>
      <c r="W7" s="78">
        <v>-0.57402883976226138</v>
      </c>
      <c r="X7" s="78">
        <v>-0.45066807182799784</v>
      </c>
      <c r="Y7" s="78">
        <v>-0.38066168561736902</v>
      </c>
      <c r="Z7" s="78">
        <v>0.29272498562710231</v>
      </c>
      <c r="AA7" s="78">
        <v>0.48167426103054717</v>
      </c>
      <c r="AB7" s="78">
        <v>0.91139792784287821</v>
      </c>
      <c r="AC7" s="78">
        <v>0.85583460674851985</v>
      </c>
      <c r="AD7" s="78">
        <v>1.0908317721108978</v>
      </c>
      <c r="AE7" s="78">
        <v>1.0264326935336445</v>
      </c>
      <c r="AF7" s="78">
        <v>0.9151361329317953</v>
      </c>
      <c r="AG7" s="78">
        <v>0.23937060390346768</v>
      </c>
      <c r="AH7" s="78">
        <v>0.94113365014108219</v>
      </c>
      <c r="AI7" s="78">
        <v>0.49475797884175693</v>
      </c>
      <c r="AJ7" s="78">
        <v>-0.29349353968034814</v>
      </c>
      <c r="AK7" s="78">
        <v>-0.67564005081555278</v>
      </c>
      <c r="AL7" s="78">
        <v>-1.0552377857537685</v>
      </c>
      <c r="AM7" s="78">
        <v>-1.296691850815185</v>
      </c>
      <c r="AN7" s="78">
        <v>-1.4931175363964639</v>
      </c>
      <c r="AO7" s="78">
        <v>-1.6382278612116996</v>
      </c>
      <c r="AP7" s="78">
        <v>-1.6088319757397607</v>
      </c>
      <c r="AQ7" s="78">
        <v>-1.5359369765058777</v>
      </c>
      <c r="AR7" s="78">
        <v>-1.3828404862734103</v>
      </c>
      <c r="AS7" s="78">
        <v>-1.3921859989957031</v>
      </c>
      <c r="AT7" s="78">
        <v>-0.81361380227921931</v>
      </c>
      <c r="AU7" s="78">
        <v>-0.82312923341464461</v>
      </c>
      <c r="AV7" s="78">
        <v>-0.92219166827094712</v>
      </c>
      <c r="AW7" s="78">
        <v>-1.0370565155485809</v>
      </c>
      <c r="AX7" s="78">
        <v>-0.60614341984432163</v>
      </c>
      <c r="AY7" s="78">
        <v>-0.66952298794277931</v>
      </c>
      <c r="AZ7" s="78">
        <v>-0.75465211292220913</v>
      </c>
      <c r="BA7" s="78">
        <v>-0.71370177535725388</v>
      </c>
      <c r="BB7" s="78">
        <v>-7.8036991828218522E-2</v>
      </c>
      <c r="BC7" s="78">
        <v>-0.24710581289514988</v>
      </c>
      <c r="BD7" s="78">
        <v>-0.37624380687592157</v>
      </c>
      <c r="BE7" s="78">
        <v>-0.58269467883202364</v>
      </c>
      <c r="BF7" s="78">
        <v>-0.17506040572692988</v>
      </c>
      <c r="BG7" s="78">
        <v>-0.37301535702640226</v>
      </c>
      <c r="BH7" s="78">
        <v>-0.6827766241671217</v>
      </c>
      <c r="BI7" s="78">
        <v>-0.87342508370189254</v>
      </c>
      <c r="BJ7" s="78">
        <v>-0.30878619686228159</v>
      </c>
      <c r="BK7" s="78">
        <v>-0.20275710706754274</v>
      </c>
      <c r="BL7" s="78">
        <v>-0.45406644009064973</v>
      </c>
      <c r="BM7" s="78">
        <v>-0.54480287270345507</v>
      </c>
      <c r="BN7" s="78">
        <v>-0.27123422755997828</v>
      </c>
      <c r="BO7" s="78">
        <v>-2.8420815193500978E-2</v>
      </c>
      <c r="BP7" s="78">
        <v>-0.20241727024127756</v>
      </c>
      <c r="BQ7" s="78">
        <v>-0.1652051377652394</v>
      </c>
      <c r="BR7" s="78">
        <v>0.13045290108547472</v>
      </c>
      <c r="BS7" s="78">
        <v>0.21932023115382154</v>
      </c>
      <c r="BT7" s="78">
        <v>0.37734435536713423</v>
      </c>
      <c r="BU7" s="78">
        <v>0.36646957692664822</v>
      </c>
      <c r="BV7" s="78">
        <v>1.1489438694022451</v>
      </c>
      <c r="BW7" s="78">
        <v>1.5666033288821619</v>
      </c>
      <c r="BX7" s="78">
        <v>1.2393404651887852</v>
      </c>
      <c r="BY7" s="78">
        <v>1.0063823207839984</v>
      </c>
      <c r="BZ7" s="78">
        <v>2.2610598833550748</v>
      </c>
      <c r="CA7" s="78">
        <v>2.5568878406189217</v>
      </c>
      <c r="CB7" s="78">
        <v>2.3378630060910077</v>
      </c>
      <c r="CC7" s="78">
        <v>2.1502730779926233</v>
      </c>
      <c r="CD7" s="78">
        <v>0.58413506414950156</v>
      </c>
      <c r="CE7" s="78">
        <v>0.95744581780181126</v>
      </c>
      <c r="CF7" s="78">
        <v>0.92957919804806577</v>
      </c>
      <c r="CG7" s="79">
        <v>0.31073633741915729</v>
      </c>
      <c r="CH7" s="79">
        <v>1.0317001643407551</v>
      </c>
      <c r="CI7" s="78">
        <v>1.6300780036978975</v>
      </c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</row>
    <row r="8" spans="1:176" ht="14.25" x14ac:dyDescent="0.25">
      <c r="A8" s="88" t="s">
        <v>123</v>
      </c>
      <c r="B8" s="78">
        <v>-1.7058528453742827</v>
      </c>
      <c r="C8" s="78">
        <v>-2.0380349573028376</v>
      </c>
      <c r="D8" s="78">
        <v>-1.9882076405135549</v>
      </c>
      <c r="E8" s="78">
        <v>-1.5895891061992893</v>
      </c>
      <c r="F8" s="78">
        <v>-2.8684902371242247</v>
      </c>
      <c r="G8" s="78">
        <v>-0.84217935436004077</v>
      </c>
      <c r="H8" s="78">
        <v>-0.54321545362434187</v>
      </c>
      <c r="I8" s="78">
        <v>-0.41034260885291807</v>
      </c>
      <c r="J8" s="78">
        <v>0.20419429821490653</v>
      </c>
      <c r="K8" s="78">
        <v>-0.17781513050293107</v>
      </c>
      <c r="L8" s="78">
        <v>-9.4769602520792376E-2</v>
      </c>
      <c r="M8" s="78">
        <v>0.50315819895060776</v>
      </c>
      <c r="N8" s="78">
        <v>0.30384893179347439</v>
      </c>
      <c r="O8" s="78">
        <v>-0.37712439766006445</v>
      </c>
      <c r="P8" s="78">
        <v>-0.64287008720290739</v>
      </c>
      <c r="Q8" s="78">
        <v>0.25402161500419163</v>
      </c>
      <c r="R8" s="78">
        <v>0.55298551573989052</v>
      </c>
      <c r="S8" s="78">
        <v>0.48654909335417862</v>
      </c>
      <c r="T8" s="78">
        <v>0.45333088216132267</v>
      </c>
      <c r="U8" s="78">
        <v>3.8103242250629103E-2</v>
      </c>
      <c r="V8" s="78">
        <v>0.23741250940776248</v>
      </c>
      <c r="W8" s="78">
        <v>0.37028535417918396</v>
      </c>
      <c r="X8" s="78">
        <v>0.98482226124701089</v>
      </c>
      <c r="Y8" s="78">
        <v>0.23741250940776248</v>
      </c>
      <c r="Z8" s="78">
        <v>0.81873120528273347</v>
      </c>
      <c r="AA8" s="78">
        <v>0.55298551573989052</v>
      </c>
      <c r="AB8" s="78">
        <v>0.30384893179347439</v>
      </c>
      <c r="AC8" s="78">
        <v>0.61942193812560009</v>
      </c>
      <c r="AD8" s="78">
        <v>0.33706714298633034</v>
      </c>
      <c r="AE8" s="78">
        <v>0.58620372693274647</v>
      </c>
      <c r="AF8" s="78">
        <v>0.17097608702205294</v>
      </c>
      <c r="AG8" s="78">
        <v>0.50315819895060776</v>
      </c>
      <c r="AH8" s="78">
        <v>0.15436698142562377</v>
      </c>
      <c r="AI8" s="78">
        <v>-0.50999724243148592</v>
      </c>
      <c r="AJ8" s="78">
        <v>-0.57643366481719549</v>
      </c>
      <c r="AK8" s="78">
        <v>-1.0747068327100289</v>
      </c>
      <c r="AL8" s="78">
        <v>-2.0214258517064096</v>
      </c>
      <c r="AM8" s="78">
        <v>-2.8352720259313697</v>
      </c>
      <c r="AN8" s="78">
        <v>-2.785444709142086</v>
      </c>
      <c r="AO8" s="78">
        <v>-2.8518811315277968</v>
      </c>
      <c r="AP8" s="78">
        <v>-1.9051621125314162</v>
      </c>
      <c r="AQ8" s="78">
        <v>-1.4567162614278666</v>
      </c>
      <c r="AR8" s="78">
        <v>-0.70930650958861929</v>
      </c>
      <c r="AS8" s="78">
        <v>-0.54321545362434187</v>
      </c>
      <c r="AT8" s="78">
        <v>-0.44356082004577402</v>
      </c>
      <c r="AU8" s="78">
        <v>-0.39373350325649126</v>
      </c>
      <c r="AV8" s="78">
        <v>-0.14459691931007512</v>
      </c>
      <c r="AW8" s="78">
        <v>-0.19442423609935788</v>
      </c>
      <c r="AX8" s="78">
        <v>-0.17781513050293107</v>
      </c>
      <c r="AY8" s="78">
        <v>0.33706714298633034</v>
      </c>
      <c r="AZ8" s="78">
        <v>0.43672177656489586</v>
      </c>
      <c r="BA8" s="78">
        <v>0.37028535417918396</v>
      </c>
      <c r="BB8" s="78">
        <v>0.45333088216132267</v>
      </c>
      <c r="BC8" s="78">
        <v>0.43672177656489586</v>
      </c>
      <c r="BD8" s="78">
        <v>0.40350356537203991</v>
      </c>
      <c r="BE8" s="78">
        <v>0.46993998775775181</v>
      </c>
      <c r="BF8" s="78">
        <v>0.45333088216132267</v>
      </c>
      <c r="BG8" s="78">
        <v>0.43672177656489586</v>
      </c>
      <c r="BH8" s="78">
        <v>0.35367624858275715</v>
      </c>
      <c r="BI8" s="78">
        <v>0.65264014931845604</v>
      </c>
      <c r="BJ8" s="78">
        <v>0.3204580373899012</v>
      </c>
      <c r="BK8" s="78">
        <v>0.46993998775775181</v>
      </c>
      <c r="BL8" s="78">
        <v>0.33706714298633034</v>
      </c>
      <c r="BM8" s="79">
        <v>0.27063072060061844</v>
      </c>
      <c r="BN8" s="79">
        <v>0.48654909335417862</v>
      </c>
      <c r="BO8" s="78">
        <v>0.60281283252917328</v>
      </c>
      <c r="BP8" s="78">
        <v>0.40350356537203991</v>
      </c>
      <c r="BQ8" s="78">
        <v>0.61942193812560009</v>
      </c>
      <c r="BR8" s="78">
        <v>0.85194941647558942</v>
      </c>
      <c r="BS8" s="78">
        <v>0.90177673326487218</v>
      </c>
      <c r="BT8" s="78">
        <v>0.85194941647558942</v>
      </c>
      <c r="BU8" s="78">
        <v>0.80212209968630666</v>
      </c>
      <c r="BV8" s="78">
        <v>1.0678677892291497</v>
      </c>
      <c r="BW8" s="78">
        <v>1.1509133172112884</v>
      </c>
      <c r="BX8" s="78">
        <v>1.3336134787719949</v>
      </c>
      <c r="BY8" s="78">
        <v>1.0844768948255787</v>
      </c>
      <c r="BZ8" s="78">
        <v>1.267177056386283</v>
      </c>
      <c r="CA8" s="78">
        <v>1.2505679507898562</v>
      </c>
      <c r="CB8" s="78">
        <v>1.0844768948255787</v>
      </c>
      <c r="CC8" s="78">
        <v>1.0180404724398668</v>
      </c>
      <c r="CD8" s="78">
        <v>0.88516762766844537</v>
      </c>
      <c r="CE8" s="78">
        <v>-4.4942285731509615E-2</v>
      </c>
      <c r="CF8" s="78">
        <v>0.23741250940776248</v>
      </c>
      <c r="CG8" s="78">
        <v>0.55298551573989052</v>
      </c>
      <c r="CH8" s="78">
        <v>0.61942193812560009</v>
      </c>
      <c r="CI8" s="78">
        <v>0.92486282307875056</v>
      </c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</row>
    <row r="9" spans="1:176" ht="14.25" x14ac:dyDescent="0.25">
      <c r="A9" s="88" t="s">
        <v>138</v>
      </c>
      <c r="B9" s="80"/>
      <c r="C9" s="80"/>
      <c r="D9" s="80"/>
      <c r="E9" s="80"/>
      <c r="F9" s="78">
        <v>-1.7434626765309058</v>
      </c>
      <c r="G9" s="78">
        <v>-1.5257174568015008</v>
      </c>
      <c r="H9" s="78">
        <v>-0.65473657788388051</v>
      </c>
      <c r="I9" s="78">
        <v>-0.76360918774858311</v>
      </c>
      <c r="J9" s="78">
        <v>-0.63659114290643004</v>
      </c>
      <c r="K9" s="78">
        <v>-0.16480983349271922</v>
      </c>
      <c r="L9" s="78">
        <v>0.6335893055150994</v>
      </c>
      <c r="M9" s="78">
        <v>0.4158440857856941</v>
      </c>
      <c r="N9" s="78">
        <v>-5.5937223628016688E-2</v>
      </c>
      <c r="O9" s="78">
        <v>-0.43699135815447554</v>
      </c>
      <c r="P9" s="78">
        <v>0.37955321583079338</v>
      </c>
      <c r="Q9" s="78">
        <v>0.54286213062784716</v>
      </c>
      <c r="R9" s="78">
        <v>-0.14666439851526866</v>
      </c>
      <c r="S9" s="78">
        <v>0.1073716911690371</v>
      </c>
      <c r="T9" s="78">
        <v>0.74246191537980188</v>
      </c>
      <c r="U9" s="78">
        <v>0.85133452524450437</v>
      </c>
      <c r="V9" s="78">
        <v>0.4158440857856941</v>
      </c>
      <c r="W9" s="78">
        <v>0.74246191537980188</v>
      </c>
      <c r="X9" s="78">
        <v>1.3412612696356658</v>
      </c>
      <c r="Y9" s="78">
        <v>1.5590064893650706</v>
      </c>
      <c r="Z9" s="78">
        <v>1.268679529725864</v>
      </c>
      <c r="AA9" s="78">
        <v>1.3956975745680169</v>
      </c>
      <c r="AB9" s="78">
        <v>1.7404608391395748</v>
      </c>
      <c r="AC9" s="78">
        <v>1.7404608391395748</v>
      </c>
      <c r="AD9" s="78">
        <v>1.4682793144778186</v>
      </c>
      <c r="AE9" s="78">
        <v>1.5408610543876204</v>
      </c>
      <c r="AF9" s="78">
        <v>1.6134427942974219</v>
      </c>
      <c r="AG9" s="78">
        <v>1.2323886597709632</v>
      </c>
      <c r="AH9" s="78">
        <v>5.2935386236685832E-2</v>
      </c>
      <c r="AI9" s="78">
        <v>-0.74546375277113253</v>
      </c>
      <c r="AJ9" s="78">
        <v>-0.72731831779368239</v>
      </c>
      <c r="AK9" s="78">
        <v>-1.3986994119593481</v>
      </c>
      <c r="AL9" s="78">
        <v>-1.9974987662152119</v>
      </c>
      <c r="AM9" s="78">
        <v>-2.1063713760799145</v>
      </c>
      <c r="AN9" s="78">
        <v>-1.9974987662152119</v>
      </c>
      <c r="AO9" s="78">
        <v>-2.1063713760799145</v>
      </c>
      <c r="AP9" s="78">
        <v>-1.9793533312377609</v>
      </c>
      <c r="AQ9" s="78">
        <v>-1.9067715913279595</v>
      </c>
      <c r="AR9" s="78">
        <v>-1.2898268020946455</v>
      </c>
      <c r="AS9" s="78">
        <v>-1.3442631070269968</v>
      </c>
      <c r="AT9" s="78">
        <v>-1.3079722370720956</v>
      </c>
      <c r="AU9" s="78">
        <v>-0.96320897250053761</v>
      </c>
      <c r="AV9" s="78">
        <v>-0.21924613842507046</v>
      </c>
      <c r="AW9" s="78">
        <v>-0.25553700837997118</v>
      </c>
      <c r="AX9" s="78">
        <v>-0.49142766308682678</v>
      </c>
      <c r="AY9" s="78">
        <v>-5.5937223628016688E-2</v>
      </c>
      <c r="AZ9" s="78">
        <v>0.25253517098864031</v>
      </c>
      <c r="BA9" s="78">
        <v>3.4789951259235286E-2</v>
      </c>
      <c r="BB9" s="78">
        <v>-0.38255505322212424</v>
      </c>
      <c r="BC9" s="78">
        <v>-1.5009186956654282E-3</v>
      </c>
      <c r="BD9" s="78">
        <v>0.12551712614648763</v>
      </c>
      <c r="BE9" s="78">
        <v>-1.5009186956654282E-3</v>
      </c>
      <c r="BF9" s="78">
        <v>-0.18295526847016977</v>
      </c>
      <c r="BG9" s="78">
        <v>1.6644516281785121E-2</v>
      </c>
      <c r="BH9" s="78">
        <v>0.39769865080824396</v>
      </c>
      <c r="BI9" s="78">
        <v>0.12551712614648763</v>
      </c>
      <c r="BJ9" s="78">
        <v>-0.25553700837997118</v>
      </c>
      <c r="BK9" s="78">
        <v>-0.34626418326722352</v>
      </c>
      <c r="BL9" s="78">
        <v>3.4789951259235286E-2</v>
      </c>
      <c r="BM9" s="78">
        <v>-0.60030027295152932</v>
      </c>
      <c r="BN9" s="78">
        <v>-0.86885271061779568</v>
      </c>
      <c r="BO9" s="78">
        <v>-0.91058721106593166</v>
      </c>
      <c r="BP9" s="78">
        <v>-0.63840568640417494</v>
      </c>
      <c r="BQ9" s="79">
        <v>-0.55312214201015819</v>
      </c>
      <c r="BR9" s="79">
        <v>-0.42610409716800551</v>
      </c>
      <c r="BS9" s="78">
        <v>6.0193560227665976E-2</v>
      </c>
      <c r="BT9" s="78">
        <v>0.55737847860980749</v>
      </c>
      <c r="BU9" s="78">
        <v>0.63903293600833433</v>
      </c>
      <c r="BV9" s="78">
        <v>0.65354928399029466</v>
      </c>
      <c r="BW9" s="78">
        <v>0.88399630820391506</v>
      </c>
      <c r="BX9" s="78">
        <v>1.1761378113408669</v>
      </c>
      <c r="BY9" s="78">
        <v>1.1108142454220453</v>
      </c>
      <c r="BZ9" s="78">
        <v>1.2450904642551783</v>
      </c>
      <c r="CA9" s="78">
        <v>1.141661484883711</v>
      </c>
      <c r="CB9" s="78">
        <v>1.096297897440085</v>
      </c>
      <c r="CC9" s="78">
        <v>0.7225019369046064</v>
      </c>
      <c r="CD9" s="78">
        <v>0.5464912176233373</v>
      </c>
      <c r="CE9" s="78">
        <v>0.39225502031500875</v>
      </c>
      <c r="CF9" s="78">
        <v>0.38318230282628329</v>
      </c>
      <c r="CG9" s="78">
        <v>0.50294217367745664</v>
      </c>
      <c r="CH9" s="78">
        <v>0.30515693242324665</v>
      </c>
      <c r="CI9" s="78">
        <v>0.38951576378757496</v>
      </c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</row>
    <row r="10" spans="1:176" ht="14.25" x14ac:dyDescent="0.25">
      <c r="A10" s="88" t="s">
        <v>139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78">
        <v>0.15493034118550339</v>
      </c>
      <c r="S10" s="78">
        <v>0.56264176535788257</v>
      </c>
      <c r="T10" s="78">
        <v>0.72572633502683426</v>
      </c>
      <c r="U10" s="78">
        <v>0.72572633502683426</v>
      </c>
      <c r="V10" s="78">
        <v>0.97035318953026173</v>
      </c>
      <c r="W10" s="78">
        <v>0.39955719568893089</v>
      </c>
      <c r="X10" s="78">
        <v>1.2149800440336893</v>
      </c>
      <c r="Y10" s="78">
        <v>1.5411491833715925</v>
      </c>
      <c r="Z10" s="78">
        <v>0.88881090469578583</v>
      </c>
      <c r="AA10" s="78">
        <v>1.2149800440336893</v>
      </c>
      <c r="AB10" s="78">
        <v>1.2965223288681651</v>
      </c>
      <c r="AC10" s="78">
        <v>1.5411491833715925</v>
      </c>
      <c r="AD10" s="78">
        <v>1.4596068985371167</v>
      </c>
      <c r="AE10" s="78">
        <v>1.2965223288681651</v>
      </c>
      <c r="AF10" s="78">
        <v>1.3780646137026409</v>
      </c>
      <c r="AG10" s="78">
        <v>0.97035318953026173</v>
      </c>
      <c r="AH10" s="78">
        <v>0.15493034118550339</v>
      </c>
      <c r="AI10" s="78">
        <v>-0.33432336782135164</v>
      </c>
      <c r="AJ10" s="78">
        <v>-0.66049250715925489</v>
      </c>
      <c r="AK10" s="78">
        <v>-1.638999925172965</v>
      </c>
      <c r="AL10" s="78">
        <v>-2.5359650583521991</v>
      </c>
      <c r="AM10" s="78">
        <v>-2.7805919128556265</v>
      </c>
      <c r="AN10" s="78">
        <v>-2.3728804886832475</v>
      </c>
      <c r="AO10" s="78">
        <v>-2.2913382038487717</v>
      </c>
      <c r="AP10" s="78">
        <v>-2.2913382038487717</v>
      </c>
      <c r="AQ10" s="78">
        <v>-1.1497462161661098</v>
      </c>
      <c r="AR10" s="78">
        <v>-0.57895022232477911</v>
      </c>
      <c r="AS10" s="78">
        <v>-1.068203931331634</v>
      </c>
      <c r="AT10" s="78">
        <v>-1.3943730706695374</v>
      </c>
      <c r="AU10" s="78">
        <v>-0.90511936166268248</v>
      </c>
      <c r="AV10" s="78">
        <v>-0.57895022232477911</v>
      </c>
      <c r="AW10" s="78">
        <v>-0.41586565265582742</v>
      </c>
      <c r="AX10" s="78">
        <v>-0.74203479199373079</v>
      </c>
      <c r="AY10" s="78">
        <v>-0.66049250715925489</v>
      </c>
      <c r="AZ10" s="78">
        <v>-0.17123879815239995</v>
      </c>
      <c r="BA10" s="78">
        <v>-0.25278108298687579</v>
      </c>
      <c r="BB10" s="78">
        <v>-0.41586565265582742</v>
      </c>
      <c r="BC10" s="78">
        <v>-0.74203479199373079</v>
      </c>
      <c r="BD10" s="78">
        <v>-8.9696513317924109E-2</v>
      </c>
      <c r="BE10" s="78">
        <v>-8.1542284834482791E-3</v>
      </c>
      <c r="BF10" s="78">
        <v>7.3388056351027547E-2</v>
      </c>
      <c r="BG10" s="78">
        <v>-8.9696513317924109E-2</v>
      </c>
      <c r="BH10" s="78">
        <v>0.15493034118550339</v>
      </c>
      <c r="BI10" s="78">
        <v>-8.9696513317924109E-2</v>
      </c>
      <c r="BJ10" s="78">
        <v>-0.17123879815239995</v>
      </c>
      <c r="BK10" s="78">
        <v>-0.25278108298687579</v>
      </c>
      <c r="BL10" s="78">
        <v>-0.25278108298687579</v>
      </c>
      <c r="BM10" s="78">
        <v>-0.17123879815239995</v>
      </c>
      <c r="BN10" s="78">
        <v>-0.41586565265582742</v>
      </c>
      <c r="BO10" s="78">
        <v>-0.33432336782135164</v>
      </c>
      <c r="BP10" s="78">
        <v>-8.9696513317924109E-2</v>
      </c>
      <c r="BQ10" s="78">
        <v>-8.9696513317924109E-2</v>
      </c>
      <c r="BR10" s="78">
        <v>7.3388056351027547E-2</v>
      </c>
      <c r="BS10" s="78">
        <v>0.23647262601997923</v>
      </c>
      <c r="BT10" s="78">
        <v>0.39955719568893089</v>
      </c>
      <c r="BU10" s="78">
        <v>0.72572633502683426</v>
      </c>
      <c r="BV10" s="78">
        <v>0.64418405019235836</v>
      </c>
      <c r="BW10" s="78">
        <v>0.80726861986131004</v>
      </c>
      <c r="BX10" s="78">
        <v>1.0518954743647375</v>
      </c>
      <c r="BY10" s="78">
        <v>0.97035318953026173</v>
      </c>
      <c r="BZ10" s="78">
        <v>0.97035318953026173</v>
      </c>
      <c r="CA10" s="78">
        <v>0.91327359014612863</v>
      </c>
      <c r="CB10" s="78">
        <v>0.54633330839098715</v>
      </c>
      <c r="CC10" s="79">
        <v>0.30986068237100733</v>
      </c>
      <c r="CD10" s="79">
        <v>0.44848256658961649</v>
      </c>
      <c r="CE10" s="78">
        <v>5.7079599384132158E-2</v>
      </c>
      <c r="CF10" s="78">
        <v>0.29355222540411252</v>
      </c>
      <c r="CG10" s="78">
        <v>0.52187062294064468</v>
      </c>
      <c r="CH10" s="78">
        <v>0.34247759630479757</v>
      </c>
      <c r="CI10" s="78">
        <v>0.7178645060187534</v>
      </c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</row>
    <row r="11" spans="1:176" ht="14.25" x14ac:dyDescent="0.25">
      <c r="A11" s="88" t="s">
        <v>140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78">
        <v>0.19748861303405563</v>
      </c>
      <c r="S11" s="78">
        <v>2.6203098098094384E-2</v>
      </c>
      <c r="T11" s="78">
        <v>-0.18314586460141288</v>
      </c>
      <c r="U11" s="78">
        <v>0.4924803332015435</v>
      </c>
      <c r="V11" s="78">
        <v>0.5590913667877504</v>
      </c>
      <c r="W11" s="78">
        <v>0.46393274737888329</v>
      </c>
      <c r="X11" s="78">
        <v>0.58763895261041066</v>
      </c>
      <c r="Y11" s="78">
        <v>0.56860722872863723</v>
      </c>
      <c r="Z11" s="78">
        <v>1.1205272213000663</v>
      </c>
      <c r="AA11" s="78">
        <v>0.66376584813750439</v>
      </c>
      <c r="AB11" s="78">
        <v>1.1776223929453866</v>
      </c>
      <c r="AC11" s="78">
        <v>1.3584237698222341</v>
      </c>
      <c r="AD11" s="78">
        <v>1.1014954974182929</v>
      </c>
      <c r="AE11" s="78">
        <v>1.634383766107949</v>
      </c>
      <c r="AF11" s="78">
        <v>1.634383766107949</v>
      </c>
      <c r="AG11" s="78">
        <v>1.7295423855168162</v>
      </c>
      <c r="AH11" s="78">
        <v>1.3489079078813475</v>
      </c>
      <c r="AI11" s="78">
        <v>0.76844032948725804</v>
      </c>
      <c r="AJ11" s="78">
        <v>-0.45910586088712807</v>
      </c>
      <c r="AK11" s="78">
        <v>-1.020541715399444</v>
      </c>
      <c r="AL11" s="78">
        <v>-1.705683775143287</v>
      </c>
      <c r="AM11" s="78">
        <v>-1.8960010139610211</v>
      </c>
      <c r="AN11" s="78">
        <v>-2.3908258348871305</v>
      </c>
      <c r="AO11" s="78">
        <v>-2.0577706669560953</v>
      </c>
      <c r="AP11" s="78">
        <v>-2.2576037677147167</v>
      </c>
      <c r="AQ11" s="78">
        <v>-1.5914934318526468</v>
      </c>
      <c r="AR11" s="78">
        <v>-1.353596883330479</v>
      </c>
      <c r="AS11" s="78">
        <v>-1.3155334355669321</v>
      </c>
      <c r="AT11" s="78">
        <v>-2.0101913572516619</v>
      </c>
      <c r="AU11" s="78">
        <v>-1.8198741184339278</v>
      </c>
      <c r="AV11" s="78">
        <v>-1.0586051631629907</v>
      </c>
      <c r="AW11" s="78">
        <v>-1.3440810213895922</v>
      </c>
      <c r="AX11" s="78">
        <v>-0.86828792434525648</v>
      </c>
      <c r="AY11" s="78">
        <v>-0.96344654375412353</v>
      </c>
      <c r="AZ11" s="78">
        <v>-0.20217758848318657</v>
      </c>
      <c r="BA11" s="78">
        <v>-0.77312930493638932</v>
      </c>
      <c r="BB11" s="78">
        <v>-0.29733620789205373</v>
      </c>
      <c r="BC11" s="78">
        <v>-0.10701896907431946</v>
      </c>
      <c r="BD11" s="78">
        <v>0.17845688915228192</v>
      </c>
      <c r="BE11" s="78">
        <v>-0.10701896907431946</v>
      </c>
      <c r="BF11" s="78">
        <v>-1.186034966545233E-2</v>
      </c>
      <c r="BG11" s="78">
        <v>0.17845688915228192</v>
      </c>
      <c r="BH11" s="78">
        <v>-0.10701896907431946</v>
      </c>
      <c r="BI11" s="78">
        <v>-1.186034966545233E-2</v>
      </c>
      <c r="BJ11" s="78">
        <v>-0.10701896907431946</v>
      </c>
      <c r="BK11" s="78">
        <v>-0.10701896907431946</v>
      </c>
      <c r="BL11" s="78">
        <v>-1.186034966545233E-2</v>
      </c>
      <c r="BM11" s="78">
        <v>-0.29733620789205373</v>
      </c>
      <c r="BN11" s="78">
        <v>8.3298269743414796E-2</v>
      </c>
      <c r="BO11" s="78">
        <v>8.3298269743414796E-2</v>
      </c>
      <c r="BP11" s="78">
        <v>0.36877412797001619</v>
      </c>
      <c r="BQ11" s="78">
        <v>0.17845688915228192</v>
      </c>
      <c r="BR11" s="78">
        <v>-5.9439659369885892E-2</v>
      </c>
      <c r="BS11" s="78">
        <v>0.37828998991090301</v>
      </c>
      <c r="BT11" s="78">
        <v>0.41635343767444971</v>
      </c>
      <c r="BU11" s="78">
        <v>0.64473412425573073</v>
      </c>
      <c r="BV11" s="78">
        <v>0.52102791902420376</v>
      </c>
      <c r="BW11" s="78">
        <v>0.73037688172371129</v>
      </c>
      <c r="BX11" s="78">
        <v>0.80650377725080502</v>
      </c>
      <c r="BY11" s="78">
        <v>0.90166239665967218</v>
      </c>
      <c r="BZ11" s="78">
        <v>1.0824637735365197</v>
      </c>
      <c r="CA11" s="78">
        <v>0.91117825860055868</v>
      </c>
      <c r="CB11" s="78">
        <v>0.88263067277789853</v>
      </c>
      <c r="CC11" s="79">
        <v>0.88263067277789853</v>
      </c>
      <c r="CD11" s="79">
        <v>0.66376584813750439</v>
      </c>
      <c r="CE11" s="78">
        <v>0.53054378096509025</v>
      </c>
      <c r="CF11" s="78">
        <v>3.5718960038981236E-2</v>
      </c>
      <c r="CG11" s="78">
        <v>0.57812309066952372</v>
      </c>
      <c r="CH11" s="78">
        <v>2.6203098098094384E-2</v>
      </c>
      <c r="CI11" s="78">
        <v>0.52572443133886204</v>
      </c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</row>
    <row r="12" spans="1:176" ht="14.25" x14ac:dyDescent="0.25">
      <c r="A12" s="88" t="s">
        <v>124</v>
      </c>
      <c r="B12" s="78">
        <v>-1.8426124233191421</v>
      </c>
      <c r="C12" s="78">
        <v>-1.0149131844091628</v>
      </c>
      <c r="D12" s="78">
        <v>-0.88475080409670537</v>
      </c>
      <c r="E12" s="78">
        <v>0.14319825067859007</v>
      </c>
      <c r="F12" s="78">
        <v>1.3035870366133927E-2</v>
      </c>
      <c r="G12" s="78">
        <v>-0.34407630126034872</v>
      </c>
      <c r="H12" s="78">
        <v>0.34011056961281777</v>
      </c>
      <c r="I12" s="78">
        <v>4.6410839677019713E-2</v>
      </c>
      <c r="J12" s="78">
        <v>0.65717277806623919</v>
      </c>
      <c r="K12" s="78">
        <v>0.2132856862314515</v>
      </c>
      <c r="L12" s="78">
        <v>0.36681054506152672</v>
      </c>
      <c r="M12" s="78">
        <v>0.50031042230507417</v>
      </c>
      <c r="N12" s="78">
        <v>0.84407260620720159</v>
      </c>
      <c r="O12" s="78">
        <v>0.86076009086264382</v>
      </c>
      <c r="P12" s="78">
        <v>0.79734764917196066</v>
      </c>
      <c r="Q12" s="78">
        <v>0.80068514610305053</v>
      </c>
      <c r="R12" s="78">
        <v>0.84073510927611173</v>
      </c>
      <c r="S12" s="78">
        <v>0.93418502334659503</v>
      </c>
      <c r="T12" s="78">
        <v>0.87077258165591054</v>
      </c>
      <c r="U12" s="78">
        <v>0.73059771055018907</v>
      </c>
      <c r="V12" s="78">
        <v>0.80736013996522737</v>
      </c>
      <c r="W12" s="78">
        <v>0.93084752641550661</v>
      </c>
      <c r="X12" s="78">
        <v>1.0409849251414307</v>
      </c>
      <c r="Y12" s="78">
        <v>1.1577973177295331</v>
      </c>
      <c r="Z12" s="78">
        <v>1.1077348637632038</v>
      </c>
      <c r="AA12" s="78">
        <v>1.1644723115917099</v>
      </c>
      <c r="AB12" s="78">
        <v>1.4681845323207763</v>
      </c>
      <c r="AC12" s="78">
        <v>1.4915470108383939</v>
      </c>
      <c r="AD12" s="78">
        <v>1.6517468635306503</v>
      </c>
      <c r="AE12" s="78">
        <v>1.321334667352875</v>
      </c>
      <c r="AF12" s="78">
        <v>1.0943848760388486</v>
      </c>
      <c r="AG12" s="78">
        <v>0.62046031182426498</v>
      </c>
      <c r="AH12" s="78">
        <v>0.17657321998947587</v>
      </c>
      <c r="AI12" s="78">
        <v>-0.64445102505832508</v>
      </c>
      <c r="AJ12" s="78">
        <v>-1.0182506813402514</v>
      </c>
      <c r="AK12" s="78">
        <v>-1.979449797493775</v>
      </c>
      <c r="AL12" s="78">
        <v>-3.4713109256903918</v>
      </c>
      <c r="AM12" s="78">
        <v>-3.1308862387193512</v>
      </c>
      <c r="AN12" s="78">
        <v>-3.1008487663395541</v>
      </c>
      <c r="AO12" s="78">
        <v>-2.5935492328140817</v>
      </c>
      <c r="AP12" s="78">
        <v>-1.7491625092486602</v>
      </c>
      <c r="AQ12" s="78">
        <v>-0.76126341764642891</v>
      </c>
      <c r="AR12" s="78">
        <v>-0.39413875522667813</v>
      </c>
      <c r="AS12" s="78">
        <v>-6.706405597999282E-2</v>
      </c>
      <c r="AT12" s="78">
        <v>-3.3689086669105611E-2</v>
      </c>
      <c r="AU12" s="78">
        <v>-1.366410508257499E-2</v>
      </c>
      <c r="AV12" s="78">
        <v>2.6385858090487671E-2</v>
      </c>
      <c r="AW12" s="78">
        <v>-3.6516142893096796E-3</v>
      </c>
      <c r="AX12" s="78">
        <v>0.19326070464491946</v>
      </c>
      <c r="AY12" s="78">
        <v>2.9723355021577531E-2</v>
      </c>
      <c r="AZ12" s="78">
        <v>-2.7014092806928736E-2</v>
      </c>
      <c r="BA12" s="78">
        <v>0.10648578443661584</v>
      </c>
      <c r="BB12" s="78">
        <v>0.31007309723302046</v>
      </c>
      <c r="BC12" s="78">
        <v>7.9785808987906923E-2</v>
      </c>
      <c r="BD12" s="78">
        <v>-2.0339098944751863E-2</v>
      </c>
      <c r="BE12" s="78">
        <v>9.6473293643349112E-2</v>
      </c>
      <c r="BF12" s="78">
        <v>0.35012306040608454</v>
      </c>
      <c r="BG12" s="78">
        <v>0.14319825067859007</v>
      </c>
      <c r="BH12" s="78">
        <v>-3.6516142893096796E-3</v>
      </c>
      <c r="BI12" s="78">
        <v>-6.9891112203966932E-3</v>
      </c>
      <c r="BJ12" s="78">
        <v>-0.15717647311938629</v>
      </c>
      <c r="BK12" s="78">
        <v>-8.7089037566524863E-2</v>
      </c>
      <c r="BL12" s="78">
        <v>-6.706405597999282E-2</v>
      </c>
      <c r="BM12" s="79">
        <v>-0.10043902529087861</v>
      </c>
      <c r="BN12" s="79">
        <v>6.3608765039570529E-3</v>
      </c>
      <c r="BO12" s="78">
        <v>0.12984826295423632</v>
      </c>
      <c r="BP12" s="78">
        <v>0.12317326909205945</v>
      </c>
      <c r="BQ12" s="78">
        <v>9.3135796712260674E-2</v>
      </c>
      <c r="BR12" s="78">
        <v>0.15988573533403225</v>
      </c>
      <c r="BS12" s="78">
        <v>0.2967231095086667</v>
      </c>
      <c r="BT12" s="78">
        <v>0.33677307268173079</v>
      </c>
      <c r="BU12" s="78">
        <v>0.48696043458071897</v>
      </c>
      <c r="BV12" s="78">
        <v>0.47361044685636239</v>
      </c>
      <c r="BW12" s="78">
        <v>0.24332315861124887</v>
      </c>
      <c r="BX12" s="78">
        <v>0.36681054506152955</v>
      </c>
      <c r="BY12" s="78">
        <v>0.41353550209676909</v>
      </c>
      <c r="BZ12" s="78">
        <v>0.32676058188846402</v>
      </c>
      <c r="CA12" s="78">
        <v>0.14319825067859007</v>
      </c>
      <c r="CB12" s="78">
        <v>0.11983577216096959</v>
      </c>
      <c r="CC12" s="78">
        <v>6.643582126355034E-2</v>
      </c>
      <c r="CD12" s="78">
        <v>5.6423330470286449E-2</v>
      </c>
      <c r="CE12" s="78">
        <v>-1.8626374049056742</v>
      </c>
      <c r="CF12" s="78">
        <v>-0.8079883746816684</v>
      </c>
      <c r="CG12" s="78">
        <v>-0.87473831330344143</v>
      </c>
      <c r="CH12" s="78">
        <v>-1.1083630984796449</v>
      </c>
      <c r="CI12" s="78">
        <v>0.39419625560469462</v>
      </c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</row>
    <row r="13" spans="1:176" ht="14.25" x14ac:dyDescent="0.25">
      <c r="A13" s="88" t="s">
        <v>152</v>
      </c>
      <c r="B13" s="78">
        <v>-1.7109224077914498</v>
      </c>
      <c r="C13" s="78">
        <v>-1.7000244406669238</v>
      </c>
      <c r="D13" s="78">
        <v>-1.68360602790063</v>
      </c>
      <c r="E13" s="78">
        <v>-1.6600771382235795</v>
      </c>
      <c r="F13" s="78">
        <v>-1.6379596246167547</v>
      </c>
      <c r="G13" s="78">
        <v>-1.6171998905205265</v>
      </c>
      <c r="H13" s="78">
        <v>-1.5940997733205069</v>
      </c>
      <c r="I13" s="78">
        <v>-1.5455591558166755</v>
      </c>
      <c r="J13" s="78">
        <v>-1.5253889838763646</v>
      </c>
      <c r="K13" s="78">
        <v>-1.5049686946577854</v>
      </c>
      <c r="L13" s="78">
        <v>-1.4668972718014499</v>
      </c>
      <c r="M13" s="78">
        <v>-1.4197858958877203</v>
      </c>
      <c r="N13" s="78">
        <v>-1.3860557943613188</v>
      </c>
      <c r="O13" s="78">
        <v>-1.3450008296856455</v>
      </c>
      <c r="P13" s="78">
        <v>-1.295513339628372</v>
      </c>
      <c r="Q13" s="78">
        <v>-1.2435961388679253</v>
      </c>
      <c r="R13" s="78">
        <v>-1.184068226640187</v>
      </c>
      <c r="S13" s="78">
        <v>-1.1117128711412851</v>
      </c>
      <c r="T13" s="78">
        <v>-1.0276556001234252</v>
      </c>
      <c r="U13" s="78">
        <v>-0.93997162857068173</v>
      </c>
      <c r="V13" s="78">
        <v>-0.83481517857894461</v>
      </c>
      <c r="W13" s="78">
        <v>-0.69085481941594429</v>
      </c>
      <c r="X13" s="78">
        <v>-0.52915399901580584</v>
      </c>
      <c r="Y13" s="78">
        <v>-0.32920310056056912</v>
      </c>
      <c r="Z13" s="78">
        <v>-0.15967718245462365</v>
      </c>
      <c r="AA13" s="78">
        <v>2.317641347902083E-2</v>
      </c>
      <c r="AB13" s="78">
        <v>0.28020764793894698</v>
      </c>
      <c r="AC13" s="78">
        <v>0.58165256481128524</v>
      </c>
      <c r="AD13" s="78">
        <v>0.84711632465281161</v>
      </c>
      <c r="AE13" s="78">
        <v>1.0981268789144341</v>
      </c>
      <c r="AF13" s="78">
        <v>1.2638653068066099</v>
      </c>
      <c r="AG13" s="78">
        <v>1.4275670654328907</v>
      </c>
      <c r="AH13" s="78">
        <v>1.5418170650416505</v>
      </c>
      <c r="AI13" s="78">
        <v>1.6964967361304137</v>
      </c>
      <c r="AJ13" s="78">
        <v>1.8199117474357016</v>
      </c>
      <c r="AK13" s="78">
        <v>1.8157669468244064</v>
      </c>
      <c r="AL13" s="78">
        <v>1.7625276975931157</v>
      </c>
      <c r="AM13" s="78">
        <v>1.6882607314674527</v>
      </c>
      <c r="AN13" s="78">
        <v>1.6386124517312923</v>
      </c>
      <c r="AO13" s="78">
        <v>1.5456045552554203</v>
      </c>
      <c r="AP13" s="78">
        <v>1.469944078579408</v>
      </c>
      <c r="AQ13" s="78">
        <v>1.1936002171332321</v>
      </c>
      <c r="AR13" s="78">
        <v>1.1470962688952961</v>
      </c>
      <c r="AS13" s="78">
        <v>1.0367945491791921</v>
      </c>
      <c r="AT13" s="78">
        <v>0.96420694192189893</v>
      </c>
      <c r="AU13" s="78">
        <v>0.91130713756825732</v>
      </c>
      <c r="AV13" s="78">
        <v>0.89885487021449562</v>
      </c>
      <c r="AW13" s="78">
        <v>0.8127966609704933</v>
      </c>
      <c r="AX13" s="78">
        <v>0.65425803758845513</v>
      </c>
      <c r="AY13" s="78">
        <v>0.56675272123447407</v>
      </c>
      <c r="AZ13" s="78">
        <v>0.55780209577646234</v>
      </c>
      <c r="BA13" s="78">
        <v>0.49550502796790158</v>
      </c>
      <c r="BB13" s="78">
        <v>0.45511108752765012</v>
      </c>
      <c r="BC13" s="78">
        <v>0.39449337858745914</v>
      </c>
      <c r="BD13" s="78">
        <v>0.36038810114365583</v>
      </c>
      <c r="BE13" s="78">
        <v>0.32785498944896468</v>
      </c>
      <c r="BF13" s="78">
        <v>0.22734357462505805</v>
      </c>
      <c r="BG13" s="78">
        <v>0.19432809389370712</v>
      </c>
      <c r="BH13" s="78">
        <v>0.19086218303771041</v>
      </c>
      <c r="BI13" s="78">
        <v>0.13335307455599071</v>
      </c>
      <c r="BJ13" s="78">
        <v>0.11995393464878668</v>
      </c>
      <c r="BK13" s="78">
        <v>0.10482183931358412</v>
      </c>
      <c r="BL13" s="78">
        <v>0.1010164835799383</v>
      </c>
      <c r="BM13" s="79">
        <v>6.5249712787641523E-2</v>
      </c>
      <c r="BN13" s="79">
        <v>3.5646546352658917E-2</v>
      </c>
      <c r="BO13" s="78">
        <v>6.955530307782315E-2</v>
      </c>
      <c r="BP13" s="78">
        <v>7.6576452389197941E-2</v>
      </c>
      <c r="BQ13" s="78">
        <v>7.4789900401570727E-2</v>
      </c>
      <c r="BR13" s="78">
        <v>7.9345607970020104E-2</v>
      </c>
      <c r="BS13" s="78">
        <v>6.7840213169701291E-2</v>
      </c>
      <c r="BT13" s="78">
        <v>2.4802175787761654E-2</v>
      </c>
      <c r="BU13" s="78">
        <v>1.3082394748927121E-2</v>
      </c>
      <c r="BV13" s="78">
        <v>4.5426762480692082E-3</v>
      </c>
      <c r="BW13" s="78">
        <v>-9.9998569312161785E-3</v>
      </c>
      <c r="BX13" s="78">
        <v>-0.10066737030329685</v>
      </c>
      <c r="BY13" s="78">
        <v>-0.11563867595961302</v>
      </c>
      <c r="BZ13" s="78">
        <v>-0.11374493085272813</v>
      </c>
      <c r="CA13" s="78">
        <v>-0.10908203016502105</v>
      </c>
      <c r="CB13" s="78">
        <v>-9.8434180318762846E-2</v>
      </c>
      <c r="CC13" s="78">
        <v>-0.15599688536011153</v>
      </c>
      <c r="CD13" s="78">
        <v>-0.17679235049609215</v>
      </c>
      <c r="CE13" s="78">
        <v>-0.20133957480608988</v>
      </c>
      <c r="CF13" s="78">
        <v>-0.19978527457685441</v>
      </c>
      <c r="CG13" s="78">
        <v>-0.22749469590495242</v>
      </c>
      <c r="CH13" s="78">
        <v>-0.20784262404105316</v>
      </c>
      <c r="CI13" s="78">
        <v>-0.18577133463249906</v>
      </c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</row>
    <row r="14" spans="1:176" ht="14.25" x14ac:dyDescent="0.25">
      <c r="A14" s="88" t="s">
        <v>127</v>
      </c>
      <c r="B14" s="78">
        <v>-0.16725146357540094</v>
      </c>
      <c r="C14" s="78">
        <v>0.31066743929192414</v>
      </c>
      <c r="D14" s="78">
        <v>0.54432133295489726</v>
      </c>
      <c r="E14" s="78">
        <v>0.94929840790160669</v>
      </c>
      <c r="F14" s="78">
        <v>0.23326940807998597</v>
      </c>
      <c r="G14" s="78">
        <v>0.29373788498267195</v>
      </c>
      <c r="H14" s="78">
        <v>0.85062209616755369</v>
      </c>
      <c r="I14" s="78">
        <v>1.2021208609503298</v>
      </c>
      <c r="J14" s="78">
        <v>0.33412611908085138</v>
      </c>
      <c r="K14" s="78">
        <v>0.66024278197701425</v>
      </c>
      <c r="L14" s="78">
        <v>0.69160558662611638</v>
      </c>
      <c r="M14" s="78">
        <v>1.1698067070298583</v>
      </c>
      <c r="N14" s="78">
        <v>0.64415811627857944</v>
      </c>
      <c r="O14" s="78">
        <v>0.81800983017752726</v>
      </c>
      <c r="P14" s="78">
        <v>1.1785517368036353</v>
      </c>
      <c r="Q14" s="78">
        <v>1.2404399563915225</v>
      </c>
      <c r="R14" s="78">
        <v>0.90124385846894517</v>
      </c>
      <c r="S14" s="78">
        <v>1.3685683336682442</v>
      </c>
      <c r="T14" s="78">
        <v>1.1481159953825091</v>
      </c>
      <c r="U14" s="78">
        <v>1.3838483841612168</v>
      </c>
      <c r="V14" s="78">
        <v>0.72591234553329143</v>
      </c>
      <c r="W14" s="78">
        <v>0.93329231043974759</v>
      </c>
      <c r="X14" s="78">
        <v>1.013278181544369</v>
      </c>
      <c r="Y14" s="78">
        <v>1.6257980864525488</v>
      </c>
      <c r="Z14" s="78">
        <v>1.5683047736323967</v>
      </c>
      <c r="AA14" s="78">
        <v>1.7199887926378516</v>
      </c>
      <c r="AB14" s="78">
        <v>1.9663421915659947</v>
      </c>
      <c r="AC14" s="78">
        <v>2.3568235341003954</v>
      </c>
      <c r="AD14" s="78">
        <v>1.9225818518919415</v>
      </c>
      <c r="AE14" s="78">
        <v>1.6819056224955782</v>
      </c>
      <c r="AF14" s="78">
        <v>1.6547207240244355</v>
      </c>
      <c r="AG14" s="78">
        <v>1.1488298867016824</v>
      </c>
      <c r="AH14" s="78">
        <v>0.96621623804371115</v>
      </c>
      <c r="AI14" s="78">
        <v>0.6906556182124941</v>
      </c>
      <c r="AJ14" s="78">
        <v>0.63841274789481983</v>
      </c>
      <c r="AK14" s="78">
        <v>0.38485750453002837</v>
      </c>
      <c r="AL14" s="78">
        <v>-0.40118048624650066</v>
      </c>
      <c r="AM14" s="78">
        <v>-1.12832829175935</v>
      </c>
      <c r="AN14" s="78">
        <v>-1.0222149298992695</v>
      </c>
      <c r="AO14" s="78">
        <v>-1.2998575995153714</v>
      </c>
      <c r="AP14" s="78">
        <v>-0.95623643743294839</v>
      </c>
      <c r="AQ14" s="78">
        <v>-1.1249038921854682</v>
      </c>
      <c r="AR14" s="78">
        <v>-0.64844847132123518</v>
      </c>
      <c r="AS14" s="78">
        <v>-0.31725706237510626</v>
      </c>
      <c r="AT14" s="78">
        <v>-0.58356414029792636</v>
      </c>
      <c r="AU14" s="78">
        <v>-0.64752346708137221</v>
      </c>
      <c r="AV14" s="78">
        <v>-1.8601922389719406E-2</v>
      </c>
      <c r="AW14" s="78">
        <v>-0.20055462532611701</v>
      </c>
      <c r="AX14" s="78">
        <v>2.1831589278312812E-2</v>
      </c>
      <c r="AY14" s="78">
        <v>-2.8220588512158775E-2</v>
      </c>
      <c r="AZ14" s="78">
        <v>-0.56151200176163907</v>
      </c>
      <c r="BA14" s="78">
        <v>-0.75154012584575836</v>
      </c>
      <c r="BB14" s="78">
        <v>-0.10800689783022932</v>
      </c>
      <c r="BC14" s="78">
        <v>-0.47384439141364698</v>
      </c>
      <c r="BD14" s="78">
        <v>-0.27722485937025104</v>
      </c>
      <c r="BE14" s="78">
        <v>-0.86355811873273369</v>
      </c>
      <c r="BF14" s="78">
        <v>-0.40034482812602457</v>
      </c>
      <c r="BG14" s="78">
        <v>-0.56716270390171142</v>
      </c>
      <c r="BH14" s="78">
        <v>-0.50298171007781978</v>
      </c>
      <c r="BI14" s="78">
        <v>-0.77137185378576123</v>
      </c>
      <c r="BJ14" s="78">
        <v>-0.60046632519672838</v>
      </c>
      <c r="BK14" s="78">
        <v>-0.76716449216974214</v>
      </c>
      <c r="BL14" s="78">
        <v>-0.71602009815549617</v>
      </c>
      <c r="BM14" s="79">
        <v>-1.2856328709148859</v>
      </c>
      <c r="BN14" s="79">
        <v>-1.064941866131023</v>
      </c>
      <c r="BO14" s="78">
        <v>-1.0399838506961587</v>
      </c>
      <c r="BP14" s="78">
        <v>-1.1564426509799788</v>
      </c>
      <c r="BQ14" s="78">
        <v>-1.0784478779678741</v>
      </c>
      <c r="BR14" s="78">
        <v>-0.84466723440815583</v>
      </c>
      <c r="BS14" s="78">
        <v>-0.69608473642771818</v>
      </c>
      <c r="BT14" s="78">
        <v>-0.41198070066661269</v>
      </c>
      <c r="BU14" s="78">
        <v>-1.1891751519821299</v>
      </c>
      <c r="BV14" s="78">
        <v>-1.0076060928595063</v>
      </c>
      <c r="BW14" s="78">
        <v>-0.83609062257798861</v>
      </c>
      <c r="BX14" s="78">
        <v>9.8332230033204404E-2</v>
      </c>
      <c r="BY14" s="78">
        <v>-0.81600864348716806</v>
      </c>
      <c r="BZ14" s="78">
        <v>-0.84739655691954707</v>
      </c>
      <c r="CA14" s="78">
        <v>-0.41204252508821232</v>
      </c>
      <c r="CB14" s="78">
        <v>-0.71330207311293004</v>
      </c>
      <c r="CC14" s="78">
        <v>-0.96719847189630037</v>
      </c>
      <c r="CD14" s="78">
        <v>-1.2264241712196275</v>
      </c>
      <c r="CE14" s="78">
        <v>-1.4221081061773615</v>
      </c>
      <c r="CF14" s="78">
        <v>-1.0892503681387378</v>
      </c>
      <c r="CG14" s="78">
        <v>-1.4534037183722555</v>
      </c>
      <c r="CH14" s="78">
        <v>-1.5773089910781202</v>
      </c>
      <c r="CI14" s="78">
        <v>-0.28159575775966822</v>
      </c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</row>
    <row r="15" spans="1:176" ht="14.25" customHeight="1" x14ac:dyDescent="0.25">
      <c r="A15" s="88" t="s">
        <v>128</v>
      </c>
      <c r="B15" s="78">
        <v>-0.36220261896447786</v>
      </c>
      <c r="C15" s="78">
        <v>-0.16764867088243107</v>
      </c>
      <c r="D15" s="78">
        <v>-5.6311623178622212E-2</v>
      </c>
      <c r="E15" s="78">
        <v>0.49208186898664019</v>
      </c>
      <c r="F15" s="78">
        <v>-0.32673414538426471</v>
      </c>
      <c r="G15" s="78">
        <v>-5.2841053574468513E-2</v>
      </c>
      <c r="H15" s="78">
        <v>0.37158291791930653</v>
      </c>
      <c r="I15" s="78">
        <v>1.2905259564835985</v>
      </c>
      <c r="J15" s="78">
        <v>-0.2745387074069956</v>
      </c>
      <c r="K15" s="78">
        <v>0.32923452815214099</v>
      </c>
      <c r="L15" s="78">
        <v>0.30772544757684445</v>
      </c>
      <c r="M15" s="78">
        <v>0.43716210920231402</v>
      </c>
      <c r="N15" s="78">
        <v>-7.1459360267528112E-4</v>
      </c>
      <c r="O15" s="78">
        <v>0.43864005640025455</v>
      </c>
      <c r="P15" s="78">
        <v>0.48440307747366357</v>
      </c>
      <c r="Q15" s="78">
        <v>0.57771648461533376</v>
      </c>
      <c r="R15" s="78">
        <v>0.52223935762807983</v>
      </c>
      <c r="S15" s="78">
        <v>1.6509159901460471</v>
      </c>
      <c r="T15" s="78">
        <v>1.0183733654916642</v>
      </c>
      <c r="U15" s="78">
        <v>0.67014326083009246</v>
      </c>
      <c r="V15" s="78">
        <v>0.63513458753946139</v>
      </c>
      <c r="W15" s="78">
        <v>0.74741263795321511</v>
      </c>
      <c r="X15" s="78">
        <v>0.9436724106846871</v>
      </c>
      <c r="Y15" s="78">
        <v>1.2213201952378716</v>
      </c>
      <c r="Z15" s="78">
        <v>1.2711834741098338</v>
      </c>
      <c r="AA15" s="78">
        <v>1.6948600129585154</v>
      </c>
      <c r="AB15" s="78">
        <v>2.3562930751092312</v>
      </c>
      <c r="AC15" s="78">
        <v>2.7126628012958807</v>
      </c>
      <c r="AD15" s="78">
        <v>2.222312584864699</v>
      </c>
      <c r="AE15" s="78">
        <v>2.1214640595499792</v>
      </c>
      <c r="AF15" s="78">
        <v>2.295389588963388</v>
      </c>
      <c r="AG15" s="78">
        <v>1.6361591961786468</v>
      </c>
      <c r="AH15" s="78">
        <v>1.3873065774424129</v>
      </c>
      <c r="AI15" s="78">
        <v>1.2358586789507833</v>
      </c>
      <c r="AJ15" s="78">
        <v>0.92370950449204514</v>
      </c>
      <c r="AK15" s="78">
        <v>0.36339530950426008</v>
      </c>
      <c r="AL15" s="78">
        <v>-0.66094950644353212</v>
      </c>
      <c r="AM15" s="78">
        <v>-2.2458240863898999</v>
      </c>
      <c r="AN15" s="78">
        <v>-1.6443234273399485</v>
      </c>
      <c r="AO15" s="78">
        <v>-1.8533253718823655</v>
      </c>
      <c r="AP15" s="78">
        <v>-1.4699502178731687</v>
      </c>
      <c r="AQ15" s="78">
        <v>-1.1714187425049687</v>
      </c>
      <c r="AR15" s="78">
        <v>-0.3699360058560317</v>
      </c>
      <c r="AS15" s="78">
        <v>-0.42926279796178729</v>
      </c>
      <c r="AT15" s="78">
        <v>-0.48324121397681563</v>
      </c>
      <c r="AU15" s="78">
        <v>-0.3042924882434021</v>
      </c>
      <c r="AV15" s="78">
        <v>0.29073358107162567</v>
      </c>
      <c r="AW15" s="78">
        <v>-0.30968335226930632</v>
      </c>
      <c r="AX15" s="78">
        <v>7.9779467988523492E-2</v>
      </c>
      <c r="AY15" s="78">
        <v>-1.9998404296536345E-2</v>
      </c>
      <c r="AZ15" s="78">
        <v>-0.13306354263774831</v>
      </c>
      <c r="BA15" s="78">
        <v>-0.42613192779754666</v>
      </c>
      <c r="BB15" s="78">
        <v>-0.17578445494524753</v>
      </c>
      <c r="BC15" s="78">
        <v>-0.37145402335689331</v>
      </c>
      <c r="BD15" s="78">
        <v>-1.5411019560631871E-2</v>
      </c>
      <c r="BE15" s="78">
        <v>-0.45141974412676272</v>
      </c>
      <c r="BF15" s="78">
        <v>-0.18992741915512265</v>
      </c>
      <c r="BG15" s="78">
        <v>-0.29097844391526184</v>
      </c>
      <c r="BH15" s="78">
        <v>-0.25557317728164758</v>
      </c>
      <c r="BI15" s="78">
        <v>-0.83771550164550246</v>
      </c>
      <c r="BJ15" s="78">
        <v>-0.3004210233656685</v>
      </c>
      <c r="BK15" s="78">
        <v>-0.35827181908382572</v>
      </c>
      <c r="BL15" s="78">
        <v>-0.39418644024504923</v>
      </c>
      <c r="BM15" s="79">
        <v>-1.0499548952343072</v>
      </c>
      <c r="BN15" s="79">
        <v>-0.93855556996945777</v>
      </c>
      <c r="BO15" s="78">
        <v>-0.53279878601552166</v>
      </c>
      <c r="BP15" s="78">
        <v>-0.81861771975727204</v>
      </c>
      <c r="BQ15" s="78">
        <v>-0.98448153385902371</v>
      </c>
      <c r="BR15" s="78">
        <v>-0.76828360328744871</v>
      </c>
      <c r="BS15" s="78">
        <v>-0.43038320722749801</v>
      </c>
      <c r="BT15" s="78">
        <v>-0.2709431590350726</v>
      </c>
      <c r="BU15" s="78">
        <v>-1.6035565021543232</v>
      </c>
      <c r="BV15" s="78">
        <v>-0.61843069283929819</v>
      </c>
      <c r="BW15" s="78">
        <v>-0.82270689884938375</v>
      </c>
      <c r="BX15" s="78">
        <v>0.1004865347076174</v>
      </c>
      <c r="BY15" s="78">
        <v>-0.977168800121474</v>
      </c>
      <c r="BZ15" s="78">
        <v>-0.60857148204784606</v>
      </c>
      <c r="CA15" s="78">
        <v>-0.36754627612051943</v>
      </c>
      <c r="CB15" s="78">
        <v>-0.22729139178300328</v>
      </c>
      <c r="CC15" s="78">
        <v>-0.92507524660841145</v>
      </c>
      <c r="CD15" s="78">
        <v>-0.75067216682092086</v>
      </c>
      <c r="CE15" s="78">
        <v>-1.1033087669834869</v>
      </c>
      <c r="CF15" s="78">
        <v>-0.52162336655995412</v>
      </c>
      <c r="CG15" s="78">
        <v>-1.575683656124828</v>
      </c>
      <c r="CH15" s="78">
        <v>-0.53068941296101246</v>
      </c>
      <c r="CI15" s="78">
        <v>0.21201932380508312</v>
      </c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</row>
    <row r="16" spans="1:176" ht="14.25" x14ac:dyDescent="0.25">
      <c r="A16" s="88" t="s">
        <v>118</v>
      </c>
      <c r="B16" s="78">
        <v>0.49967856400047783</v>
      </c>
      <c r="C16" s="78">
        <v>0.3256577584553782</v>
      </c>
      <c r="D16" s="78">
        <v>-0.2660129803979604</v>
      </c>
      <c r="E16" s="78">
        <v>-0.31241852854332036</v>
      </c>
      <c r="F16" s="78">
        <v>-0.64885875259717951</v>
      </c>
      <c r="G16" s="78">
        <v>-0.41683101187038002</v>
      </c>
      <c r="H16" s="78">
        <v>-0.12679633596188064</v>
      </c>
      <c r="I16" s="78">
        <v>-0.1151949489255407</v>
      </c>
      <c r="J16" s="78">
        <v>-0.25441159336162045</v>
      </c>
      <c r="K16" s="78">
        <v>-0.30081714150698025</v>
      </c>
      <c r="L16" s="78">
        <v>-0.39362823779770001</v>
      </c>
      <c r="M16" s="78">
        <v>-0.23120881928894035</v>
      </c>
      <c r="N16" s="78">
        <v>-2.2383852634821011E-2</v>
      </c>
      <c r="O16" s="78">
        <v>0.20964388809197856</v>
      </c>
      <c r="P16" s="78">
        <v>0.24444804920099852</v>
      </c>
      <c r="Q16" s="78">
        <v>0.56928688621851775</v>
      </c>
      <c r="R16" s="78">
        <v>0.62729382140021783</v>
      </c>
      <c r="S16" s="78">
        <v>0.84772017509067721</v>
      </c>
      <c r="T16" s="78">
        <v>0.998538206563097</v>
      </c>
      <c r="U16" s="78">
        <v>0.94053127138139703</v>
      </c>
      <c r="V16" s="78">
        <v>0.92892988434505708</v>
      </c>
      <c r="W16" s="78">
        <v>0.84772017509067721</v>
      </c>
      <c r="X16" s="78">
        <v>0.87092294916335711</v>
      </c>
      <c r="Y16" s="78">
        <v>0.84772017509067721</v>
      </c>
      <c r="Z16" s="78">
        <v>0.74330769176361722</v>
      </c>
      <c r="AA16" s="78">
        <v>0.59248966029119776</v>
      </c>
      <c r="AB16" s="78">
        <v>0.54608411214583785</v>
      </c>
      <c r="AC16" s="78">
        <v>0.76651046583629734</v>
      </c>
      <c r="AD16" s="78">
        <v>1.4277895269076759</v>
      </c>
      <c r="AE16" s="78">
        <v>1.7758311379978751</v>
      </c>
      <c r="AF16" s="78">
        <v>2.2398866194514735</v>
      </c>
      <c r="AG16" s="78">
        <v>2.5299212953599728</v>
      </c>
      <c r="AH16" s="78">
        <v>2.6227323916506933</v>
      </c>
      <c r="AI16" s="78">
        <v>2.657536552759713</v>
      </c>
      <c r="AJ16" s="78">
        <v>2.3326977157421935</v>
      </c>
      <c r="AK16" s="78">
        <v>1.7526283639251952</v>
      </c>
      <c r="AL16" s="78">
        <v>1.4857964620893755</v>
      </c>
      <c r="AM16" s="78">
        <v>0.54608411214583785</v>
      </c>
      <c r="AN16" s="78">
        <v>-0.44003378594305992</v>
      </c>
      <c r="AO16" s="78">
        <v>-1.321739200704898</v>
      </c>
      <c r="AP16" s="78">
        <v>-2.4586751302662151</v>
      </c>
      <c r="AQ16" s="78">
        <v>-2.4934792913752353</v>
      </c>
      <c r="AR16" s="78">
        <v>-2.1106335191760164</v>
      </c>
      <c r="AS16" s="78">
        <v>-1.7393891340131369</v>
      </c>
      <c r="AT16" s="78">
        <v>-1.2289281044141782</v>
      </c>
      <c r="AU16" s="78">
        <v>-0.8228795581422792</v>
      </c>
      <c r="AV16" s="78">
        <v>-0.68366291370619947</v>
      </c>
      <c r="AW16" s="78">
        <v>-0.66046013963351946</v>
      </c>
      <c r="AX16" s="78">
        <v>-0.70686568777887937</v>
      </c>
      <c r="AY16" s="78">
        <v>-0.52124349519743984</v>
      </c>
      <c r="AZ16" s="78">
        <v>-0.6256559785244995</v>
      </c>
      <c r="BA16" s="78">
        <v>-0.91569065443299891</v>
      </c>
      <c r="BB16" s="78">
        <v>-0.92729204146933886</v>
      </c>
      <c r="BC16" s="78">
        <v>-1.0085017507237186</v>
      </c>
      <c r="BD16" s="78">
        <v>-0.83448094517861915</v>
      </c>
      <c r="BE16" s="78">
        <v>-0.55604765630645958</v>
      </c>
      <c r="BF16" s="78">
        <v>-0.33562130261600021</v>
      </c>
      <c r="BG16" s="78">
        <v>-0.19640465817992048</v>
      </c>
      <c r="BH16" s="78">
        <v>-0.1616004970709006</v>
      </c>
      <c r="BI16" s="78">
        <v>-0.19640465817992048</v>
      </c>
      <c r="BJ16" s="78">
        <v>-0.33562130261600021</v>
      </c>
      <c r="BK16" s="78">
        <v>-0.12679633596188064</v>
      </c>
      <c r="BL16" s="78">
        <v>-0.33562130261600021</v>
      </c>
      <c r="BM16" s="79">
        <v>-0.37042546372502005</v>
      </c>
      <c r="BN16" s="79">
        <v>-0.48643933408841988</v>
      </c>
      <c r="BO16" s="78">
        <v>-0.54444626927011974</v>
      </c>
      <c r="BP16" s="78">
        <v>-0.30081714150698025</v>
      </c>
      <c r="BQ16" s="78">
        <v>-0.23120881928894035</v>
      </c>
      <c r="BR16" s="78">
        <v>-0.2660129803979604</v>
      </c>
      <c r="BS16" s="78">
        <v>-0.1035935618892007</v>
      </c>
      <c r="BT16" s="78">
        <v>-0.25441159336162034</v>
      </c>
      <c r="BU16" s="78">
        <v>-0.25441159336162045</v>
      </c>
      <c r="BV16" s="78">
        <v>-0.1616004970709006</v>
      </c>
      <c r="BW16" s="78">
        <v>-0.17320188410724052</v>
      </c>
      <c r="BX16" s="78">
        <v>-0.11519494892554062</v>
      </c>
      <c r="BY16" s="78">
        <v>-9.1992174852860764E-2</v>
      </c>
      <c r="BZ16" s="78">
        <v>-5.7188013743840811E-2</v>
      </c>
      <c r="CA16" s="78">
        <v>3.5623082546878966E-2</v>
      </c>
      <c r="CB16" s="78">
        <v>2.402169551053903E-2</v>
      </c>
      <c r="CC16" s="78">
        <v>-0.11519494892554062</v>
      </c>
      <c r="CD16" s="78">
        <v>-0.12679633596188064</v>
      </c>
      <c r="CE16" s="78">
        <v>-0.68366291370619947</v>
      </c>
      <c r="CF16" s="78">
        <v>-0.56764904334279975</v>
      </c>
      <c r="CG16" s="78">
        <v>-0.5560476563064598</v>
      </c>
      <c r="CH16" s="78">
        <v>-0.54444626927011974</v>
      </c>
      <c r="CI16" s="78">
        <v>-0.24132740798263455</v>
      </c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</row>
    <row r="17" spans="1:176" ht="14.25" x14ac:dyDescent="0.25">
      <c r="A17" s="88" t="s">
        <v>129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78">
        <v>55.231100229632489</v>
      </c>
      <c r="AE17" s="78">
        <v>43.281514362144726</v>
      </c>
      <c r="AF17" s="78">
        <v>39.419021960532511</v>
      </c>
      <c r="AG17" s="78">
        <v>23.244835028781377</v>
      </c>
      <c r="AH17" s="78">
        <v>15.519850225556956</v>
      </c>
      <c r="AI17" s="78">
        <v>9.001894297836353</v>
      </c>
      <c r="AJ17" s="78">
        <v>-9.2242417222712625</v>
      </c>
      <c r="AK17" s="78">
        <v>-26.122645979324684</v>
      </c>
      <c r="AL17" s="78">
        <v>-49.297600388997935</v>
      </c>
      <c r="AM17" s="78">
        <v>-55.694853429168155</v>
      </c>
      <c r="AN17" s="78">
        <v>-51.832361027555962</v>
      </c>
      <c r="AO17" s="78">
        <v>-40.003478047618565</v>
      </c>
      <c r="AP17" s="78">
        <v>-29.623029718285746</v>
      </c>
      <c r="AQ17" s="78">
        <v>-18.518364063650644</v>
      </c>
      <c r="AR17" s="78">
        <v>-13.931654336736143</v>
      </c>
      <c r="AS17" s="78">
        <v>-7.5344012965659219</v>
      </c>
      <c r="AT17" s="78">
        <v>8.3983798600844448</v>
      </c>
      <c r="AU17" s="78">
        <v>10.208923173340169</v>
      </c>
      <c r="AV17" s="78">
        <v>11.053843386192838</v>
      </c>
      <c r="AW17" s="78">
        <v>2.3632354825653663</v>
      </c>
      <c r="AX17" s="78">
        <v>-1.4992569190468434</v>
      </c>
      <c r="AY17" s="78">
        <v>-2.2234742443491329</v>
      </c>
      <c r="AZ17" s="78">
        <v>-3.068394457201804</v>
      </c>
      <c r="BA17" s="78">
        <v>2.7253441452165106</v>
      </c>
      <c r="BB17" s="78">
        <v>1.1562066070615507</v>
      </c>
      <c r="BC17" s="78">
        <v>4.8979961211233798</v>
      </c>
      <c r="BD17" s="78">
        <v>3.2081556954180375</v>
      </c>
      <c r="BE17" s="78">
        <v>5.2601047837745227</v>
      </c>
      <c r="BF17" s="78">
        <v>8.1569740849836805</v>
      </c>
      <c r="BG17" s="78">
        <v>4.6565903460226163</v>
      </c>
      <c r="BH17" s="78">
        <v>8.2776769725340618</v>
      </c>
      <c r="BI17" s="78">
        <v>-10.069161935123935</v>
      </c>
      <c r="BJ17" s="78">
        <v>-12.483219686131566</v>
      </c>
      <c r="BK17" s="78">
        <v>-10.189864822674316</v>
      </c>
      <c r="BL17" s="78">
        <v>-14.173060111836907</v>
      </c>
      <c r="BM17" s="78">
        <v>3.3288585829684183</v>
      </c>
      <c r="BN17" s="78">
        <v>3.9323730207203265</v>
      </c>
      <c r="BO17" s="78">
        <v>6.8292423219294847</v>
      </c>
      <c r="BP17" s="78">
        <v>6.949945209479865</v>
      </c>
      <c r="BQ17" s="78">
        <v>4.7772932335729976</v>
      </c>
      <c r="BR17" s="78">
        <v>6.5878365468287221</v>
      </c>
      <c r="BS17" s="78">
        <v>6.3464307717279578</v>
      </c>
      <c r="BT17" s="78">
        <v>5.9843221090768139</v>
      </c>
      <c r="BU17" s="78">
        <v>4.8979961211233798</v>
      </c>
      <c r="BV17" s="78">
        <v>9.1225971853867343</v>
      </c>
      <c r="BW17" s="78">
        <v>5.8636192215264309</v>
      </c>
      <c r="BX17" s="78">
        <v>4.0530759082707082</v>
      </c>
      <c r="BY17" s="78">
        <v>8.7604885227355886</v>
      </c>
      <c r="BZ17" s="78">
        <v>3.0874528078676562</v>
      </c>
      <c r="CA17" s="78">
        <v>4.8979961211233798</v>
      </c>
      <c r="CB17" s="78">
        <v>10.691734723541693</v>
      </c>
      <c r="CC17" s="78">
        <v>5.9843221090768139</v>
      </c>
      <c r="CD17" s="78">
        <v>5.9843221090768139</v>
      </c>
      <c r="CE17" s="78">
        <v>-2.8269886821010406</v>
      </c>
      <c r="CF17" s="78">
        <v>-2.5855829070002776</v>
      </c>
      <c r="CG17" s="78">
        <v>-1.9820684692483697</v>
      </c>
      <c r="CH17" s="78">
        <v>-1.2578511439460807</v>
      </c>
      <c r="CI17" s="78">
        <v>0.52443505971901672</v>
      </c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</row>
    <row r="18" spans="1:176" ht="14.25" x14ac:dyDescent="0.25">
      <c r="A18" s="89" t="s">
        <v>188</v>
      </c>
      <c r="B18" s="87">
        <v>-0.86621473300773444</v>
      </c>
      <c r="C18" s="87">
        <v>-0.77671449537449777</v>
      </c>
      <c r="D18" s="87">
        <v>-0.78335653500506253</v>
      </c>
      <c r="E18" s="87">
        <v>-0.51452114440423657</v>
      </c>
      <c r="F18" s="87">
        <v>-0.94901647620859042</v>
      </c>
      <c r="G18" s="87">
        <v>-0.71050039796663211</v>
      </c>
      <c r="H18" s="87">
        <v>-0.34390456233933087</v>
      </c>
      <c r="I18" s="87">
        <v>-0.23467115787625178</v>
      </c>
      <c r="J18" s="87">
        <v>-0.33177093508476468</v>
      </c>
      <c r="K18" s="87">
        <v>-0.25315826221204019</v>
      </c>
      <c r="L18" s="87">
        <v>-8.8309843915758218E-2</v>
      </c>
      <c r="M18" s="87">
        <v>4.7049737460644211E-2</v>
      </c>
      <c r="N18" s="87">
        <v>-6.0001831129914876E-2</v>
      </c>
      <c r="O18" s="87">
        <v>-5.4197663194258928E-2</v>
      </c>
      <c r="P18" s="87">
        <v>8.1715595521623496E-2</v>
      </c>
      <c r="Q18" s="87">
        <v>0.22039911368146398</v>
      </c>
      <c r="R18" s="87">
        <v>0.127534049027831</v>
      </c>
      <c r="S18" s="87">
        <v>0.32867561799109563</v>
      </c>
      <c r="T18" s="87">
        <v>0.33482373699253903</v>
      </c>
      <c r="U18" s="87">
        <v>0.36738273704671132</v>
      </c>
      <c r="V18" s="87">
        <v>0.27703199172901544</v>
      </c>
      <c r="W18" s="87">
        <v>0.35620285989459671</v>
      </c>
      <c r="X18" s="87">
        <v>0.62636856906936711</v>
      </c>
      <c r="Y18" s="87">
        <v>0.72675170829747426</v>
      </c>
      <c r="Z18" s="87">
        <v>0.83109405034377404</v>
      </c>
      <c r="AA18" s="87">
        <v>0.94537787720109978</v>
      </c>
      <c r="AB18" s="87">
        <v>1.2097495769559368</v>
      </c>
      <c r="AC18" s="87">
        <v>1.3859308730640032</v>
      </c>
      <c r="AD18" s="87">
        <v>5.2162904666091583</v>
      </c>
      <c r="AE18" s="87">
        <v>4.4425301129447696</v>
      </c>
      <c r="AF18" s="87">
        <v>4.2141689674843805</v>
      </c>
      <c r="AG18" s="87">
        <v>2.8886905649915318</v>
      </c>
      <c r="AH18" s="87">
        <v>2.1000674990302954</v>
      </c>
      <c r="AI18" s="87">
        <v>1.3125746438928334</v>
      </c>
      <c r="AJ18" s="87">
        <v>-0.28737498521763466</v>
      </c>
      <c r="AK18" s="87">
        <v>-2.0377854643550539</v>
      </c>
      <c r="AL18" s="87">
        <v>-4.3847809007567351</v>
      </c>
      <c r="AM18" s="87">
        <v>-5.3050897323888035</v>
      </c>
      <c r="AN18" s="87">
        <v>-5.181548987356833</v>
      </c>
      <c r="AO18" s="87">
        <v>-4.4874101052081361</v>
      </c>
      <c r="AP18" s="87">
        <v>-3.650569821232025</v>
      </c>
      <c r="AQ18" s="87">
        <v>-2.5894341110511028</v>
      </c>
      <c r="AR18" s="87">
        <v>-1.8560269394453026</v>
      </c>
      <c r="AS18" s="87">
        <v>-1.3111715761280833</v>
      </c>
      <c r="AT18" s="87">
        <v>-0.1718295559770581</v>
      </c>
      <c r="AU18" s="87">
        <v>9.7262477286815141E-2</v>
      </c>
      <c r="AV18" s="87">
        <v>0.45110106707744724</v>
      </c>
      <c r="AW18" s="87">
        <v>-0.25007458262090043</v>
      </c>
      <c r="AX18" s="87">
        <v>-0.49322119793974967</v>
      </c>
      <c r="AY18" s="87">
        <v>-0.47898598827954419</v>
      </c>
      <c r="AZ18" s="87">
        <v>-0.41374509790861957</v>
      </c>
      <c r="BA18" s="87">
        <v>-0.11671230487703697</v>
      </c>
      <c r="BB18" s="87">
        <v>-8.9571547117694092E-2</v>
      </c>
      <c r="BC18" s="87">
        <v>0.16005037260707081</v>
      </c>
      <c r="BD18" s="87">
        <v>0.15849545991939648</v>
      </c>
      <c r="BE18" s="87">
        <v>0.22670491644691435</v>
      </c>
      <c r="BF18" s="87">
        <v>0.55248192468621282</v>
      </c>
      <c r="BG18" s="87">
        <v>0.30125561964303432</v>
      </c>
      <c r="BH18" s="87">
        <v>0.55929343013423505</v>
      </c>
      <c r="BI18" s="87">
        <v>-0.83702310948901903</v>
      </c>
      <c r="BJ18" s="87">
        <v>-0.99889234903142732</v>
      </c>
      <c r="BK18" s="87">
        <v>-0.79792180379112743</v>
      </c>
      <c r="BL18" s="87">
        <v>-1.0728490701489839</v>
      </c>
      <c r="BM18" s="87">
        <v>1.203584849612541E-2</v>
      </c>
      <c r="BN18" s="87">
        <v>6.9654835487254305E-2</v>
      </c>
      <c r="BO18" s="87">
        <v>0.36806707490689711</v>
      </c>
      <c r="BP18" s="87">
        <v>0.38213768266237808</v>
      </c>
      <c r="BQ18" s="87">
        <v>0.25412773548113204</v>
      </c>
      <c r="BR18" s="87">
        <v>0.46937780342877422</v>
      </c>
      <c r="BS18" s="87">
        <v>0.63410209770827197</v>
      </c>
      <c r="BT18" s="87">
        <v>0.70369878398253938</v>
      </c>
      <c r="BU18" s="87">
        <v>0.53059756113747469</v>
      </c>
      <c r="BV18" s="87">
        <v>0.9890966559529677</v>
      </c>
      <c r="BW18" s="87">
        <v>0.83468464716781399</v>
      </c>
      <c r="BX18" s="87">
        <v>0.90214794720853131</v>
      </c>
      <c r="BY18" s="87">
        <v>1.0567973945877436</v>
      </c>
      <c r="BZ18" s="87">
        <v>0.7839148734891539</v>
      </c>
      <c r="CA18" s="87">
        <v>0.96331636035028601</v>
      </c>
      <c r="CB18" s="87">
        <v>1.3292270231169658</v>
      </c>
      <c r="CC18" s="87">
        <v>0.83810596779953672</v>
      </c>
      <c r="CD18" s="87">
        <v>0.64708086435967382</v>
      </c>
      <c r="CE18" s="87">
        <v>-0.33736973359820216</v>
      </c>
      <c r="CF18" s="87">
        <v>-0.14275062093867139</v>
      </c>
      <c r="CG18" s="87">
        <v>-0.16600516550464764</v>
      </c>
      <c r="CH18" s="87">
        <v>-8.6041235083417322E-2</v>
      </c>
      <c r="CI18" s="87">
        <v>0.46811464311340434</v>
      </c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</row>
    <row r="19" spans="1:176" x14ac:dyDescent="0.2"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</row>
  </sheetData>
  <mergeCells count="22">
    <mergeCell ref="CH2:CK2"/>
    <mergeCell ref="CD2:CG2"/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Z2:CC2"/>
    <mergeCell ref="BV2:BY2"/>
    <mergeCell ref="BR2:BU2"/>
    <mergeCell ref="AX2:BA2"/>
    <mergeCell ref="BB2:BE2"/>
    <mergeCell ref="BF2:BI2"/>
    <mergeCell ref="BJ2:BM2"/>
    <mergeCell ref="BN2:BQ2"/>
  </mergeCells>
  <conditionalFormatting sqref="ES9:EX9 CJ9:EQ9">
    <cfRule type="colorScale" priority="2602">
      <colorScale>
        <cfvo type="min"/>
        <cfvo type="num" val="0"/>
        <cfvo type="max"/>
        <color rgb="FF0070C0"/>
        <color theme="0"/>
        <color rgb="FFFF6600"/>
      </colorScale>
    </cfRule>
    <cfRule type="colorScale" priority="26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0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U10">
    <cfRule type="colorScale" priority="257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7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7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8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8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N10:ET10 EV10:FA10">
    <cfRule type="colorScale" priority="2566">
      <colorScale>
        <cfvo type="min"/>
        <cfvo type="num" val="0"/>
        <cfvo type="max"/>
        <color rgb="FF0070C0"/>
        <color theme="0"/>
        <color rgb="FFFF6600"/>
      </colorScale>
    </cfRule>
    <cfRule type="colorScale" priority="25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6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7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7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7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7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:EL10 CJ10:EE10">
    <cfRule type="colorScale" priority="2548">
      <colorScale>
        <cfvo type="min"/>
        <cfvo type="num" val="0"/>
        <cfvo type="max"/>
        <color rgb="FF0070C0"/>
        <color theme="0"/>
        <color rgb="FFFF6600"/>
      </colorScale>
    </cfRule>
    <cfRule type="colorScale" priority="25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5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5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5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5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5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U11">
    <cfRule type="colorScale" priority="25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4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4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4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4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4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4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N11:ET11 EV11:FA11">
    <cfRule type="colorScale" priority="2530">
      <colorScale>
        <cfvo type="min"/>
        <cfvo type="num" val="0"/>
        <cfvo type="max"/>
        <color rgb="FF0070C0"/>
        <color theme="0"/>
        <color rgb="FFFF6600"/>
      </colorScale>
    </cfRule>
    <cfRule type="colorScale" priority="25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3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3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3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3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3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3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:EL11 CJ11:EE11">
    <cfRule type="colorScale" priority="2512">
      <colorScale>
        <cfvo type="min"/>
        <cfvo type="num" val="0"/>
        <cfvo type="max"/>
        <color rgb="FF0070C0"/>
        <color theme="0"/>
        <color rgb="FFFF6600"/>
      </colorScale>
    </cfRule>
    <cfRule type="colorScale" priority="25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1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1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1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1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1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2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4">
    <cfRule type="colorScale" priority="23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8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8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8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8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8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4:EV4 EX4:FC4">
    <cfRule type="colorScale" priority="2368">
      <colorScale>
        <cfvo type="min"/>
        <cfvo type="num" val="0"/>
        <cfvo type="max"/>
        <color rgb="FF0070C0"/>
        <color theme="0"/>
        <color rgb="FFFF6600"/>
      </colorScale>
    </cfRule>
    <cfRule type="colorScale" priority="23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7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7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7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7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7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5">
    <cfRule type="colorScale" priority="23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6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6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6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6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6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5:EV5 EX5:FC5">
    <cfRule type="colorScale" priority="2350">
      <colorScale>
        <cfvo type="min"/>
        <cfvo type="num" val="0"/>
        <cfvo type="max"/>
        <color rgb="FF0070C0"/>
        <color theme="0"/>
        <color rgb="FFFF6600"/>
      </colorScale>
    </cfRule>
    <cfRule type="colorScale" priority="23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5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6">
    <cfRule type="colorScale" priority="23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4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6:EV6 EX6:FC6">
    <cfRule type="colorScale" priority="2332">
      <colorScale>
        <cfvo type="min"/>
        <cfvo type="num" val="0"/>
        <cfvo type="max"/>
        <color rgb="FF0070C0"/>
        <color theme="0"/>
        <color rgb="FFFF6600"/>
      </colorScale>
    </cfRule>
    <cfRule type="colorScale" priority="23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8">
    <cfRule type="colorScale" priority="23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8:EV8 EX8:FC8">
    <cfRule type="colorScale" priority="2314">
      <colorScale>
        <cfvo type="min"/>
        <cfvo type="num" val="0"/>
        <cfvo type="max"/>
        <color rgb="FF0070C0"/>
        <color theme="0"/>
        <color rgb="FFFF6600"/>
      </colorScale>
    </cfRule>
    <cfRule type="colorScale" priority="23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1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1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1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2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S9">
    <cfRule type="colorScale" priority="23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0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0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1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1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9:ER9 ET9:EY9">
    <cfRule type="colorScale" priority="2296">
      <colorScale>
        <cfvo type="min"/>
        <cfvo type="num" val="0"/>
        <cfvo type="max"/>
        <color rgb="FF0070C0"/>
        <color theme="0"/>
        <color rgb="FFFF6600"/>
      </colorScale>
    </cfRule>
    <cfRule type="colorScale" priority="22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9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0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0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0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">
    <cfRule type="colorScale" priority="228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9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9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9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9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10:EF10 EH10:EM10">
    <cfRule type="colorScale" priority="2278">
      <colorScale>
        <cfvo type="min"/>
        <cfvo type="num" val="0"/>
        <cfvo type="max"/>
        <color rgb="FF0070C0"/>
        <color theme="0"/>
        <color rgb="FFFF6600"/>
      </colorScale>
    </cfRule>
    <cfRule type="colorScale" priority="227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8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8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8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8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8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8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">
    <cfRule type="colorScale" priority="22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7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11:EF11 EH11:EM11">
    <cfRule type="colorScale" priority="2260">
      <colorScale>
        <cfvo type="min"/>
        <cfvo type="num" val="0"/>
        <cfvo type="max"/>
        <color rgb="FF0070C0"/>
        <color theme="0"/>
        <color rgb="FFFF6600"/>
      </colorScale>
    </cfRule>
    <cfRule type="colorScale" priority="22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6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13">
    <cfRule type="colorScale" priority="22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3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3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3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3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13:EV13 EX13:FC13">
    <cfRule type="colorScale" priority="2224">
      <colorScale>
        <cfvo type="min"/>
        <cfvo type="num" val="0"/>
        <cfvo type="max"/>
        <color rgb="FF0070C0"/>
        <color theme="0"/>
        <color rgb="FFFF6600"/>
      </colorScale>
    </cfRule>
    <cfRule type="colorScale" priority="222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2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2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2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3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3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14">
    <cfRule type="colorScale" priority="22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1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1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1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2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2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2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14:EV14 EX14:FC14">
    <cfRule type="colorScale" priority="2206">
      <colorScale>
        <cfvo type="min"/>
        <cfvo type="num" val="0"/>
        <cfvo type="max"/>
        <color rgb="FF0070C0"/>
        <color theme="0"/>
        <color rgb="FFFF6600"/>
      </colorScale>
    </cfRule>
    <cfRule type="colorScale" priority="22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0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1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1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1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15">
    <cfRule type="colorScale" priority="21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0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2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15:EV15 EX15:FC15">
    <cfRule type="colorScale" priority="2188">
      <colorScale>
        <cfvo type="min"/>
        <cfvo type="num" val="0"/>
        <cfvo type="max"/>
        <color rgb="FF0070C0"/>
        <color theme="0"/>
        <color rgb="FFFF6600"/>
      </colorScale>
    </cfRule>
    <cfRule type="colorScale" priority="218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9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9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9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9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9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R9">
    <cfRule type="colorScale" priority="21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6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6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6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6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6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6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F10">
    <cfRule type="colorScale" priority="21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F11">
    <cfRule type="colorScale" priority="21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W12">
    <cfRule type="colorScale" priority="21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3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3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3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4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12:EV12 EX12:FC12">
    <cfRule type="colorScale" priority="2125">
      <colorScale>
        <cfvo type="min"/>
        <cfvo type="num" val="0"/>
        <cfvo type="max"/>
        <color rgb="FF0070C0"/>
        <color theme="0"/>
        <color rgb="FFFF6600"/>
      </colorScale>
    </cfRule>
    <cfRule type="colorScale" priority="21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2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2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3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3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U17">
    <cfRule type="colorScale" priority="208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8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8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8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8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8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8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J17:DT17 DV17:EA17">
    <cfRule type="colorScale" priority="2071">
      <colorScale>
        <cfvo type="min"/>
        <cfvo type="num" val="0"/>
        <cfvo type="max"/>
        <color rgb="FF0070C0"/>
        <color theme="0"/>
        <color rgb="FFFF6600"/>
      </colorScale>
    </cfRule>
    <cfRule type="colorScale" priority="20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7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0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4:CA4 B4 CH4:CI4 CD4">
    <cfRule type="colorScale" priority="6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4:CA4 B4 CH4:CI4 CD4">
    <cfRule type="colorScale" priority="6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5:CD5 B5 CI5">
    <cfRule type="colorScale" priority="6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5:CD5 B5 CI5">
    <cfRule type="colorScale" priority="6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5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5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5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5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6:CA6 B6 CI6 CD6">
    <cfRule type="colorScale" priority="6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6:CA6 B6 CI6 CD6">
    <cfRule type="colorScale" priority="6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4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4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4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4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4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4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7:CA7 V7 CI7 CD7">
    <cfRule type="colorScale" priority="6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Z7:CA7 V7 CI7 CD7">
    <cfRule type="colorScale" priority="6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3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3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3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3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3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3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:BY4 CI4 CB4:CC4 CE4:CF4">
    <cfRule type="colorScale" priority="5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:BY4 CI4 CB4:CC4 CE4:CF4">
    <cfRule type="colorScale" priority="568">
      <colorScale>
        <cfvo type="min"/>
        <cfvo type="num" val="0"/>
        <cfvo type="max"/>
        <color rgb="FF0070C0"/>
        <color theme="0"/>
        <color rgb="FFFF6600"/>
      </colorScale>
    </cfRule>
    <cfRule type="colorScale" priority="5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7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7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7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7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:BY5 CE5:CF5">
    <cfRule type="colorScale" priority="5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:BY5 CE5:CF5">
    <cfRule type="colorScale" priority="559">
      <colorScale>
        <cfvo type="min"/>
        <cfvo type="num" val="0"/>
        <cfvo type="max"/>
        <color rgb="FF0070C0"/>
        <color theme="0"/>
        <color rgb="FFFF6600"/>
      </colorScale>
    </cfRule>
    <cfRule type="colorScale" priority="56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6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6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6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6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:BY6 CB6:CC6 CE6:CF6">
    <cfRule type="colorScale" priority="5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:BY6 CB6:CC6 CE6:CF6">
    <cfRule type="colorScale" priority="550">
      <colorScale>
        <cfvo type="min"/>
        <cfvo type="num" val="0"/>
        <cfvo type="max"/>
        <color rgb="FF0070C0"/>
        <color theme="0"/>
        <color rgb="FFFF6600"/>
      </colorScale>
    </cfRule>
    <cfRule type="colorScale" priority="5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7:BY7 CB7:CC7 CE7:CF7">
    <cfRule type="colorScale" priority="5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7:BY7 CB7:CC7 CE7:CF7">
    <cfRule type="colorScale" priority="541">
      <colorScale>
        <cfvo type="min"/>
        <cfvo type="num" val="0"/>
        <cfvo type="max"/>
        <color rgb="FF0070C0"/>
        <color theme="0"/>
        <color rgb="FFFF6600"/>
      </colorScale>
    </cfRule>
    <cfRule type="colorScale" priority="5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4">
    <cfRule type="colorScale" priority="41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4">
    <cfRule type="colorScale" priority="4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6">
    <cfRule type="colorScale" priority="4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6">
    <cfRule type="colorScale" priority="39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0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0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0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">
    <cfRule type="colorScale" priority="3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">
    <cfRule type="colorScale" priority="34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6">
    <cfRule type="colorScale" priority="3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6">
    <cfRule type="colorScale" priority="33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5">
    <cfRule type="colorScale" priority="2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G5">
    <cfRule type="colorScale" priority="289">
      <colorScale>
        <cfvo type="min"/>
        <cfvo type="num" val="0"/>
        <cfvo type="max"/>
        <color rgb="FF0070C0"/>
        <color theme="0"/>
        <color rgb="FFFF6600"/>
      </colorScale>
    </cfRule>
    <cfRule type="colorScale" priority="2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">
    <cfRule type="colorScale" priority="2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5">
    <cfRule type="colorScale" priority="280">
      <colorScale>
        <cfvo type="min"/>
        <cfvo type="num" val="0"/>
        <cfvo type="max"/>
        <color rgb="FF0070C0"/>
        <color theme="0"/>
        <color rgb="FFFF6600"/>
      </colorScale>
    </cfRule>
    <cfRule type="colorScale" priority="2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8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8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8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8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8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8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"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">
    <cfRule type="colorScale" priority="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6"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6">
    <cfRule type="colorScale" priority="2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"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5">
    <cfRule type="colorScale" priority="199">
      <colorScale>
        <cfvo type="min"/>
        <cfvo type="num" val="0"/>
        <cfvo type="max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8:BG8 B8 BO8:BP8 BJ8"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8:BG8 B8 BO8:BP8 BJ8"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8:BE8 BQ8:CI8 BH8:BI8 BK8:BL8"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8:BE8 BQ8:CI8 BH8:BI8 BK8:BL8">
    <cfRule type="colorScale" priority="181">
      <colorScale>
        <cfvo type="min"/>
        <cfvo type="num" val="0"/>
        <cfvo type="max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J9:BK9 F9 BS9:BT9 BN9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J9:BK9 F9 BS9:BT9 BN9">
    <cfRule type="colorScale" priority="1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:BI9 BU9:CI9 BL9:BM9 BO9:BP9"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:BI9 BU9:CI9 BL9:BM9 BO9:BP9">
    <cfRule type="colorScale" priority="163">
      <colorScale>
        <cfvo type="min"/>
        <cfvo type="num" val="0"/>
        <cfvo type="max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V10:BW10 R10 CE10:CF10 BZ10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V10:BW10 R10 CE10:CF10 BZ10">
    <cfRule type="colorScale" priority="1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:BU10 CG10:CI10 BX10:BY10 CA10:CB10"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:BU10 CG10:CI10 BX10:BY10 CA10:CB10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V11:BW11 R11 CE11:CF11 BZ11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V11:BW11 R11 CE11:CF11 BZ11">
    <cfRule type="colorScale" priority="1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:BU11 CG11:CI11 BX11:BY11 CA11:CB11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:BU11 CG11:CI11 BX11:BY11 CA11:CB11">
    <cfRule type="colorScale" priority="127">
      <colorScale>
        <cfvo type="min"/>
        <cfvo type="num" val="0"/>
        <cfvo type="max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2:BG12 B12 BT12 BO12:BP12 BJ12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2:BG12 B12 BT12 BO12:BP12 BJ12">
    <cfRule type="colorScale" priority="1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2:BE12 BU12:CI12 BQ12:BS12 BH12:BI12 BK12:BL12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2:BE12 BU12:CI12 BQ12:BS12 BH12:BI12 BK12:BL12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3:BG13 B13 BT13 BO13:BP13 BJ13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3:BG13 B13 BT13 BO13:BP13 BJ13">
    <cfRule type="colorScale" priority="1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3:BE13 BU13:CI13 BQ13:BS13 BH13:BI13 BK13:BL13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3:BE13 BU13:CI13 BQ13:BS13 BH13:BI13 BK13:BL13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4:BG14 B14 BT14 BO14:BP14 BJ14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4:BG14 B14 BT14 BO14:BP14 BJ14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4:BE14 BU14:CI14 BQ14:BS14 BH14:BI14 BK14:BL14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4:BE14 BU14:CI14 BQ14:BS14 BH14:BI14 BK14:BL14"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5:BG15 B15 BT15 BO15:BP15 BJ15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5:BG15 B15 BT15 BO15:BP15 BJ15">
    <cfRule type="colorScale" priority="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5:BE15 BU15:CI15 BQ15:BS15 BH15:BI15 BK15:BL15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5:BE15 BU15:CI15 BQ15:BS15 BH15:BI15 BK15:BL15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6:BG16 B16 BT16 BO16:BP16 BJ16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6:BG16 B16 BT16 BO16:BP16 BJ16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6:BE16 BU16:CI16 BQ16:BS16 BH16:BI16 BK16:BL16"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6:BE16 BU16:CI16 BQ16:BS16 BH16:BI16 BK16:BL16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7:CI17 AD17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17:CI17 AD17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:CG17"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:CG17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8:BH18 B18"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F18:BH18 B18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8:BE18 BI18:CI18"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8:BE18 BI18:CI18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B6497-1C28-476C-A690-197D8E136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B150C-82A0-40FB-A312-75EA650F00C9}">
  <ds:schemaRefs>
    <ds:schemaRef ds:uri="http://purl.org/dc/dcmitype/"/>
    <ds:schemaRef ds:uri="http://purl.org/dc/terms/"/>
    <ds:schemaRef ds:uri="18cde31a-aed2-49ce-b570-e812b29b6342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c70c90a-7b91-4514-9304-0bf9c3ca33d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Legend</vt:lpstr>
      <vt:lpstr>DATA</vt:lpstr>
      <vt:lpstr>HEATMAP</vt:lpstr>
      <vt:lpstr>DATA!Drukas_apgabals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2021-12-01T12:57:45Z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