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9_Lietvediba\2017\FDP_2017_1_08\"/>
    </mc:Choice>
  </mc:AlternateContent>
  <bookViews>
    <workbookView xWindow="0" yWindow="180" windowWidth="25200" windowHeight="11205" tabRatio="664"/>
  </bookViews>
  <sheets>
    <sheet name="2.pielikuma 1.tabula" sheetId="12" r:id="rId1"/>
    <sheet name="2.pielikuma 2.tabula" sheetId="9" r:id="rId2"/>
    <sheet name="2.pielikuma 3.tabula" sheetId="11" r:id="rId3"/>
    <sheet name="grafiks" sheetId="13" state="hidden" r:id="rId4"/>
  </sheets>
  <externalReferences>
    <externalReference r:id="rId5"/>
    <externalReference r:id="rId6"/>
    <externalReference r:id="rId7"/>
    <externalReference r:id="rId8"/>
    <externalReference r:id="rId9"/>
    <externalReference r:id="rId10"/>
    <externalReference r:id="rId11"/>
  </externalReferences>
  <definedNames>
    <definedName name="_Toc426714403" localSheetId="1">'2.pielikuma 2.tabula'!#REF!</definedName>
    <definedName name="BEx00291TFWM0SH72LN67BUNGOVC" hidden="1">#REF!</definedName>
    <definedName name="BEx01NHUJB8UAP930A5BCDCMYNEA" hidden="1">#REF!</definedName>
    <definedName name="BEx02S3RMMAM49IRGCTRSYXIBTM3" hidden="1">#REF!</definedName>
    <definedName name="BEx1H7X513BJSY31BXLRNLKF2DL3" hidden="1">#REF!</definedName>
    <definedName name="BEx1HI9C72EAJA5BQVO8AFVN8RH6" hidden="1">#REF!</definedName>
    <definedName name="BEx1ILD9KYF8KV7QTO8AEJ2O44QJ" hidden="1">#REF!</definedName>
    <definedName name="BEx1J91O4L4U9RH1N6TZ5DMPA09Z" hidden="1">#REF!</definedName>
    <definedName name="BEx1JVIVQ4HNH47Q8YHSFOT7XE3E" hidden="1">#REF!</definedName>
    <definedName name="BEx1KP6WIEC74GT8JHR2WP9QPQJZ" hidden="1">#REF!</definedName>
    <definedName name="BEx1KWJD9OT4RI2N2N6MN4BMO1PX" hidden="1">#REF!</definedName>
    <definedName name="BEx1MJKVJJAUNYBM1BYB9LYH1CWL" hidden="1">#REF!</definedName>
    <definedName name="BEx1MMKMLWIJSHHE74V478CELFN5" hidden="1">#REF!</definedName>
    <definedName name="BEx1MS4BYFL60IBZC8LZ7VX13KM8" hidden="1">#REF!</definedName>
    <definedName name="BEx1OOWGET6S1KYHJBFZLD9XWWBC" hidden="1">#REF!</definedName>
    <definedName name="BEx1P2OSGCKL4ANRW5JU86B3OUP2" hidden="1">#REF!</definedName>
    <definedName name="BEx1PGH3GRG8414N36YXACK3CPOO" hidden="1">#REF!</definedName>
    <definedName name="BEx1QL3156WEYPI3R9CJQ00GSPI4" hidden="1">#REF!</definedName>
    <definedName name="BEx1QPKVDU9SLK3O0E92FYO40BZP" hidden="1">#REF!</definedName>
    <definedName name="BEx1SUG5GCPP5E1UPZD3TR8HR1DH" hidden="1">#REF!</definedName>
    <definedName name="BEx1T64YGK6TUA6FFFPBSX2QPPNB" hidden="1">#REF!</definedName>
    <definedName name="BEx1T9FNYP9XC413EICJJS3CIB3I" hidden="1">#REF!</definedName>
    <definedName name="BEx1UOU0SIP0VL35IYJ3IEV9IEQ9" hidden="1">#REF!</definedName>
    <definedName name="BEx1V79N0TQAFIRH3KFHSLZAL1GW" hidden="1">#REF!</definedName>
    <definedName name="BEx1VZVTULZORT9RPBIYQMS8LAIS" hidden="1">#REF!</definedName>
    <definedName name="BEx1W66EZ12EH9GPTUTM3ET4FUL2" hidden="1">#REF!</definedName>
    <definedName name="BEx1W9RV1JQUGHRFI7EU9J8END50" hidden="1">#REF!</definedName>
    <definedName name="BEx1WHKK4EWJNI2ZYDJKG5VN3BOD" hidden="1">#REF!</definedName>
    <definedName name="BEx1XJ1394CX4S34Z4EZIYEQ73N8" hidden="1">#REF!</definedName>
    <definedName name="BEx1XM0ZHSX4LKVGHKLQT41WT4J7" hidden="1">#REF!</definedName>
    <definedName name="BEx1XPMHFJ6EMBC383RB1U9P1Y6O" hidden="1">#REF!</definedName>
    <definedName name="BEx3ATHHUCGCIRND8KLAREDV3L40" hidden="1">[1]HEADER!#REF!</definedName>
    <definedName name="BEx3DHE1CEQ0EUM0NF3VG4L8Y352" hidden="1">#REF!</definedName>
    <definedName name="BEx3EYAB2I7N6QDFHR9LIJKXKPR2" hidden="1">#REF!</definedName>
    <definedName name="BEx3F6Z7Y33TXV9KZVL5HE4EREHD" hidden="1">#REF!</definedName>
    <definedName name="BEx3FYZZKXJZZERKHK5KVPCXV8Z2" hidden="1">#REF!</definedName>
    <definedName name="BEx3GJJ6IYBBSCURXRIA3BSCE5N1" hidden="1">#REF!</definedName>
    <definedName name="BEx3I7RORXESPXMIDKUURJTFXSAV" hidden="1">#REF!</definedName>
    <definedName name="BEx3J92XIHJHWBI9NRU822WLQ848" hidden="1">#REF!</definedName>
    <definedName name="BEx3JKRQMYNU9ORP9UW5CKAI5NKC" hidden="1">#REF!</definedName>
    <definedName name="BEx3JL80G3AZGNZH0WT8T6OQ3PXQ" hidden="1">#REF!</definedName>
    <definedName name="BEx3JPF1VX9EQ3WW6Y43S8UX965K" hidden="1">#REF!</definedName>
    <definedName name="BEx3JZGFSV34NYGIFLMUPO321I52" hidden="1">#REF!</definedName>
    <definedName name="BEx3JZR6XIEL1LTK3JAQ2QHJZ653" hidden="1">#REF!</definedName>
    <definedName name="BEx3KNA4YR3MXLI9IM9P15UAW7MQ" hidden="1">#REF!</definedName>
    <definedName name="BEx3KO6H3WRDKXYD37B5379Y0XLC" hidden="1">#REF!</definedName>
    <definedName name="BEx3LJNE53HQCNAYXJXZTS5YSOC7" hidden="1">#REF!</definedName>
    <definedName name="BEx3LR54HIP45KED74OABARDXXC3" hidden="1">#REF!</definedName>
    <definedName name="BEx3MYWG911V0YMT73OFHD748CEV" hidden="1">#REF!</definedName>
    <definedName name="BEx3NFDQJ1UG1SOMDJP1TMQUI1WY" hidden="1">#REF!</definedName>
    <definedName name="BEx3NHH8CN35OXMD80N7V10NC97W" hidden="1">#REF!</definedName>
    <definedName name="BEx3OHFYXXT8O8BZECGO4G67T5KV" hidden="1">#REF!</definedName>
    <definedName name="BEx3OTVP3JBTBAPUS9RJMIIOJBHB" hidden="1">#REF!</definedName>
    <definedName name="BEx3OWKRCQ64AMBOB45C7OZOIL99" hidden="1">#REF!</definedName>
    <definedName name="BEx3Q58GA3E2VZFYARH5P3P8STJ3" hidden="1">#REF!</definedName>
    <definedName name="BEx3QB2RILYEXIROLAFCWQMOJXMN" hidden="1">[1]HEADER!#REF!</definedName>
    <definedName name="BEx3RIJ9LXPXWNF4BFBFA4ILG6AY" hidden="1">[1]HEADER!#REF!</definedName>
    <definedName name="BEx3RZRLU0ALXJEMHH4AUF6XFENE" hidden="1">#REF!</definedName>
    <definedName name="BEx3T0BXISY2B5ITPCUSXFK8Z2T0" hidden="1">#REF!</definedName>
    <definedName name="BEx3T0H8MRQCYUG4XJPAPPP1ALFR" hidden="1">#REF!</definedName>
    <definedName name="BEx3T3XEKJ0I8634YNR6MPN3OBQL" hidden="1">[1]HEADER!#REF!</definedName>
    <definedName name="BEx3TN998DP2QT7Y11HQ294YGUM6" hidden="1">#REF!</definedName>
    <definedName name="BEx57SA75AY5JB247DBW1TQSKLZ9" hidden="1">#REF!</definedName>
    <definedName name="BEx5862HDRKK9A5W951ZPLYGKI4J" hidden="1">#REF!</definedName>
    <definedName name="BEx5AB8S2ZYXI52R896Z9U1669M1" hidden="1">#REF!</definedName>
    <definedName name="BEx5AGHHEZYG9FF0SY884LUQIFFT" hidden="1">#REF!</definedName>
    <definedName name="BEx5C7KO889DNC9OX2RFJT8X97OC" hidden="1">#REF!</definedName>
    <definedName name="BEx5D6N1N8R3N5P6KF3KQCG36HE5" hidden="1">#REF!</definedName>
    <definedName name="BEx5DCHCU9JR9EVSNYZ48ATUI5WX" hidden="1">#REF!</definedName>
    <definedName name="BEx5DFMPS5X96RJDOCJY23G0L5T4" hidden="1">#REF!</definedName>
    <definedName name="BEx5DYYLHKHCNBKMYSP0TUJ1QSJQ" hidden="1">#REF!</definedName>
    <definedName name="BEx5EB8X1QMUK8A3RJA0NR2IFEF8" hidden="1">#REF!</definedName>
    <definedName name="BEx5EOA86ZTLBOBQ6O0SRXWP9S7C" hidden="1">#REF!</definedName>
    <definedName name="BEx5EYMIRHIZXOWMET7JJ918MHW4" hidden="1">#REF!</definedName>
    <definedName name="BEx5F1BNSJ89ROV8TQB9SLLMELUX" hidden="1">#REF!</definedName>
    <definedName name="BEx5F5D7Z3AZ3S9IXH1FODWIBR68" hidden="1">#REF!</definedName>
    <definedName name="BEx5FLEEMZW7NUQC8NSY6T2A2Z59" hidden="1">#REF!</definedName>
    <definedName name="BEx5FSW64TA7L06BOFLVWW013BY4" hidden="1">#REF!</definedName>
    <definedName name="BEx5GTR9OPOVBQ4J2HOD0SU5KWXY" hidden="1">#REF!</definedName>
    <definedName name="BEx5I35TILQTCIK986SSI06XGPYY" hidden="1">#REF!</definedName>
    <definedName name="BEx5J8TK6J2UGBW37HI2SCFI4O2E" hidden="1">#REF!</definedName>
    <definedName name="BEx5JB2F8WF84L5FQ69JISMHNTVK" hidden="1">#REF!</definedName>
    <definedName name="BEx5KOYSUSMPMB5VLEMHY0ANORN8" hidden="1">#REF!</definedName>
    <definedName name="BEx5L4JWTG16ALFDQDG17M6J4C0F" hidden="1">#REF!</definedName>
    <definedName name="BEx5N4BWM2LYG4WNE87UGZ9BH1I5" hidden="1">#REF!</definedName>
    <definedName name="BEx5NRK15YJIY23N8U2MFMYSEQA7" hidden="1">#REF!</definedName>
    <definedName name="BEx5OR7ZRGHEZGRPE2M6L03SBJPM" hidden="1">#REF!</definedName>
    <definedName name="BEx5P91WJTN8QGJ866QZ3F1M6SNA" hidden="1">#REF!</definedName>
    <definedName name="BEx5PB5F014M1BTQWCPT2UOXBXRT" hidden="1">#REF!</definedName>
    <definedName name="BEx5PV309UV13TA0A7SGNBYR9K15" hidden="1">#REF!</definedName>
    <definedName name="BEx5RG6CWHJK87HMTGHQ3BLB32WJ" hidden="1">#REF!</definedName>
    <definedName name="BEx73MBHXPGN5MLC2IC6RCMRLO6D" hidden="1">[1]HEADER!#REF!</definedName>
    <definedName name="BEx75262ODJ8IEZ310LOI4HCAZ6D" hidden="1">#REF!</definedName>
    <definedName name="BEx77TTJYNS6TPSI75BIWH4M7S4Y" hidden="1">#REF!</definedName>
    <definedName name="BEx77UV9C664UJ5IVC1UIHNHFGVF" hidden="1">#REF!</definedName>
    <definedName name="BEx7809FXG0OGVTGRHA9W8KVZDX9" hidden="1">#REF!</definedName>
    <definedName name="BEx781M34BS66TJ0X6Q45BD61CR3" hidden="1">#REF!</definedName>
    <definedName name="BEx79I23NWSY7O39JF9L6HV2AA69" hidden="1">#REF!</definedName>
    <definedName name="BEx79P3LD0VU95LB75HZDOBD728T" hidden="1">#REF!</definedName>
    <definedName name="BEx7ADODDE6JWHZJTXMZ1B4O4SBT" hidden="1">#REF!</definedName>
    <definedName name="BEx7AY21FW2F1MCM9KPLOWB6SCHP" hidden="1">#REF!</definedName>
    <definedName name="BEx7DOCWEVFL33G21XPYE8OHDYH1" hidden="1">#REF!</definedName>
    <definedName name="BEx7EF15SEK92OSBPPT39TW3ETOH" hidden="1">#REF!</definedName>
    <definedName name="BEx7EMDFZVNG0CI6XDF0XLVN2YYP" hidden="1">#REF!</definedName>
    <definedName name="BEx7F7CQJ5U6TAAGWPCKW7OEOF7H" hidden="1">#REF!</definedName>
    <definedName name="BEx7FYMJY7MDGMDXB1ZJVW35MQG1" hidden="1">#REF!</definedName>
    <definedName name="BEx7FZTQB6JFDFCIA7I3ITZLZ77G" hidden="1">#REF!</definedName>
    <definedName name="BEx7HITIHHI9ODLIPYQ2U39LHC6T" hidden="1">#REF!</definedName>
    <definedName name="BEx7IGU383JMFSA3XVEJUTU1M92K" hidden="1">#REF!</definedName>
    <definedName name="BEx7II6K98UXG6IS9TQ0INENDJ0N" hidden="1">#REF!</definedName>
    <definedName name="BEx7J7YHLVXCHSFWTFZOCPX4XEOU" hidden="1">#REF!</definedName>
    <definedName name="BEx7JSMYMYM6O48S30VZU7G7IU8T" hidden="1">#REF!</definedName>
    <definedName name="BEx7KKYHXVDNTR0VZKUAIUQCSOP9" hidden="1">[1]HEADER!#REF!</definedName>
    <definedName name="BEx7LBXKYXZWP7OFD145UNSUD0CC" hidden="1">#REF!</definedName>
    <definedName name="BEx7MA8WPQ1G26NDP55TSRVR22I5" hidden="1">#REF!</definedName>
    <definedName name="BEx7MA8WWC60O1OG19F9S4VZQIUM" hidden="1">#REF!</definedName>
    <definedName name="BEx7MBQUS90XM01HG3QP9VSB45JM" hidden="1">#REF!</definedName>
    <definedName name="BEx7MM8GRDLF6ZFX6M14CPSOWVPK" hidden="1">#REF!</definedName>
    <definedName name="BEx906Q8UE7ZQX141CKE7F6E3QRP" hidden="1">#REF!</definedName>
    <definedName name="BEx92AK0EY4R6RRG324WTHF2QFU8" hidden="1">#REF!</definedName>
    <definedName name="BEx92CNKI9BA08E5SP34O6JG0JT9" hidden="1">#REF!</definedName>
    <definedName name="BEx92PUAJ86STQCU33LZ05E5NA4J" hidden="1">#REF!</definedName>
    <definedName name="BEx92WVSOCD3RLUNZBF8M8X7OISC" hidden="1">#REF!</definedName>
    <definedName name="BEx94KDG7EPUMXXPEYA4O6T2OZL7" hidden="1">#REF!</definedName>
    <definedName name="BEx9563MH34JSHPOSLRMY9J2PZY8" hidden="1">#REF!</definedName>
    <definedName name="BEx96B0CB2RWVNNIHCRB1YAXSR18" hidden="1">#REF!</definedName>
    <definedName name="BEx96HWH7U8Z8BT0X9P12QBSLDOT" hidden="1">#REF!</definedName>
    <definedName name="BEx96II22L7OXVQ4X5X1NZ61YJLA" hidden="1">#REF!</definedName>
    <definedName name="BEx96RSI9NN39KBJDHZFN2TZRFUU" hidden="1">#REF!</definedName>
    <definedName name="BEx976BXCAH2LW8HXFE1L0IFKRTV" hidden="1">#REF!</definedName>
    <definedName name="BEx9811STXRX2VI9PP7XGDK699WC" hidden="1">#REF!</definedName>
    <definedName name="BEx985OYX81U979Z46PJQ4F0DJIQ" hidden="1">#REF!</definedName>
    <definedName name="BEx9AIIFFPTQKKLOQY3SA0D51FZV" hidden="1">#REF!</definedName>
    <definedName name="BEx9AYOW6W1RCJB9C4J8RXWSJRWM" hidden="1">#REF!</definedName>
    <definedName name="BEx9DJ5FHKGQGZ9Q3AUR445WZPKR" hidden="1">#REF!</definedName>
    <definedName name="BEx9DJQZ74XAFXOJCRDWUCV7BXBD" hidden="1">#REF!</definedName>
    <definedName name="BEx9E1KWMBZY7DZ2W81Y28KREC8K" hidden="1">#REF!</definedName>
    <definedName name="BEx9EDPXWEPLE7S1KH5K8GGFZKC0" hidden="1">[1]HEADER!#REF!</definedName>
    <definedName name="BEx9EGV6CYG6ZG9E7TMR9RZYSGH1" hidden="1">#REF!</definedName>
    <definedName name="BEx9EIIL3MUQBD4ZYG7W1J3C5R3P" hidden="1">#REF!</definedName>
    <definedName name="BEx9FKVIU1R1D6J2Q36IQCU8DCEX" hidden="1">#REF!</definedName>
    <definedName name="BEx9GHOWIATRBTAFYZCDVDOJPG3X" hidden="1">#REF!</definedName>
    <definedName name="BEx9GJXW8UK9GOBZPQJGA4FL0M2O" hidden="1">#REF!</definedName>
    <definedName name="BEx9HKT139HM6SWSHO6XVRFA9D25" hidden="1">#REF!</definedName>
    <definedName name="BEx9HU3BPAK91G2PCXDFTVS39TF6" hidden="1">#REF!</definedName>
    <definedName name="BEx9I0U78LVEHO0MPOB5U4RHMUBV" hidden="1">#REF!</definedName>
    <definedName name="BEx9I2MX3GRNC957J8FMHNWP04Q5" hidden="1">#REF!</definedName>
    <definedName name="BEx9IPV0JNXRW2B881C8WBY5U1KI" hidden="1">#REF!</definedName>
    <definedName name="BExAVL1638ABE13R5SQH026SK9EX" hidden="1">#REF!</definedName>
    <definedName name="BExAW1IMBQBTU0E5J2TQQI2B79VY" hidden="1">#REF!</definedName>
    <definedName name="BExAXD0OJP1HKJKJ5K01GDQ5ZNUN" hidden="1">#REF!</definedName>
    <definedName name="BExAY9JGYSISL3L87W3W7QBQCYOH" hidden="1">#REF!</definedName>
    <definedName name="BExB0MYBF7BVQ9V0ITCDFR9URZXH" hidden="1">#REF!</definedName>
    <definedName name="BExB1KTDW9PPFVAAGRLUC0Q6UAY2" hidden="1">#REF!</definedName>
    <definedName name="BExB2VPW6K0D6PXFNB2EI2PAJRLJ" hidden="1">#REF!</definedName>
    <definedName name="BExB3JUJXC8QYV4XAOBJCULQAADA" hidden="1">#REF!</definedName>
    <definedName name="BExB41TWQ6820BR7SVX3Q7SR1LZ8" hidden="1">#REF!</definedName>
    <definedName name="BExB44OC6FOXVZBDEY5BR6SHCZNQ" hidden="1">#REF!</definedName>
    <definedName name="BExB4A2KCGRFVC87ZRC18R8O2XYF" hidden="1">#REF!</definedName>
    <definedName name="BExB50W4NZMCTI79LJI7K2M3YYWH" hidden="1">#REF!</definedName>
    <definedName name="BExB5U9JN1UHEARI0481VU3P9GGG" hidden="1">#REF!</definedName>
    <definedName name="BExB7CCZRTPP5XRFAR84CPLTOXI3" hidden="1">#REF!</definedName>
    <definedName name="BExB8KEWJQOO05VHW4CS61VYZE5U" hidden="1">#REF!</definedName>
    <definedName name="BExB9EDVITSRZC6AZLBXID7PHJ91" hidden="1">#REF!</definedName>
    <definedName name="BExBA6K3TLYXUTIOWFXK3NMRGHR2" hidden="1">#REF!</definedName>
    <definedName name="BExBA6PE8EEX0NM9BM28HHNN23ES" hidden="1">#REF!</definedName>
    <definedName name="BExBCIH0UBOD07PZ27392P9YXEYX" hidden="1">#REF!</definedName>
    <definedName name="BExBCOGUPM5Z6QHXYY5E10ELG9G8" hidden="1">#REF!</definedName>
    <definedName name="BExBDCLASWBCUKQ99SIH7MEJ6YOG" hidden="1">#REF!</definedName>
    <definedName name="BExBE7BBX2NP1GFQT3X635DFIIBD" hidden="1">#REF!</definedName>
    <definedName name="BExBE9K6C6Q27ZVX3WOCP2J41BHY" hidden="1">[1]HEADER!#REF!</definedName>
    <definedName name="BExBENN9Z0JJ1YMZZDUYFE3OR74M" hidden="1">#REF!</definedName>
    <definedName name="BExCQGR4Z3D1E5XRGMT5VWBAFBXW" hidden="1">[1]ZQZBC_PLN__04_03_10!#REF!</definedName>
    <definedName name="BExCRYEGVK7KU00YBTX1M0GH26ZC" hidden="1">#REF!</definedName>
    <definedName name="BExCS9SHI3N58U0N2PGEOZ4RH8IF" hidden="1">#REF!</definedName>
    <definedName name="BExCSHFJMTBG8TXFAPM1YMJ2C7TB" hidden="1">#REF!</definedName>
    <definedName name="BExCTH8YWODCTNH1ADX45WCZUZ5C" hidden="1">#REF!</definedName>
    <definedName name="BExCV155OWE7PIVZUK23BXNDWP3Q" hidden="1">#REF!</definedName>
    <definedName name="BExCV3ZMETOSDFFYA3PTQUD7GPJM" hidden="1">#REF!</definedName>
    <definedName name="BExCV5N016BKAHGA5WBLU48U1RS3" hidden="1">#REF!</definedName>
    <definedName name="BExCVM9RY4KS1QHWHDGY48P399TD" hidden="1">#REF!</definedName>
    <definedName name="BExCXT8KYZE7Q8L5Z2LZX96ANYH9" hidden="1">#REF!</definedName>
    <definedName name="BExD0L6V9ZAQ8DYCKUZHD1HCK0R6" hidden="1">#REF!</definedName>
    <definedName name="BExD0YDM6QOAH0SUN3EB83EKA7JZ" hidden="1">#REF!</definedName>
    <definedName name="BExD1TP06FGT18KW5BYXXVZB0NZC" hidden="1">#REF!</definedName>
    <definedName name="BExD23QJNRMXRMQLM98NN33TURL6" hidden="1">#REF!</definedName>
    <definedName name="BExD2ETTJYF64I3N9P3TP46EW3NG" hidden="1">#REF!</definedName>
    <definedName name="BExD2VWMESKUJL8ZGDBUAQV67D7Q" hidden="1">#REF!</definedName>
    <definedName name="BExD3ESDJXZXXBH1F4AJUVK5HPGN" hidden="1">#REF!</definedName>
    <definedName name="BExD3KXILJSLO1GNOXBY52GJPVTY" hidden="1">#REF!</definedName>
    <definedName name="BExD3O2VQHMUJ12Y5K7ZJ4UX1FYC" hidden="1">#REF!</definedName>
    <definedName name="BExD3ZX46964SM8TAF5PFJHE1X8V" hidden="1">#REF!</definedName>
    <definedName name="BExD4NAKCGI0A97E382ZDPX0UYWK" hidden="1">#REF!</definedName>
    <definedName name="BExD5FBB7KCQQLQDGVGVASJKNVTS" hidden="1">#REF!</definedName>
    <definedName name="BExD74LQMOBXLBZOAA3JSIKTP1I3" hidden="1">#REF!</definedName>
    <definedName name="BExD7XJ00CUN1NP0Q2FUR4KBFTZG" hidden="1">#REF!</definedName>
    <definedName name="BExD9FX2QXLTBF9PYSSKEWXA1I61" hidden="1">#REF!</definedName>
    <definedName name="BExDAKZAX8R6L0QCZSZ72YS114XS" hidden="1">#REF!</definedName>
    <definedName name="BExDATTNCV0F68Y5PK3GMRSXBEPR" hidden="1">#REF!</definedName>
    <definedName name="BExEPC15P2REPF88BIEY2UMCP9GM" hidden="1">#REF!</definedName>
    <definedName name="BExEPEVPYN0G39HQ3DU1M85J9MER" hidden="1">#REF!</definedName>
    <definedName name="BExEQEJPDDC0SUQQHSBVHX1VETKU" hidden="1">#REF!</definedName>
    <definedName name="BExEQJ1K3Q7LOLBHHKVOZD6EXF1U" hidden="1">#REF!</definedName>
    <definedName name="BExEQUFDXWZN9ROGQISKH4SDFZYX" hidden="1">#REF!</definedName>
    <definedName name="BExER57UU183X1RFWKP1BH49FEJE" hidden="1">#REF!</definedName>
    <definedName name="BExET2WCLE0DG23ZOO35V56ZWFE0" hidden="1">#REF!</definedName>
    <definedName name="BExET7ZSNZQOBO7Y3I86YBBZQCHH" hidden="1">#REF!</definedName>
    <definedName name="BExETQVI3OYIOG4I10N5MR6Q532N" hidden="1">#REF!</definedName>
    <definedName name="BExETVO4QFP3S410LJIEWIHYDHOU" hidden="1">#REF!</definedName>
    <definedName name="BExEUNJKP9A47DKEHQJLAJH3BZP5" hidden="1">#REF!</definedName>
    <definedName name="BExEV7BIXY0PNBZD7CP4KPCKXYBN" hidden="1">#REF!</definedName>
    <definedName name="BExEWAA7JPZT6S8NDDQAF91HY7P7" hidden="1">#REF!</definedName>
    <definedName name="BExEX25N6632Q2U1DH066VVMMAGN" hidden="1">#REF!</definedName>
    <definedName name="BExEY7IFW8RTSNNV3FHHYEO5H0AE" hidden="1">#REF!</definedName>
    <definedName name="BExF0MKRZGF4F706JCNS1KIYEVDX" hidden="1">#REF!</definedName>
    <definedName name="BExF14K5R2H1H9JV0N6DBLHUIIKD" hidden="1">#REF!</definedName>
    <definedName name="BExF1TVSQQHB0Z0I0TL2ZLVCDE50" hidden="1">#REF!</definedName>
    <definedName name="BExF3LPZ4VPJKH07FJC9FE74ZN6K" hidden="1">#REF!</definedName>
    <definedName name="BExF4C3AU5TU7WPX9SVGYD0WUAI2" hidden="1">#REF!</definedName>
    <definedName name="BExF4MVQLYANEICBT7GH7RGV15G6" hidden="1">#REF!</definedName>
    <definedName name="BExF54EZT3FMJ79XYOCGA3DVLRAP" hidden="1">#REF!</definedName>
    <definedName name="BExF5OSJPJUHOBH5UO519MS5FV6M" hidden="1">#REF!</definedName>
    <definedName name="BExF6N3V8FNSQJC6A6MCF03ZAA5W" hidden="1">#REF!</definedName>
    <definedName name="BExF78ORD51H2LCFAQWCLGK8FBM1" hidden="1">#REF!</definedName>
    <definedName name="BExF8C8YV94YAIMXCKIUOWNQNRBC" hidden="1">#REF!</definedName>
    <definedName name="BExGL6IPXDOHQ1LB2D3GZXKLLB4P" hidden="1">#REF!</definedName>
    <definedName name="BExGMC6GO2W9TXUG7N8LXR0L17CZ" hidden="1">#REF!</definedName>
    <definedName name="BExGMP2FJRFW3IHF713S83MUNO63" hidden="1">#REF!</definedName>
    <definedName name="BExGPTLP106PIE3TKA2163916WPX" hidden="1">#REF!</definedName>
    <definedName name="BExGQ9SCA2OJYNB1N6WEQ2UEK5TX" hidden="1">#REF!</definedName>
    <definedName name="BExGQJTX2KEG6KNLHJUI6XXVYUAP" hidden="1">#REF!</definedName>
    <definedName name="BExGR9WETFADNTMJ20GHNAJ1F7GF" hidden="1">#REF!</definedName>
    <definedName name="BExGRTOI9X3XYYD89XDEAVZ9OJYR" hidden="1">#REF!</definedName>
    <definedName name="BExGTEMEB67U5UI9VJ04JZCOEFXF" hidden="1">#REF!</definedName>
    <definedName name="BExGU4ZW66RINTPSA4PIO5Q6IMM1" hidden="1">#REF!</definedName>
    <definedName name="BExGUGU5SMJJAKC62NZE6ZCQR2QY" hidden="1">#REF!</definedName>
    <definedName name="BExGV7NSHPKQEYFH3A6ADICPV7J3" hidden="1">#REF!</definedName>
    <definedName name="BExGX750HSKAL5M99Y0IC32NWEH5" hidden="1">#REF!</definedName>
    <definedName name="BExGYY2ONE6WQ2Y2VQKX8XVVYJ6Y" hidden="1">#REF!</definedName>
    <definedName name="BExGZ2KIBCFCQQM8SVEARX84ALTB" hidden="1">#REF!</definedName>
    <definedName name="BExH05ZAO58KEEBYEVQXU5JLP0LH" hidden="1">#REF!</definedName>
    <definedName name="BExH0ETHUGLBXBWZPRRWL8IVCYIJ" hidden="1">#REF!</definedName>
    <definedName name="BExH1JKW7W9AQEV1383HV6JKL8VK" hidden="1">#REF!</definedName>
    <definedName name="BExH1OIU3XT4H0UBC9WIAPBQ4Z2L" hidden="1">#REF!</definedName>
    <definedName name="BExH2SU3WWM0HRFZNQFCAR46PYGF" hidden="1">#REF!</definedName>
    <definedName name="BExH372KPBADCDAILORTD8CH2MPU" hidden="1">#REF!</definedName>
    <definedName name="BExIGAXL27FGCA1ZIATR39XQ7AR3" hidden="1">#REF!</definedName>
    <definedName name="BExIIM3MJCPGT5ISU0ROUP3XPNMV" hidden="1">#REF!</definedName>
    <definedName name="BExIIMP742P7WFXRWEWWZZT657OF" hidden="1">#REF!</definedName>
    <definedName name="BExIIR1QC64BTPROBS5UKJC9EPBW" hidden="1">#REF!</definedName>
    <definedName name="BExIJ24Y767M0FBMK90JAK8JEAPN" hidden="1">#REF!</definedName>
    <definedName name="BExIJF0Q8SOCLLWCS8V6CSQI370T" hidden="1">#REF!</definedName>
    <definedName name="BExIKJ12322HZC9UKYV08BRUJVMQ" hidden="1">#REF!</definedName>
    <definedName name="BExILSQFQ1CHDGOZTB1FB8MG0U2S" hidden="1">#REF!</definedName>
    <definedName name="BExILUOMF8FLBLG5RXQBHIEZ9C0E" hidden="1">#REF!</definedName>
    <definedName name="BExIMEBBD14IYSW0X6M3CP1YG17P" hidden="1">#REF!</definedName>
    <definedName name="BExIMRI188MAJJM4PQQ1UDGIFM99" hidden="1">#REF!</definedName>
    <definedName name="BExINGIWJUD0MFKK34QQ3922PHUF" hidden="1">#REF!</definedName>
    <definedName name="BExIOCG31CW4YS7LAL2RP9VJ65FR" hidden="1">#REF!</definedName>
    <definedName name="BExIP0VAZJ2K3DG6TC8PMLLUMAEI" hidden="1">#REF!</definedName>
    <definedName name="BExIP643TMP1ZBG0SHCNS1R03PJK" hidden="1">#REF!</definedName>
    <definedName name="BExIPE7DY6LFJKS1X0GZF9RL4H46" hidden="1">#REF!</definedName>
    <definedName name="BExIQ6OEUJ2DOYD770WM1TA78M20" hidden="1">#REF!</definedName>
    <definedName name="BExIQINZ72CNY56V9O50HDTRAD8M" hidden="1">#REF!</definedName>
    <definedName name="BExIQLD3ROMGT3HSAEOSAZYFGZVK" hidden="1">#REF!</definedName>
    <definedName name="BExIQN5P2F0WP5TNF00ZW9UP6BGL" hidden="1">#REF!</definedName>
    <definedName name="BExIQOCZULQN5NV7QGN82B6Z1CFC" hidden="1">#REF!</definedName>
    <definedName name="BExIQTLR3QHV0I0NYWEJMMRU9S0A" hidden="1">#REF!</definedName>
    <definedName name="BExIQYECFYOQTSZR9U5X5YRQUVBX" hidden="1">#REF!</definedName>
    <definedName name="BExIRI15PZOMCJQX4K5T6EL3A8H0" hidden="1">#REF!</definedName>
    <definedName name="BExIRRGYUYEWEZY2WOZ37HNWSK0N" hidden="1">#REF!</definedName>
    <definedName name="BExIRVNZZ9L9LIBAEBPWRS1IHM4A" hidden="1">#REF!</definedName>
    <definedName name="BExISYS0B76N1U5ILES3FGOLC6FK" hidden="1">#REF!</definedName>
    <definedName name="BExITR8TRXQULDLPTACROH947Y33" hidden="1">#REF!</definedName>
    <definedName name="BExIUQ5VSYENRLPNJTJAKPBBHISD" hidden="1">#REF!</definedName>
    <definedName name="BExIVLMNTSVCWMWYXMDSCEV4JBFR" hidden="1">#REF!</definedName>
    <definedName name="BExIWTDXFUWVYBQESO5CWKRJER7E" hidden="1">#REF!</definedName>
    <definedName name="BExIX76ANFIYB411PVORG0OVBF3C" hidden="1">#REF!</definedName>
    <definedName name="BExIYF2VWNO8NBSIVR69ZH9LZF4W" hidden="1">#REF!</definedName>
    <definedName name="BExIYL2OUVLJZVI6HDEXM1IEJT9R" hidden="1">#REF!</definedName>
    <definedName name="BExIZLHJQM4IHHTD3UEY6TRLSCPU" hidden="1">#REF!</definedName>
    <definedName name="BExIZLXSRKW3L5QVJ61B21FNSLV8" hidden="1">#REF!</definedName>
    <definedName name="BExIZM34IL9I3T662RCBZYUZ9OPX" hidden="1">#REF!</definedName>
    <definedName name="BExJ08KB1IAN6JNARQ00WCSHAPF0" hidden="1">#REF!</definedName>
    <definedName name="BExJ0RQUMO8XC8F9KBEUCYPP77WI" hidden="1">#REF!</definedName>
    <definedName name="BExJ18TUXRCLPD89DQ2AY2YBC6TU" hidden="1">#REF!</definedName>
    <definedName name="BExKCDYJ50O8B2OSSXLQ4A1K0812" hidden="1">#REF!</definedName>
    <definedName name="BExKER2TTEJ75PW11WCEFJN8TWZ0" hidden="1">#REF!</definedName>
    <definedName name="BExKF0O2XK0JHGNOK7YRFP9SBOHH" hidden="1">#REF!</definedName>
    <definedName name="BExKFCSZWOIJFD4WW4948OB5R4K9" hidden="1">#REF!</definedName>
    <definedName name="BExKFMJQHSDU04MON4WU9XM9FD0B" hidden="1">#REF!</definedName>
    <definedName name="BExKG5KSNA0HLNSB38O534SVSW3L" hidden="1">#REF!</definedName>
    <definedName name="BExKHJRZPOAAYWTXC8WANK0L3XCO" hidden="1">#REF!</definedName>
    <definedName name="BExKHMH2B8OT8TU7L1QE26IBQ8FS" hidden="1">#REF!</definedName>
    <definedName name="BExKHU455ZH5GKG6E2QGSHXSSD09" hidden="1">#REF!</definedName>
    <definedName name="BExKIWXB61X2ZFKEM516HYN09OMX" hidden="1">#REF!</definedName>
    <definedName name="BExKK0C1XGFVNDIKCWYAR98RG9OK" hidden="1">#REF!</definedName>
    <definedName name="BExKLLA4GE53GR94DWBMDFMYAB05" hidden="1">#REF!</definedName>
    <definedName name="BExKM87GLBXV13KUPDU4NIA7Y5NQ" hidden="1">#REF!</definedName>
    <definedName name="BExKMG5F5P8TUG5A0TI9SI8E5JLV" hidden="1">#REF!</definedName>
    <definedName name="BExKOLH0512OR3NJN08UMM9EAM0W" hidden="1">#REF!</definedName>
    <definedName name="BExKOR0J3AHVLAIKDV88C0WQFNRO" hidden="1">#REF!</definedName>
    <definedName name="BExKPASNFSJMGKE8NVFL5X8LR6X1" hidden="1">#REF!</definedName>
    <definedName name="BExKPKZHYYPCAGJ5HQ0DW3TH7SAT" hidden="1">#REF!</definedName>
    <definedName name="BExKQUOUJJD11PRIRWBWSYL57F0B" hidden="1">#REF!</definedName>
    <definedName name="BExKQUU5QA10KXLVN9WW0YRWN457" hidden="1">#REF!</definedName>
    <definedName name="BExKR26LEB6FSIZVDUIG998JIFAA" hidden="1">#REF!</definedName>
    <definedName name="BExKSG8FV6NDQ12FX8MPCQLA3PBG" hidden="1">#REF!</definedName>
    <definedName name="BExKSNVJDEDLE2Q90VVIDP2677MI" hidden="1">#REF!</definedName>
    <definedName name="BExKSXM32YE7WZK4GITMNNVQYK3J" hidden="1">#REF!</definedName>
    <definedName name="BExKV56NZ8EC9WR0KVHOW1TV9N6M" hidden="1">#REF!</definedName>
    <definedName name="BExKVK65NA9FIMJY42CZTL6KPB1U" hidden="1">#REF!</definedName>
    <definedName name="BExKVMV9AEIU94QDY3F6PRZJNG39" hidden="1">#REF!</definedName>
    <definedName name="BExKW3Y92HZEVAZWX06TJ9355384" hidden="1">#REF!</definedName>
    <definedName name="BExM995RT6RGZQ9UK3AJ9LM2BCZX" hidden="1">#REF!</definedName>
    <definedName name="BExMBJQ8ICWUWKP68CPPYASWUN4E" hidden="1">#REF!</definedName>
    <definedName name="BExMC1PMJS9R7QEPMHKS0NIDNOFY" hidden="1">#REF!</definedName>
    <definedName name="BExMD89QIOU6JY2D1UKA7M26M80B" hidden="1">#REF!</definedName>
    <definedName name="BExMDFM170RLAP1NOWSXEMXARNZ0" hidden="1">#REF!</definedName>
    <definedName name="BExMDH3YAZD1RLELE7M26FTF7SV5" hidden="1">#REF!</definedName>
    <definedName name="BExMDUFZSAL97ZXAJXGOSGNMZQ41" hidden="1">#REF!</definedName>
    <definedName name="BExME9A6MTZX1393DHZYMZQQSIUZ" hidden="1">#REF!</definedName>
    <definedName name="BExME9KY0V8VJS19ZKMR22YVGZUX" hidden="1">#REF!</definedName>
    <definedName name="BExMEMGXPZSX6ZTYL39EP1MYZEWK" hidden="1">#REF!</definedName>
    <definedName name="BExMEYLTMI0OCLSFH9PG9XZYJI0Y" hidden="1">#REF!</definedName>
    <definedName name="BExMFTBORCDR83T5QYG04CHDA3E3" hidden="1">#REF!</definedName>
    <definedName name="BExMFW6A041ITRTYGVLWTC1EYHTU" hidden="1">#REF!</definedName>
    <definedName name="BExMGFCMMQLDT07FIN1OYG7U8N1T" hidden="1">#REF!</definedName>
    <definedName name="BExMH317MZHXQF08DPNEV321PI0M" hidden="1">#REF!</definedName>
    <definedName name="BExMH3XEHZLKC3266GTFKG5WKM0L" hidden="1">#REF!</definedName>
    <definedName name="BExMKDV2AKHPQECHKDHPABXDEQV5" hidden="1">#REF!</definedName>
    <definedName name="BExMLI0NYX7946LFCDG136PHZCVH" hidden="1">#REF!</definedName>
    <definedName name="BExMLTPGZCDCEXCV9I173UCVJXSW" hidden="1">#REF!</definedName>
    <definedName name="BExMMT801NP1I1628IFWJDTTLXY2" hidden="1">#REF!</definedName>
    <definedName name="BExMOYUBIL8WGYY0EMIMB3J05GVI" hidden="1">#REF!</definedName>
    <definedName name="BExMP7OQLL0R8VO1CGH6H677G4ZU" hidden="1">[1]HEADER!#REF!</definedName>
    <definedName name="BExMPDZ9DAO9PPXPLKS8XWZBSO4F" hidden="1">#REF!</definedName>
    <definedName name="BExMQB3G76098LOWKE1MHMYROQTC" hidden="1">#REF!</definedName>
    <definedName name="BExO50CMJCMLOGHRH7OH9FMGVTSS" hidden="1">[1]HEADER!#REF!</definedName>
    <definedName name="BExO52QY0WRQ2VKQQ980SF8S62Y1" hidden="1">#REF!</definedName>
    <definedName name="BExO7R3R22P95JHI70DMJ1ZILP3F" hidden="1">#REF!</definedName>
    <definedName name="BExO8TBCKMDSPONJIBH8YZ1L224J" hidden="1">#REF!</definedName>
    <definedName name="BExO93SZ82LERATPWVTA62BAQQYF" hidden="1">#REF!</definedName>
    <definedName name="BExOA3RQ9DFFMJC5QYZ23ZT9RUN8" hidden="1">[1]HEADER!#REF!</definedName>
    <definedName name="BExOBBTOD2ZW5HUVUK0ZJHN21OK0" hidden="1">#REF!</definedName>
    <definedName name="BExOC0P6VWRPK33VR3X86F7MV8S0" hidden="1">#REF!</definedName>
    <definedName name="BExOD8WLOETWE7NEBBTM1S2VZFK6" hidden="1">#REF!</definedName>
    <definedName name="BExODAEJJGZDHRQOC05X43TZH630" hidden="1">#REF!</definedName>
    <definedName name="BExODBAW59S6T7KPEMO7F4EYC5F1" hidden="1">#REF!</definedName>
    <definedName name="BExOEYCAL8KM3VDG4H21LLPCXJGM" hidden="1">#REF!</definedName>
    <definedName name="BExOGEN0C5WQZXVJJVASPCKTFDVF" hidden="1">#REF!</definedName>
    <definedName name="BExOGMVUNE8SNQO9YK1T1K1FG1X3" hidden="1">#REF!</definedName>
    <definedName name="BExOGSVM0FKAK4Z4EV2ELSSOGT9K" hidden="1">#REF!</definedName>
    <definedName name="BExOHDK1WJFHNJBRDFZSSCCCXQJB" hidden="1">#REF!</definedName>
    <definedName name="BExOIHPRIZWRO9M5UR06YCG1187S" hidden="1">#REF!</definedName>
    <definedName name="BExOJA6SFCC5BE1YHLWLT3MHAXFW" hidden="1">#REF!</definedName>
    <definedName name="BExOKXDNJ8W1WVKP54HLQD3FEIHV" hidden="1">#REF!</definedName>
    <definedName name="BExOL32MM12201L2PNM4MHC0GIAR" hidden="1">#REF!</definedName>
    <definedName name="BExOLKR2377X900V4JGUMD9SZK37" hidden="1">#REF!</definedName>
    <definedName name="BExOM31EZJWCWR2G3KFDUC0QLMR3" hidden="1">#REF!</definedName>
    <definedName name="BExOM7ZC3N7KPGK2UEA488HGQ1XV" hidden="1">#REF!</definedName>
    <definedName name="BExON53JIUPI2N5KYKX07OE9XVSS" hidden="1">#REF!</definedName>
    <definedName name="BExOO1M407DVW7MB37GQT8LYHFW9" hidden="1">#REF!</definedName>
    <definedName name="BExOOJQYX1D3FC6CCT9KHKL8L3DZ" hidden="1">#REF!</definedName>
    <definedName name="BExQ3EUGIDKON27CD7VAGPO38OG1" hidden="1">#REF!</definedName>
    <definedName name="BExQ404I92WBL186FTDW6HW6MPES" hidden="1">#REF!</definedName>
    <definedName name="BExQ7ZTWMSXIKEBDGN5PNKYBPPH1" hidden="1">#REF!</definedName>
    <definedName name="BExQ8CPTYSNF5F0A55M3GDLS8LWX" hidden="1">#REF!</definedName>
    <definedName name="BExQ8IPNSLEL9FQC5K9LOTP55NS7" hidden="1">#REF!</definedName>
    <definedName name="BExQ9KRZE9W48183D72QWGUOGF4Y" hidden="1">#REF!</definedName>
    <definedName name="BExQA197RL9XYVPZ67SZC57SC2R4" hidden="1">#REF!</definedName>
    <definedName name="BExQBJ7C4PP6SGCK3VOF59QI33XO" hidden="1">#REF!</definedName>
    <definedName name="BExQBZZKCSU0GDBO84689SF629S8" hidden="1">#REF!</definedName>
    <definedName name="BExQCT25M6PSWWZ80RDSR8KRTFWR" hidden="1">#REF!</definedName>
    <definedName name="BExQD7LDQ2HK3AB2LIRP4VKT2TR5" hidden="1">#REF!</definedName>
    <definedName name="BExQDF358QKYC5GN5UM4H9QMRO57" hidden="1">#REF!</definedName>
    <definedName name="BExQEVDUAWWC17V6YEJNU4PZV7TI" hidden="1">#REF!</definedName>
    <definedName name="BExQFDD8AMSM81VJ7C5J1PL081ZA" hidden="1">#REF!</definedName>
    <definedName name="BExQG9A8FDEJT47C3G2G4X9H3HJ3" hidden="1">#REF!</definedName>
    <definedName name="BExQGGRZ9PU4DLCW6LIRFFW7K8SB" hidden="1">#REF!</definedName>
    <definedName name="BExQGNIMU06R7XOZP0G4A4JF3PQU" hidden="1">#REF!</definedName>
    <definedName name="BExQHAW8VHKS49T51EGMDEFC81DR" hidden="1">#REF!</definedName>
    <definedName name="BExQKLA0B915G11EYP0LGKQB8ODL" hidden="1">#REF!</definedName>
    <definedName name="BExQLG5AXCWH6GNFB7S4E9NC0XD8" hidden="1">#REF!</definedName>
    <definedName name="BExRYKGHJYFMG3OBTPAS9UNL5J15" hidden="1">#REF!</definedName>
    <definedName name="BExRZ0CBUNTQNDTMSP8907Z8IF0K" hidden="1">#REF!</definedName>
    <definedName name="BExRZ0N3FY8C4LE3YPIZQIR4508K" hidden="1">#REF!</definedName>
    <definedName name="BExRZSIJUZLUM5HUXHG88BHOLJ7H" hidden="1">#REF!</definedName>
    <definedName name="BExS00WO0YBHHO9HE5UL1UQVAUO1" hidden="1">#REF!</definedName>
    <definedName name="BExS1UZKA34PAKDSTYYUBNIR4MXF" hidden="1">#REF!</definedName>
    <definedName name="BExS2IILHQJOER4TPQKFM1V75VCM" hidden="1">#REF!</definedName>
    <definedName name="BExS3KFF56GPO2J7TIZ6M5SFJEOG" hidden="1">#REF!</definedName>
    <definedName name="BExS3MTPQB1ASW6W43WV8A1SO24G" hidden="1">#REF!</definedName>
    <definedName name="BExS5ECY78OQP7LJF2PSKE3N2FZO" hidden="1">#REF!</definedName>
    <definedName name="BExS5O3P3VBTXVHEQLBJJTZ44X5E" hidden="1">#REF!</definedName>
    <definedName name="BExS6N5XZTR2P0ABPVQHL0D4FBLS" hidden="1">#REF!</definedName>
    <definedName name="BExS6S40JMF44ZTMXW3UE4WW9B54" hidden="1">[1]HEADER!#REF!</definedName>
    <definedName name="BExS87YIXR3FSLSC8E4XR6RYTRUN" hidden="1">#REF!</definedName>
    <definedName name="BExS8W34H5WAAGKWSE2I4C1I6104" hidden="1">#REF!</definedName>
    <definedName name="BExS9EILFQPGCOS09DV3TPIILJKO" hidden="1">#REF!</definedName>
    <definedName name="BExS9EILXG8QHHMVBQ51THPGVRC9" hidden="1">#REF!</definedName>
    <definedName name="BExS9Y5A923VPLNU383NPTZCMFLK" hidden="1">#REF!</definedName>
    <definedName name="BExSA2SKTP0TBP4IZ9WSU8O9B6XG" hidden="1">#REF!</definedName>
    <definedName name="BExSAS49U4EAIIC6K381GNCFG2Q7" hidden="1">#REF!</definedName>
    <definedName name="BExSAVKEF8BPDO60U394EW42ASGF" hidden="1">#REF!</definedName>
    <definedName name="BExSBGE6R3N7T3CT30TA30O65RJY" hidden="1">#REF!</definedName>
    <definedName name="BExSDBTP6MPL3CYZZVG8A6AP47KH" hidden="1">#REF!</definedName>
    <definedName name="BExSH3L8ZU7A9TMERVFAUSWAI7HD" hidden="1">#REF!</definedName>
    <definedName name="BExSH6VY0236P5YAREUQ5PG9MV6R" hidden="1">#REF!</definedName>
    <definedName name="BExSH9A9LGHAMMVAUTWYJ7O4I5II" hidden="1">#REF!</definedName>
    <definedName name="BExTU9JSAV2531V5PLTFMW5PLVMP" hidden="1">#REF!</definedName>
    <definedName name="BExTW0C5M3IHIGFCS6DO31ROJDSV" hidden="1">#REF!</definedName>
    <definedName name="BExTXXF2E0CXNIMDX872LQ83S98O" hidden="1">#REF!</definedName>
    <definedName name="BExU0FBTXHHGM40O8TBAOH806RGX" hidden="1">#REF!</definedName>
    <definedName name="BExU0PIOWVFSB05GOVM1N13YP4AV" hidden="1">#REF!</definedName>
    <definedName name="BExU3DVHUU5IWSYXA8LYY9J6QOJB" hidden="1">#REF!</definedName>
    <definedName name="BExU5B96IA3VVRLACDM35XFC0QYY" hidden="1">#REF!</definedName>
    <definedName name="BExU5I577AMALET6AIZ4P1LRV9CU" hidden="1">[1]ZQZBC_PLN__04_03_10!#REF!</definedName>
    <definedName name="BExU5T331OMXVAQHGORJ5T6ZXTYQ" hidden="1">#REF!</definedName>
    <definedName name="BExU7EBQBMZVYUSS9YS0I4JESH9L" hidden="1">[1]HEADER!#REF!</definedName>
    <definedName name="BExU7OTEEIFPZNZ7G4E88SL0UMDX" hidden="1">#REF!</definedName>
    <definedName name="BExU8K4TIBBKCG98MZWSMZ2YRLKZ" hidden="1">#REF!</definedName>
    <definedName name="BExU93WXV10E2NUUNA12YIITLX4W" hidden="1">#REF!</definedName>
    <definedName name="BExUABIPZWYZ1QAOWL7313YI3GMH" hidden="1">#REF!</definedName>
    <definedName name="BExUB33EBJ0X2C87S737A15786Y1" hidden="1">#REF!</definedName>
    <definedName name="BExUC9I2YXGSCVE8W0KZ56D3E9UX" hidden="1">[1]HEADER!#REF!</definedName>
    <definedName name="BExUF21WPW72ZWEVF6KS5K1TAPJV" hidden="1">#REF!</definedName>
    <definedName name="BExVQBDLSADDXHKCYZD30A70YYOV" hidden="1">#REF!</definedName>
    <definedName name="BExVRJA8N4HQXJOAGF74DJ6ID7C0" hidden="1">#REF!</definedName>
    <definedName name="BExVRSFEVELSL81MBS07OHQFJGF3" hidden="1">#REF!</definedName>
    <definedName name="BExVRSVI383MR6YMJKZG6SJCCOR7" hidden="1">#REF!</definedName>
    <definedName name="BExVSBWQZ595EUUKM647FCG81PNC" hidden="1">#REF!</definedName>
    <definedName name="BExVSVU74D4UHM1EE8M7XKH475QK" hidden="1">#REF!</definedName>
    <definedName name="BExVTE9NXE7WTQ5M5U533PZQ8B72" hidden="1">#REF!</definedName>
    <definedName name="BExVUEDVBJDA9ZSRBB69T0Q1DAPC" hidden="1">#REF!</definedName>
    <definedName name="BExVV7R3Q55HP3I9G68BGJUKNWJJ" hidden="1">#REF!</definedName>
    <definedName name="BExVVIJJ54QBOTP6Q5ACFTY4O2VE" hidden="1">#REF!</definedName>
    <definedName name="BExVVSA3NHNSPJCX2NHRAYFGVW6O" hidden="1">#REF!</definedName>
    <definedName name="BExVX0MYY63UM714QLGCV0504A2Q" hidden="1">[2]ZQBC_REG_02_08!#REF!</definedName>
    <definedName name="BExVXGDI0UOWJZ7LAFUH458STFOM" hidden="1">#REF!</definedName>
    <definedName name="BExW09IRXJACALU2LJ4F1PP8FNGU" hidden="1">#REF!</definedName>
    <definedName name="BExW0CYYGF0EIC4A3FJ80OX6GA1D" hidden="1">#REF!</definedName>
    <definedName name="BExW0ERIW7MD891SN4ESTO8V7WND" hidden="1">#REF!</definedName>
    <definedName name="BExW0KLYZY3Q4XDYK76ZJ8T7T6A3" hidden="1">#REF!</definedName>
    <definedName name="BExW1KKQQUOA71WIDBKWAHFJCH4E" hidden="1">#REF!</definedName>
    <definedName name="BExW3UOY6B5HLIX3ZQA7XCUJXH5C" hidden="1">#REF!</definedName>
    <definedName name="BExW5MZ9LCOOHDPGAP9C9PAFTZL4" hidden="1">#REF!</definedName>
    <definedName name="BExW6JN5IU0E7FU9O1KD1O9U6HO3" hidden="1">#REF!</definedName>
    <definedName name="BExW6P1D4DP1W0DR7LN7CYMEE0L3" hidden="1">#REF!</definedName>
    <definedName name="BExW6Q8IQOH4HISK9RWBFV69T8CM" hidden="1">#REF!</definedName>
    <definedName name="BExW740UQ31HQ06SPMCQUZNBOT6R" hidden="1">#REF!</definedName>
    <definedName name="BExW740UYMAD6KONPKO9C54TNQ48" hidden="1">#REF!</definedName>
    <definedName name="BExW77X54W95TY08XO8JZN3N4TA9" hidden="1">#REF!</definedName>
    <definedName name="BExW7GRBCUY0T3PHXMG3WZWM6AH7" hidden="1">#REF!</definedName>
    <definedName name="BExW7XE8YORV5U9YS6JJHXEK4EZL" hidden="1">[2]ZQBC_REG_02_08!#REF!</definedName>
    <definedName name="BExXMHURO2ILR6OSP9X9MTDZEJG3" hidden="1">#REF!</definedName>
    <definedName name="BExXO7W9I31XCAGOMJ78WY3VKB2L" hidden="1">#REF!</definedName>
    <definedName name="BExXQXLI8TDGP7JJ9TJL46VQN221" hidden="1">#REF!</definedName>
    <definedName name="BExXRI4HWZLNIQL25XMAR3DJRSOR" hidden="1">#REF!</definedName>
    <definedName name="BExXS3JVBAGUVBOWZPVFU7H7AWWO" hidden="1">#REF!</definedName>
    <definedName name="BExXTHGB6H9QEFOTMTUYBR92U97B" hidden="1">#REF!</definedName>
    <definedName name="BExXTN5AQJNBGKA3WQUIU6YUEPV4" hidden="1">#REF!</definedName>
    <definedName name="BExXTOSJ6KXI5G39YESWA22BMQ4W" hidden="1">#REF!</definedName>
    <definedName name="BExXUR0B78KK4A9EKD6J2EGZSLV5" hidden="1">#REF!</definedName>
    <definedName name="BExXV5P0F25GGHB05VV24CHATLO1" hidden="1">#REF!</definedName>
    <definedName name="BExXVIVRDQP1TVL82ARPY8NU7L4D" hidden="1">#REF!</definedName>
    <definedName name="BExXWZH2WDU5PY25RYVE874AVWH4" hidden="1">#REF!</definedName>
    <definedName name="BExXX67XRSSJPVXF6MQ2SFIGN4Y7" hidden="1">#REF!</definedName>
    <definedName name="BExXXG3ZOCBXIAAIZVCSP0WU65PV" hidden="1">#REF!</definedName>
    <definedName name="BExXY913GRTBM5NJHI491SHLI4LP" hidden="1">#REF!</definedName>
    <definedName name="BExXZNDLYG13GZI4BZC2R95WEK07" hidden="1">#REF!</definedName>
    <definedName name="BExXZRQ50KDKQHNGXAIRR8PF7G5Q" hidden="1">#REF!</definedName>
    <definedName name="BExY2N4EY1DZ4L35N43GM0IB2VPK" hidden="1">#REF!</definedName>
    <definedName name="BExY3MMWXIQSTJWDYYFN0TA1A1SH" hidden="1">#REF!</definedName>
    <definedName name="BExY68W65TVGJYVP88U94OZJXW92" hidden="1">#REF!</definedName>
    <definedName name="BExZJQJI4H09EC94GXCLZDAB05VB" hidden="1">[1]HEADER!#REF!</definedName>
    <definedName name="BExZKR3VJ576YAUQN076B93KO59K" hidden="1">#REF!</definedName>
    <definedName name="BExZKU92AO3Y1O0ER3PXE4B2I6RI" hidden="1">#REF!</definedName>
    <definedName name="BExZKUJTD6LL7UXH2TZWJEBIWBK9" hidden="1">#REF!</definedName>
    <definedName name="BExZLPV9SS22Q89NOAAPH4KE2NCI" hidden="1">#REF!</definedName>
    <definedName name="BExZM4US2DP7QFX3MP7L50SP2XOL" hidden="1">#REF!</definedName>
    <definedName name="BExZNQZT1LW9775RO9TLV3BRMJ10" hidden="1">#REF!</definedName>
    <definedName name="BExZO1C4DMHFFBZNZODSP4ZX7HD7" hidden="1">#REF!</definedName>
    <definedName name="BExZO99Z8LFFE2OU6KR3GU66ZU0M" hidden="1">#REF!</definedName>
    <definedName name="BExZP1QYR0G4BE2GNX7T40PRUWTE" hidden="1">#REF!</definedName>
    <definedName name="BExZPIOHX3ABCG2YJAIMI6N5FSPL" hidden="1">#REF!</definedName>
    <definedName name="BExZSGRVHGXOEDFDQC17GK8OZV7P" hidden="1">#REF!</definedName>
    <definedName name="BExZTDQR50ZLG9SHW463LMV4I9EF" hidden="1">#REF!</definedName>
    <definedName name="BExZTUZ96GGOOTAQJ1EXWAKRHOBY" hidden="1">#REF!</definedName>
    <definedName name="BExZWW2CJYV8V7QB41EBGP2YM5OG" hidden="1">#REF!</definedName>
    <definedName name="BExZXDLHT6EX4OUX2SOHWODQ9KYG" hidden="1">#REF!</definedName>
    <definedName name="BExZXIP1B5HNFGA7PQFHUGX95789" hidden="1">#REF!</definedName>
    <definedName name="BExZXIZTS8GLF0ST0UI7OYJ03SUP" hidden="1">#REF!</definedName>
    <definedName name="BExZYDPO844NEHFICNS2ASEB40T4" hidden="1">#REF!</definedName>
    <definedName name="BExZZ3HGNEG3YX1H9M9DVR5C2JO2" hidden="1">#REF!</definedName>
    <definedName name="Country">[3]Setup!$C$11</definedName>
    <definedName name="Currency">[3]Setup!$C$15</definedName>
    <definedName name="pag01_as">[4]en!$A$1:$AG$131</definedName>
    <definedName name="pag01_en">[5]en!$A$1:$AG$131</definedName>
    <definedName name="pag01_fr">#REF!</definedName>
    <definedName name="pag01_ge">[6]de!$A$1:$AG$65</definedName>
    <definedName name="pag02_en">[5]en!#REF!</definedName>
    <definedName name="pag02_fr">#REF!</definedName>
    <definedName name="pag02_ge">[6]de!#REF!</definedName>
    <definedName name="pag03_en">[5]en!#REF!</definedName>
    <definedName name="pag03_fr">[6]fr!$A$66:$AG$130</definedName>
    <definedName name="pag03_ge">[6]de!$A$66:$AG$130</definedName>
    <definedName name="pag04_en">[5]en!$A$132:$AG$195</definedName>
    <definedName name="pag04_fr">#REF!</definedName>
    <definedName name="pag04_ge">[6]de!$A$131:$AG$195</definedName>
    <definedName name="pag05_en">[5]en!$A$196:$AG$260</definedName>
    <definedName name="pag05_fr">#REF!</definedName>
    <definedName name="pag05_ge">[6]de!$A$196:$AG$260</definedName>
    <definedName name="pag06_en">[5]en!$A$261:$AG$325</definedName>
    <definedName name="pag06_fr">#REF!</definedName>
    <definedName name="pag06_ge">[6]de!$A$261:$AG$325</definedName>
    <definedName name="pag07_en">[5]en!$A$326:$AG$390</definedName>
    <definedName name="pag07_fr">#REF!</definedName>
    <definedName name="pag07_ge">[6]de!$A$326:$AG$390</definedName>
    <definedName name="pag08_en">[5]en!$A$391:$AG$455</definedName>
    <definedName name="pag08_fr">#REF!</definedName>
    <definedName name="pag08_ge">[6]de!$A$391:$AG$455</definedName>
    <definedName name="pag09_en">[5]en!$A$456:$AG$520</definedName>
    <definedName name="pag09_fr">#REF!</definedName>
    <definedName name="pag09_ge">[6]de!$A$456:$AG$520</definedName>
    <definedName name="pag10_en">[5]en!$A$521:$AG$585</definedName>
    <definedName name="pag10_fr">#REF!</definedName>
    <definedName name="pag10_ge">[6]de!$A$521:$AG$585</definedName>
    <definedName name="Print_Areade">[6]de!$A$1:$AG$585</definedName>
    <definedName name="Print_Areaen">[5]en!$A$1:$AG$585</definedName>
    <definedName name="Print_Areafr">[6]fr!$A$1:$AG$585</definedName>
    <definedName name="qqq">[7]Setup!$C$11</definedName>
    <definedName name="tab00_en">[5]en!$A$2:$AG$37</definedName>
    <definedName name="tab00_fr">#REF!</definedName>
    <definedName name="tab00_ge">#REF!</definedName>
    <definedName name="tab01_en">[5]en!#REF!</definedName>
    <definedName name="tab01_fr">#REF!</definedName>
    <definedName name="tab01_ge">#REF!</definedName>
    <definedName name="tab02_en">[5]en!$A$132:$AG$156</definedName>
    <definedName name="tab02_fr">#REF!</definedName>
    <definedName name="tab02_ge">#REF!</definedName>
    <definedName name="tab03_en">[5]en!$A$161:$AG$184</definedName>
    <definedName name="tab03_fr">#REF!</definedName>
    <definedName name="tab03_ge">#REF!</definedName>
    <definedName name="tab04_en">[5]en!$A$197:$AG$236</definedName>
    <definedName name="tab04_fr">#REF!</definedName>
    <definedName name="tab04_ge">#REF!</definedName>
    <definedName name="tab05_en">[5]en!$A$262:$AG$302</definedName>
    <definedName name="tab05_fr">#REF!</definedName>
    <definedName name="tab05_ge">#REF!</definedName>
    <definedName name="tab06_en">[5]en!$A$327:$AG$361</definedName>
    <definedName name="tab06_fr">#REF!</definedName>
    <definedName name="tab06_ge">#REF!</definedName>
    <definedName name="tab07_en">[5]en!$A$366:$AG$389</definedName>
    <definedName name="tab07_fr">#REF!</definedName>
    <definedName name="tab07_ge">#REF!</definedName>
    <definedName name="tab08_en">[5]en!$A$392:$AG$419</definedName>
    <definedName name="tab08_fr">#REF!</definedName>
    <definedName name="tab08_ge">#REF!</definedName>
    <definedName name="tab09_en">[5]en!$A$424:$AG$448</definedName>
    <definedName name="tab09_fr">#REF!</definedName>
    <definedName name="tab09_ge">#REF!</definedName>
    <definedName name="tab10_en">[5]en!$A$457:$AG$495</definedName>
    <definedName name="tab10_fr">#REF!</definedName>
    <definedName name="tab10_ge">#REF!</definedName>
    <definedName name="tab11_en">[5]en!$A$522:$AG$550</definedName>
    <definedName name="tab11_fr">#REF!</definedName>
    <definedName name="tab11_ge">#REF!</definedName>
    <definedName name="tab12_en">[5]en!$A$555:$AG$572</definedName>
    <definedName name="tab12_fr">#REF!</definedName>
    <definedName name="tab12_ge">#REF!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5" i="9" l="1"/>
  <c r="F55" i="9" s="1"/>
  <c r="D11" i="9" l="1"/>
  <c r="G15" i="9" l="1"/>
  <c r="E15" i="9"/>
  <c r="C15" i="9"/>
  <c r="C55" i="9" l="1"/>
  <c r="D55" i="9" s="1"/>
  <c r="C10" i="12" l="1"/>
  <c r="E10" i="12"/>
  <c r="G51" i="9" l="1"/>
  <c r="G53" i="9" s="1"/>
  <c r="H51" i="9"/>
  <c r="H53" i="9" s="1"/>
  <c r="E51" i="9"/>
  <c r="E53" i="9" s="1"/>
  <c r="F51" i="9"/>
  <c r="F53" i="9" s="1"/>
  <c r="H33" i="9"/>
  <c r="H36" i="9" s="1"/>
  <c r="F33" i="9"/>
  <c r="F36" i="9" s="1"/>
  <c r="F35" i="9" s="1"/>
  <c r="E33" i="9"/>
  <c r="E36" i="9" s="1"/>
  <c r="E41" i="9" s="1"/>
  <c r="H41" i="9" l="1"/>
  <c r="H38" i="9" s="1"/>
  <c r="H35" i="9"/>
  <c r="E35" i="9"/>
  <c r="F41" i="9"/>
  <c r="E40" i="9" l="1"/>
  <c r="E38" i="9"/>
  <c r="F40" i="9"/>
  <c r="F38" i="9"/>
  <c r="F10" i="12" l="1"/>
  <c r="D10" i="12"/>
  <c r="G33" i="9" l="1"/>
  <c r="G36" i="9" s="1"/>
  <c r="G41" i="9" s="1"/>
  <c r="G38" i="9" l="1"/>
  <c r="G35" i="9"/>
  <c r="F24" i="9" l="1"/>
  <c r="E24" i="9"/>
  <c r="H20" i="12"/>
  <c r="F20" i="12"/>
  <c r="D20" i="12" l="1"/>
  <c r="D21" i="12" s="1"/>
  <c r="C20" i="12"/>
  <c r="F56" i="9"/>
  <c r="F58" i="9" s="1"/>
  <c r="F43" i="9" s="1"/>
  <c r="F22" i="9" s="1"/>
  <c r="E56" i="9"/>
  <c r="E58" i="9" s="1"/>
  <c r="E43" i="9" s="1"/>
  <c r="E22" i="9" s="1"/>
  <c r="G20" i="12"/>
  <c r="G21" i="12" s="1"/>
  <c r="G66" i="9"/>
  <c r="E20" i="12"/>
  <c r="E21" i="12" s="1"/>
  <c r="E66" i="9"/>
  <c r="F14" i="12"/>
  <c r="H15" i="12" s="1"/>
  <c r="F21" i="12"/>
  <c r="H14" i="12"/>
  <c r="H21" i="12"/>
  <c r="G55" i="9"/>
  <c r="G56" i="9" s="1"/>
  <c r="G58" i="9" s="1"/>
  <c r="G14" i="12" l="1"/>
  <c r="D14" i="12"/>
  <c r="F15" i="12" s="1"/>
  <c r="E14" i="12"/>
  <c r="G15" i="12" s="1"/>
  <c r="C66" i="9"/>
  <c r="C14" i="12"/>
  <c r="E15" i="12" s="1"/>
  <c r="C21" i="12"/>
  <c r="H55" i="9"/>
  <c r="H56" i="9" s="1"/>
  <c r="H58" i="9" s="1"/>
  <c r="H43" i="9" s="1"/>
  <c r="G43" i="9"/>
  <c r="H16" i="9"/>
  <c r="G16" i="9"/>
  <c r="F16" i="9"/>
  <c r="F13" i="9" s="1"/>
  <c r="F20" i="9" s="1"/>
  <c r="F8" i="12" s="1"/>
  <c r="E16" i="9"/>
  <c r="D16" i="9"/>
  <c r="C16" i="9"/>
  <c r="E13" i="9" l="1"/>
  <c r="E20" i="9" s="1"/>
  <c r="E8" i="12" s="1"/>
  <c r="G24" i="9"/>
  <c r="G22" i="9" s="1"/>
  <c r="G13" i="9" s="1"/>
  <c r="G20" i="9" s="1"/>
  <c r="G40" i="9"/>
  <c r="D45" i="9" l="1"/>
  <c r="D51" i="9" s="1"/>
  <c r="D53" i="9" s="1"/>
  <c r="D56" i="9" s="1"/>
  <c r="D58" i="9" s="1"/>
  <c r="C45" i="9"/>
  <c r="C51" i="9" s="1"/>
  <c r="C53" i="9" s="1"/>
  <c r="C56" i="9" s="1"/>
  <c r="C58" i="9" s="1"/>
  <c r="D27" i="9"/>
  <c r="D33" i="9" s="1"/>
  <c r="D36" i="9" s="1"/>
  <c r="D35" i="9" s="1"/>
  <c r="C27" i="9"/>
  <c r="C33" i="9" s="1"/>
  <c r="C36" i="9" s="1"/>
  <c r="C35" i="9" l="1"/>
  <c r="C41" i="9"/>
  <c r="C43" i="9"/>
  <c r="D43" i="9"/>
  <c r="G8" i="12"/>
  <c r="H40" i="9"/>
  <c r="H24" i="9"/>
  <c r="H22" i="9" s="1"/>
  <c r="H13" i="9" s="1"/>
  <c r="H20" i="9" s="1"/>
  <c r="H8" i="12" s="1"/>
  <c r="F12" i="12" l="1"/>
  <c r="F17" i="12" s="1"/>
  <c r="F18" i="12" s="1"/>
  <c r="F23" i="12" s="1"/>
  <c r="C4" i="13" s="1"/>
  <c r="J4" i="13" l="1"/>
  <c r="C38" i="9" l="1"/>
  <c r="C40" i="9" l="1"/>
  <c r="C24" i="9"/>
  <c r="C22" i="9" s="1"/>
  <c r="C13" i="9" l="1"/>
  <c r="C20" i="9" s="1"/>
  <c r="C8" i="12" s="1"/>
  <c r="C12" i="12" s="1"/>
  <c r="C17" i="12" s="1"/>
  <c r="C18" i="12" s="1"/>
  <c r="C23" i="12" s="1"/>
  <c r="D41" i="9"/>
  <c r="D24" i="9" s="1"/>
  <c r="D22" i="9" s="1"/>
  <c r="D13" i="9" s="1"/>
  <c r="D20" i="9" s="1"/>
  <c r="D8" i="12" s="1"/>
  <c r="I3" i="13" l="1"/>
  <c r="B3" i="13"/>
  <c r="D12" i="12"/>
  <c r="D17" i="12" s="1"/>
  <c r="D18" i="12" s="1"/>
  <c r="D23" i="12" s="1"/>
  <c r="D40" i="9"/>
  <c r="D38" i="9"/>
  <c r="B4" i="13" l="1"/>
  <c r="I4" i="13"/>
  <c r="E12" i="12"/>
  <c r="E17" i="12" s="1"/>
  <c r="E18" i="12" s="1"/>
  <c r="E23" i="12" s="1"/>
  <c r="J3" i="13" l="1"/>
  <c r="C3" i="13"/>
  <c r="G12" i="12" l="1"/>
  <c r="G17" i="12" s="1"/>
  <c r="G18" i="12" s="1"/>
  <c r="G23" i="12" s="1"/>
  <c r="K3" i="13" l="1"/>
  <c r="D3" i="13"/>
  <c r="H12" i="12"/>
  <c r="H17" i="12" s="1"/>
  <c r="H18" i="12" s="1"/>
  <c r="H23" i="12" s="1"/>
  <c r="D4" i="13" l="1"/>
  <c r="K4" i="13"/>
</calcChain>
</file>

<file path=xl/sharedStrings.xml><?xml version="1.0" encoding="utf-8"?>
<sst xmlns="http://schemas.openxmlformats.org/spreadsheetml/2006/main" count="351" uniqueCount="227">
  <si>
    <t>Izdevumu pieauguma nosacījums</t>
  </si>
  <si>
    <t>(milj. eiro)</t>
  </si>
  <si>
    <t>(million euro)</t>
  </si>
  <si>
    <t>SP
2017/20
MoF</t>
  </si>
  <si>
    <t>SP
2017/20
Council</t>
  </si>
  <si>
    <t>x</t>
  </si>
  <si>
    <t>Bilances nosacījums</t>
  </si>
  <si>
    <t>Balance rule</t>
  </si>
  <si>
    <t>Avots: Finanšu ministrija, Fiskālās disciplīnas padomes aprēķini</t>
  </si>
  <si>
    <t>Source: Ministry of Finance, Fiscal Discipline Council calculations</t>
  </si>
  <si>
    <t>Vispārējās valdības budžeta faktiskā strukturālā bilance, % no IKP</t>
  </si>
  <si>
    <t>1.</t>
  </si>
  <si>
    <t>IKP, faktiskajās cenās</t>
  </si>
  <si>
    <t>2.</t>
  </si>
  <si>
    <t>2.1.</t>
  </si>
  <si>
    <t>2.2.</t>
  </si>
  <si>
    <t>5.</t>
  </si>
  <si>
    <t>8.</t>
  </si>
  <si>
    <t>11.</t>
  </si>
  <si>
    <t>12.</t>
  </si>
  <si>
    <t>19.</t>
  </si>
  <si>
    <t>21.</t>
  </si>
  <si>
    <t>22.</t>
  </si>
  <si>
    <t>EKS korekcijas</t>
  </si>
  <si>
    <t>Local government budget balance</t>
  </si>
  <si>
    <t>Derived public persons budget balance</t>
  </si>
  <si>
    <t>ESA corrections</t>
  </si>
  <si>
    <t>24.</t>
  </si>
  <si>
    <t>Stingrākais no Izdevumu nosacījuma un Bilances nosacījuma</t>
  </si>
  <si>
    <t>Fiskālās disciplīnas likuma 5.panta otrās daļas nosacījums</t>
  </si>
  <si>
    <t>0,1% no IKP</t>
  </si>
  <si>
    <t>Fiskālās disciplīnas likuma 10.pantā noteiktais vidēja termiņa mērķis, % no IKP</t>
  </si>
  <si>
    <t>Atkāpe no mērķa iemaksu palielināšanai 2.pensiju līmenī, % no IKP</t>
  </si>
  <si>
    <t>Atkāpe no mērķa veselības aprūpes sistēmas reformas īstenošanai</t>
  </si>
  <si>
    <t>Iemaksu palielināšana no 2% uz 4%</t>
  </si>
  <si>
    <t>Iemaksu palielināšana no 4% uz 5%</t>
  </si>
  <si>
    <t>Iemaksu palielināšana no 5% uz 6%</t>
  </si>
  <si>
    <t>3.</t>
  </si>
  <si>
    <t>4.</t>
  </si>
  <si>
    <t>6.</t>
  </si>
  <si>
    <t>9. = 1. + 2. + 3. + 4. - (5. + 6. + 7.) * 8.</t>
  </si>
  <si>
    <t>Valsts budžeta izdevumi atbilstoši bilances nosacījumam</t>
  </si>
  <si>
    <t>Valsts budžeta ieņēmumi 
(naudas plūsmas metode)</t>
  </si>
  <si>
    <t>Pašvaldību budžeta bilance</t>
  </si>
  <si>
    <t>No valsts budžeta daļēji atvasināto publisko personu un budžeta nefinansētu iestāžu budžeta bilance</t>
  </si>
  <si>
    <t>Vienreizējie pasākumi, % no IKP</t>
  </si>
  <si>
    <t>Cikliskā komponente, % no IKP</t>
  </si>
  <si>
    <t>VTBIL noteiktā vispārējās valdības budžeta strukturālā bilance, % no IKP</t>
  </si>
  <si>
    <t>Cikliski koriģētā bilance, % no IKP</t>
  </si>
  <si>
    <t>Pārmantojamības nosacījums</t>
  </si>
  <si>
    <t>Continuity principle</t>
  </si>
  <si>
    <t>adjustments of maximum permissible state budget expenditure according to the FDL Article 5, incl.:</t>
  </si>
  <si>
    <t>1) pamatbudžeta izdevumos sakarā ar aktuālākām valsts sociālo pabalstu un pensiju saņēmēju kontingenta prognozēm;</t>
  </si>
  <si>
    <t>1) state budget expenditure due to more actual forecasts in contingent receiving state social allowances and pensions;</t>
  </si>
  <si>
    <t>Labklājības ministrijas pamatbudžeta programma 20.01.00 "Valsts sociālie pabalsti"</t>
  </si>
  <si>
    <t>20.01.00 Programme of the Ministry of Welfare basic budget "State Social Benefits"</t>
  </si>
  <si>
    <t>Labklājības ministrijas pamatbudžeta programma 20.02.00 "Izdienas pensijas"</t>
  </si>
  <si>
    <t>20.02.00 Programme of the Ministry of Welfare basic budget "Work pensions"</t>
  </si>
  <si>
    <t>Labklājības ministrijas budžeta apakšprogramma 20.03.00 "Piemaksas pie vecuma un invaliditātes pensijām"</t>
  </si>
  <si>
    <t>20.03.00 Programme of the Ministry of Welfare basic budget "Supplement to the old age and disability pensions"</t>
  </si>
  <si>
    <t>Aizsardzības ministrijas pamatbudžeta programma 31.00.00. "Militārpersonu pensiju fonds"</t>
  </si>
  <si>
    <t>31.00.00 Programme of the Ministry of Defence basic budget "Military pension fund"</t>
  </si>
  <si>
    <t>2) speciālā budžeta izdevumos sakarā ar aktuālākām sociālās apdrošināšanas pakalpojumu saņēmēju kontingenta, kā arī pensiju un pabalstu vidējā apmēra prognozēm;</t>
  </si>
  <si>
    <t>2) state social security budget expenditure due to more actual forecasts in contingent receiving social security services, so as forecasts of average amount of pensions and allowances;</t>
  </si>
  <si>
    <t>3) izdevumos, kuri izriet no prognozēto maksas pakalpojumu un citu pašu ieņēmumu izmaiņām, kā arī no kārtējā gada sākumā fiksētās maksas pakalpojumu un citu pašu ieņēmumu atlikuma summas;</t>
  </si>
  <si>
    <t xml:space="preserve">3) expenditure, which results from change in forecasted revenues from paid services and other self-earned revenues as well as fixed sum of remaining revenues from paid services and other self-earned revenues at the beginning of current year;  </t>
  </si>
  <si>
    <t>4) to izdevumu palielināšana, kuri nepieciešami Satversmes 62.pantā minētā apdraudējuma novēršanai, kā arī dabas katastrofu, avāriju un citu dabas vai sociālo procesu izraisītu materiālo zaudējumu novēršanai, — ievērojot FDL 12.panta otrās daļas nosacījumu;</t>
  </si>
  <si>
    <t>4) increase of expenditure which is subject to the Constitution Article 62 as well as material losses arising from natural disasters, emergencies and natural or social processes complying with provision of second Paragraph of the FDL Article 12;</t>
  </si>
  <si>
    <t>5) to izdevumu palielināšana, kuri nepieciešami, lai izpildītu starptautisko tiesu un Satversmes tiesas spriedumus;</t>
  </si>
  <si>
    <t>5) increase of expenditure necessary for execution of verdicts of international courts and Constitutional court;</t>
  </si>
  <si>
    <t>6) izdevumos saistībā ar Eiropas Savienības politiku instrumentu un pārējās ārvalstu finanšu palīdzības līdzekļu finansētiem projektiem un pasākumiem;</t>
  </si>
  <si>
    <t>6) expenditure in relation with projects and measures financed from European Union policy instruments and other foreign financial assistance programmes;</t>
  </si>
  <si>
    <t>7) izdevumos tās valsts parāda daļas apkalpošanai, kura ietilpst Valsts kases kompetencē;</t>
  </si>
  <si>
    <t xml:space="preserve">7) expenditure for servicing that part of state debt falling under the competence of the Treasury; </t>
  </si>
  <si>
    <t>8) kārtējos maksājumos Eiropas Savienības budžetā un starptautiskai sadarbībai;</t>
  </si>
  <si>
    <t>8) regular payments in the budget of the European Union and for international co-operation;</t>
  </si>
  <si>
    <t>9) FDL 16.panta piektajā daļā neminētu fiskālo risku izraisīto izdevumu palielināšana FDL 17.panta ceturtajā un piektajā daļā minētajos gadījumos, — ievērojot šo daļu nosacījumus;</t>
  </si>
  <si>
    <t>9) increase of expenditure related to fiscal risks not mentioned in the fifth Paragraph of the FDL Article 16 in accordance with fourth and fifth Paragraphs of the FDL Article 17, by complying with provisions of these Paragraphs;</t>
  </si>
  <si>
    <t>10) to izdevumu palielināšana, kuri izriet no normatīvā akta pieņemšanas saskaņā ar FDL 9.pantu, ja atbilstoši tā nosacījumiem pieņemts normatīvais akts, kas paredz palielināt valsts budžeta ieņēmumus, lai segtu attiecīgo izdevumu palielinājumu, vai izdevumu samazināšana apjomā, kas kompensē valsts budžeta ieņēmumu kritumu, ja tiek pieņemts normatīvais akts, kas paredz samazināt valsts budžeta ieņēmumus.</t>
  </si>
  <si>
    <t xml:space="preserve">10) increase of expenditure resulting from adopting of normative act in accordance with the FDL Article 9, if according its provisions normative act is adopted which foresees to increase state budget revenues in order to cover respective increase of expenditure or reducing expenditure in amount compensating fall in state budget revenues, if normative act is adopted foreseeing to reduce state budget revenues. </t>
  </si>
  <si>
    <t>VTBIL noteiktā vispārējās valdības budžeta (nominālā) bilance, % no IKP</t>
  </si>
  <si>
    <t>Vispārējās valdības budžeta faktiskā (nominālā) bilance, % no IKP</t>
  </si>
  <si>
    <t>Stabilitātes un izaugsmes pakta (SIP) metodoloģija, vispārējās valdības budžeta (nominālā) bilance</t>
  </si>
  <si>
    <t>Stabilitātes un izaugsmes paktā noteiktais vidēja termiņa mērķis, % no IKP</t>
  </si>
  <si>
    <t>26.1.</t>
  </si>
  <si>
    <t>26.2.</t>
  </si>
  <si>
    <t>Central government budget revenue (cash-flow)</t>
  </si>
  <si>
    <t>Strukturālā bilance atbilstoši Fiskālās disciplīnas likumam un papildu atkāpēm</t>
  </si>
  <si>
    <t>Strukturālā bilance atbilstoši Stabilitātes un izaugsmes paktam un papildu atkāpēm</t>
  </si>
  <si>
    <t>Minimāli atļautā strukturālā bilance, % no IKP</t>
  </si>
  <si>
    <t>13. = 13.1. + 13.2. + 13.3.</t>
  </si>
  <si>
    <t>13.1.</t>
  </si>
  <si>
    <t>13.2.</t>
  </si>
  <si>
    <t>13.3.</t>
  </si>
  <si>
    <t>14.</t>
  </si>
  <si>
    <t>7. = 18.</t>
  </si>
  <si>
    <t>17.</t>
  </si>
  <si>
    <t>15.</t>
  </si>
  <si>
    <t>Atkāpe no mērķa nodokļu sistēmas reformas īstenošanai</t>
  </si>
  <si>
    <t>16. = 12. + 13. + 14. + 15.</t>
  </si>
  <si>
    <t>Rādītājs</t>
  </si>
  <si>
    <t>Item</t>
  </si>
  <si>
    <t>No; formula</t>
  </si>
  <si>
    <t>State budget expenditure according to the balance rule</t>
  </si>
  <si>
    <t>State budget expenditure according to the stricktest rule applied</t>
  </si>
  <si>
    <t>Valsts budžeta izdevumi, atbilstoši izvēlētajam stingrākajam nosacījumam</t>
  </si>
  <si>
    <t>Valsts budžeta izdevumi atbilstoši pārmantojamības nosacījumam</t>
  </si>
  <si>
    <t>Stricktest rule out of Expenditure rule and Balance rule</t>
  </si>
  <si>
    <r>
      <t>Fiscal safety reserve</t>
    </r>
    <r>
      <rPr>
        <vertAlign val="subscript"/>
        <sz val="11"/>
        <rFont val="Times New Roman"/>
        <family val="1"/>
        <charset val="204"/>
      </rPr>
      <t>t</t>
    </r>
  </si>
  <si>
    <r>
      <t>Fiscal safety reserve</t>
    </r>
    <r>
      <rPr>
        <vertAlign val="subscript"/>
        <sz val="11"/>
        <rFont val="Times New Roman"/>
        <family val="1"/>
        <charset val="204"/>
      </rPr>
      <t>t-1</t>
    </r>
  </si>
  <si>
    <r>
      <t>Fiskālā nodrošinājuma rezerve</t>
    </r>
    <r>
      <rPr>
        <vertAlign val="subscript"/>
        <sz val="11"/>
        <rFont val="Times New Roman"/>
        <family val="1"/>
        <charset val="204"/>
      </rPr>
      <t>t</t>
    </r>
  </si>
  <si>
    <r>
      <t>Fiskālā nodrošinājuma rezerve</t>
    </r>
    <r>
      <rPr>
        <vertAlign val="subscript"/>
        <sz val="11"/>
        <rFont val="Times New Roman"/>
        <family val="1"/>
        <charset val="204"/>
      </rPr>
      <t>t-1</t>
    </r>
  </si>
  <si>
    <t>Condition set in Fiscal discipline law Article 5(2)</t>
  </si>
  <si>
    <t>0.1% of GDP</t>
  </si>
  <si>
    <t>Minimal structural balance, 
% of GDP</t>
  </si>
  <si>
    <t>One-off, % of GDP</t>
  </si>
  <si>
    <t>Cyclical component, % of GDP</t>
  </si>
  <si>
    <t>GDP, at current prices</t>
  </si>
  <si>
    <t>23.</t>
  </si>
  <si>
    <t>10. = MAX (11.; 24.)</t>
  </si>
  <si>
    <t>Fiscal discipline law Article 10 medium-term objective, % of GDP</t>
  </si>
  <si>
    <t>Contribution change from 2% to 4%</t>
  </si>
  <si>
    <t>Deviation from the objective to increase contributions to the second pension pillar, % of GDP</t>
  </si>
  <si>
    <t>Contribution change from 4% to 5%</t>
  </si>
  <si>
    <t>Contribution change from 5% to 6%</t>
  </si>
  <si>
    <t>Atkāpe no mērķa veselības aprūpes sistēmas reformas īstenošanai, % no IKP</t>
  </si>
  <si>
    <t>Atkāpe no mērķa nodokļu sistēmas reformas īstenošanai, % no IKP</t>
  </si>
  <si>
    <t>Izvēlētā stingrākā vispārējās valdības budžeta bilance, % no IKP</t>
  </si>
  <si>
    <t>Fiskālās disciplīnas likuma (FDL) metodoloģija, vispārējās valdības budžeta (nominālā) bilance, % no IKP</t>
  </si>
  <si>
    <t>Selected stricktest general government budget balance, % of GDP</t>
  </si>
  <si>
    <t>Fiscal discipline law (FDL) methodology, general government budget (headline) balance, % of GDP</t>
  </si>
  <si>
    <t>Deviation from the objective for the helath care reform, % of GDP</t>
  </si>
  <si>
    <t>Deviation from the objective for the tax system reform, % of GDP</t>
  </si>
  <si>
    <t>Cyclically adjusted balance, % of GDP</t>
  </si>
  <si>
    <t>Structural balance according to the Fiscal discipline law and to the additional deviations</t>
  </si>
  <si>
    <t>MTBFL general government structural balance, % of GDP</t>
  </si>
  <si>
    <t>General government actual structural balance, % of GDP</t>
  </si>
  <si>
    <t>MTBFL general government headline balance, % of GDP</t>
  </si>
  <si>
    <t>General government actual headline balance, % of GDP</t>
  </si>
  <si>
    <t>Stability and growth pact (SGP) methodology, general government budget (headline) balance, % of GDP</t>
  </si>
  <si>
    <t>Stability and growth pact medium-term objective, % of GDP</t>
  </si>
  <si>
    <t>11. = 23.</t>
  </si>
  <si>
    <t>18. = 23. - 19.</t>
  </si>
  <si>
    <t>20. = 23. - 21.</t>
  </si>
  <si>
    <t>25.</t>
  </si>
  <si>
    <t>26.3.</t>
  </si>
  <si>
    <t>26. = 26.1. + 26.2. + 26.3.</t>
  </si>
  <si>
    <t>27.</t>
  </si>
  <si>
    <t>5. = 10. - 7. - 6.</t>
  </si>
  <si>
    <t>28.</t>
  </si>
  <si>
    <t>29. = 25. + 26. + 27. + 28.</t>
  </si>
  <si>
    <t>30.</t>
  </si>
  <si>
    <t>31.</t>
  </si>
  <si>
    <t>33.</t>
  </si>
  <si>
    <t>34.</t>
  </si>
  <si>
    <t>35.</t>
  </si>
  <si>
    <t>32. = 35. - 33.</t>
  </si>
  <si>
    <t>Koriģētie maksimāli pieļaujamie valsts budžeta izdevumi (Vispārējās valdības budžeta plāns iepriekšējā gadā)</t>
  </si>
  <si>
    <r>
      <t xml:space="preserve">koriģēto maksimāli pieļaujamo valsts budžeta izdevumu </t>
    </r>
    <r>
      <rPr>
        <b/>
        <i/>
        <sz val="11"/>
        <color theme="1"/>
        <rFont val="Times New Roman"/>
        <family val="1"/>
        <charset val="186"/>
      </rPr>
      <t>korekcijas</t>
    </r>
    <r>
      <rPr>
        <i/>
        <sz val="11"/>
        <color theme="1"/>
        <rFont val="Times New Roman"/>
        <family val="1"/>
        <charset val="204"/>
      </rPr>
      <t xml:space="preserve"> saskaņā ar FDL 5.pantu, t.sk.:</t>
    </r>
  </si>
  <si>
    <t>2.3.</t>
  </si>
  <si>
    <t>2.4.</t>
  </si>
  <si>
    <t>Labklājības ministrijas speciālā budžeta programma 04.01.00 "Valsts pensiju speciālais budžets"</t>
  </si>
  <si>
    <t>Labklājības ministrijas speciālā budžeta programma 04.02.00 "Nodarbinātības speciālais budžets"</t>
  </si>
  <si>
    <t>Labklājības ministrijas speciālā budžeta programma 04.03.00 "Darba negadījumu speciālais budžets"</t>
  </si>
  <si>
    <t>Labklājības ministrijas speciālā budžeta programma 04.04.00 "Invaliditātes, maternitātes un slimības speciālais budžets"</t>
  </si>
  <si>
    <t>7.</t>
  </si>
  <si>
    <t>1.1.</t>
  </si>
  <si>
    <t>1.2.</t>
  </si>
  <si>
    <t>1.3.</t>
  </si>
  <si>
    <t>1.4.</t>
  </si>
  <si>
    <t>9.</t>
  </si>
  <si>
    <t>10.</t>
  </si>
  <si>
    <t>01.</t>
  </si>
  <si>
    <t>Faktiskie ES fondu izdevumi pozīcijās, kas pakļaujas izlīdzināšanai</t>
  </si>
  <si>
    <t>Valsts parāda vadības izdevumi pozīcijās, kas pakļaujas izlīdzināšanai</t>
  </si>
  <si>
    <t>13. = 0.1. + 0.2. + 11. + 12.</t>
  </si>
  <si>
    <t>4. = MIN (1.; 2.)</t>
  </si>
  <si>
    <r>
      <t>5.1. FNR</t>
    </r>
    <r>
      <rPr>
        <vertAlign val="subscript"/>
        <sz val="11"/>
        <color theme="1"/>
        <rFont val="Times New Roman"/>
        <family val="1"/>
        <charset val="186"/>
      </rPr>
      <t>t</t>
    </r>
  </si>
  <si>
    <r>
      <t>5.2. FNR</t>
    </r>
    <r>
      <rPr>
        <vertAlign val="subscript"/>
        <sz val="11"/>
        <color theme="1"/>
        <rFont val="Times New Roman"/>
        <family val="1"/>
        <charset val="186"/>
      </rPr>
      <t>t-1</t>
    </r>
  </si>
  <si>
    <t>Modulis no 6.1.</t>
  </si>
  <si>
    <t>6.1.</t>
  </si>
  <si>
    <t>6.2.</t>
  </si>
  <si>
    <t>7.1.</t>
  </si>
  <si>
    <t>7.2.</t>
  </si>
  <si>
    <t>GDP, current prices</t>
  </si>
  <si>
    <t>Module of 6.1.</t>
  </si>
  <si>
    <t>8. = IF (6.2. &gt; 7.2.; 4.; 3.)</t>
  </si>
  <si>
    <t>Expenditure growth rule</t>
  </si>
  <si>
    <t>Continuity rule</t>
  </si>
  <si>
    <t>Chart 3.1</t>
  </si>
  <si>
    <t>Adjusted maximum permissible state budget expenditure (Draft budgetary plan of previous year)</t>
  </si>
  <si>
    <t>04.01.00 Programme of the Ministry of Welfare special budget "State pensions"</t>
  </si>
  <si>
    <t>04.02.00 Programme of the Ministry of Welfare special budget "Employment"</t>
  </si>
  <si>
    <t>04.03.00 Programme of the Ministry of Welfare special budget "Occupational accidents"</t>
  </si>
  <si>
    <t>04.04.00 Programme of the Ministry of Welfare special budget "Disability, maternity, and sickness"</t>
  </si>
  <si>
    <t>Expenditure of European Union structural funds,  Cohesion fund,  Common Agricultural Policy and  Common Fisheries Policy as subject to the smoothing mechanism</t>
  </si>
  <si>
    <t>Government debt service expenditure, what is in the Treasury's competence as subject to the smoothing mechanism</t>
  </si>
  <si>
    <t>1. = 1.1. + 1.2. + 1.3. + 1.4.</t>
  </si>
  <si>
    <t>2. = 2.1. + 2.2. + 2.3. + 2.4.</t>
  </si>
  <si>
    <t>02. = 1. + 2. + 3. + 4. + 5. + 6. + 7. + 8. + 9. 10.</t>
  </si>
  <si>
    <t>Structural balance according to the Stability and growth pact and to the additional deviations</t>
  </si>
  <si>
    <t>Cyclical component, % of potential GDP</t>
  </si>
  <si>
    <t>Cikliskā komponente, % no potenciālā IKP</t>
  </si>
  <si>
    <t>Cyclically adjusted balance, % of potential GDP</t>
  </si>
  <si>
    <t>Cikliski koriģētā bilance, % no potenciālā IKP</t>
  </si>
  <si>
    <t>Vispārējās valdības budžeta stukturālā bilance atbilstoši SIP, % no IKP</t>
  </si>
  <si>
    <t>Vispārējās valdības budžeta (nominālā) bilance atbilstoši SIP, % no IKP</t>
  </si>
  <si>
    <t xml:space="preserve">General government structural balance according to the Stability and growth pact, % of GDP </t>
  </si>
  <si>
    <t>Maximum structural balance according to the Stability and growth pact, % of GDP</t>
  </si>
  <si>
    <t>Maksimālā strukturālā bilance atbilstoši SIP, % no IKP</t>
  </si>
  <si>
    <t>One-off measures, % of GDP</t>
  </si>
  <si>
    <t>General governement headline balance according to the Stability and growth pact, % of GDP</t>
  </si>
  <si>
    <t>Skaitlisko nosacījumu izpildes kopsavilkums</t>
  </si>
  <si>
    <t>Summary of numerical conditions fulfilment</t>
  </si>
  <si>
    <t>P2.1.tabula</t>
  </si>
  <si>
    <t>Table P2.1</t>
  </si>
  <si>
    <t>State budget expenditure according to the continuity rule</t>
  </si>
  <si>
    <t>MoF</t>
  </si>
  <si>
    <t>Council</t>
  </si>
  <si>
    <t>FM</t>
  </si>
  <si>
    <t>Padome</t>
  </si>
  <si>
    <t>Table P2.3</t>
  </si>
  <si>
    <t>P2.2. tabula</t>
  </si>
  <si>
    <t>Table P2.2</t>
  </si>
  <si>
    <t>-</t>
  </si>
  <si>
    <t>P2.3. tabula</t>
  </si>
  <si>
    <t>3.1.attēls.</t>
  </si>
</sst>
</file>

<file path=xl/styles.xml><?xml version="1.0" encoding="utf-8"?>
<styleSheet xmlns="http://schemas.openxmlformats.org/spreadsheetml/2006/main" xmlns:mc="http://schemas.openxmlformats.org/markup-compatibility/2006" xmlns:x14ac="http://schemas.microsoft.com/office/spreadsheetml/2009/9/ac" mc:Ignorable="x14ac">
  <numFmts count="91">
    <numFmt numFmtId="41" formatCode="_-* #,##0_-;\-* #,##0_-;_-* &quot;-&quot;_-;_-@_-"/>
    <numFmt numFmtId="43" formatCode="_-* #,##0.00_-;\-* #,##0.00_-;_-* &quot;-&quot;??_-;_-@_-"/>
    <numFmt numFmtId="164" formatCode="&quot;$&quot;#,##0_);\(&quot;$&quot;#,##0\)"/>
    <numFmt numFmtId="165" formatCode="_(&quot;$&quot;* #,##0_);_(&quot;$&quot;* \(#,##0\);_(&quot;$&quot;* &quot;-&quot;_);_(@_)"/>
    <numFmt numFmtId="166" formatCode="_(&quot;$&quot;* #,##0.00_);_(&quot;$&quot;* \(#,##0.00\);_(&quot;$&quot;* &quot;-&quot;??_);_(@_)"/>
    <numFmt numFmtId="167" formatCode="#,##0.0"/>
    <numFmt numFmtId="168" formatCode="0.0"/>
    <numFmt numFmtId="170" formatCode="0.0%"/>
    <numFmt numFmtId="171" formatCode="@\ *."/>
    <numFmt numFmtId="172" formatCode="&quot;   &quot;@"/>
    <numFmt numFmtId="173" formatCode="\ \ \ \ \ \ \ \ \ \ @\ *."/>
    <numFmt numFmtId="174" formatCode="\ \ \ \ \ \ \ \ \ \ \ \ @\ *."/>
    <numFmt numFmtId="175" formatCode="\ \ \ \ \ \ \ \ \ \ \ \ @"/>
    <numFmt numFmtId="176" formatCode="\ \ \ \ \ \ \ \ \ \ \ \ \ @\ *."/>
    <numFmt numFmtId="177" formatCode="\ @\ *."/>
    <numFmt numFmtId="178" formatCode="\ @"/>
    <numFmt numFmtId="179" formatCode="&quot;      &quot;@"/>
    <numFmt numFmtId="180" formatCode="\ \ @\ *."/>
    <numFmt numFmtId="181" formatCode="\ \ @"/>
    <numFmt numFmtId="182" formatCode="&quot;         &quot;@"/>
    <numFmt numFmtId="183" formatCode="\ \ \ @\ *."/>
    <numFmt numFmtId="184" formatCode="\ \ \ @"/>
    <numFmt numFmtId="185" formatCode="&quot;            &quot;@"/>
    <numFmt numFmtId="186" formatCode="\ \ \ \ @\ *."/>
    <numFmt numFmtId="187" formatCode="\ \ \ \ @"/>
    <numFmt numFmtId="188" formatCode="&quot;               &quot;@"/>
    <numFmt numFmtId="189" formatCode="\ \ \ \ \ \ @\ *."/>
    <numFmt numFmtId="190" formatCode="\ \ \ \ \ \ @"/>
    <numFmt numFmtId="191" formatCode="\ \ \ \ \ \ \ @\ *."/>
    <numFmt numFmtId="192" formatCode="\ \ \ \ \ \ \ \ \ @\ *."/>
    <numFmt numFmtId="193" formatCode="\ \ \ \ \ \ \ \ \ @"/>
    <numFmt numFmtId="194" formatCode="_-* #,##0;[Red]\-* #,##0;_-* &quot;0&quot;;_-@"/>
    <numFmt numFmtId="195" formatCode="_-[$CHF]\ \ #,##0.00_-;\-[$CHF]\ * #,##0.00_-;_-[$CHF]\ * &quot;-&quot;??_-;_-@_-"/>
    <numFmt numFmtId="196" formatCode="#,##0;[Red]\(#,##0\)"/>
    <numFmt numFmtId="197" formatCode="0.000_)"/>
    <numFmt numFmtId="198" formatCode="_ * #,##0.00_ ;_ * \-#,##0.00_ ;_ * &quot;-&quot;??_ ;_ @_ "/>
    <numFmt numFmtId="199" formatCode="&quot; &quot;#,##0.00&quot; &quot;;&quot; -&quot;#,##0.00&quot; &quot;;&quot; -&quot;00&quot; &quot;;&quot; &quot;@&quot; &quot;"/>
    <numFmt numFmtId="200" formatCode="#,##0.000"/>
    <numFmt numFmtId="201" formatCode="_-&quot;$&quot;* #,##0_-;\-&quot;$&quot;* #,##0_-;_-&quot;$&quot;* &quot;-&quot;_-;_-@_-"/>
    <numFmt numFmtId="202" formatCode="[$DEM-4C0A]#,##0.00_ ;\-[$DEM-4C0A]#,##0.00\ "/>
    <numFmt numFmtId="203" formatCode="#,##0.00\ &quot;F&quot;;\-#,##0.00\ &quot;F&quot;"/>
    <numFmt numFmtId="204" formatCode="_-[$€-2]* #,##0.00_-;\-[$€-2]* #,##0.00_-;_-[$€-2]* &quot;-&quot;??_-"/>
    <numFmt numFmtId="205" formatCode="_-[$€-2]\ * #,##0.00_-;\-[$€-2]\ * #,##0.00_-;_-[$€-2]\ * &quot;-&quot;??_-"/>
    <numFmt numFmtId="206" formatCode="General_)"/>
    <numFmt numFmtId="207" formatCode="_-* #,##0\ _F_t_-;\-* #,##0\ _F_t_-;_-* &quot;-&quot;\ _F_t_-;_-@_-"/>
    <numFmt numFmtId="208" formatCode="_-* #,##0.00\ _F_t_-;\-* #,##0.00\ _F_t_-;_-* &quot;-&quot;??\ _F_t_-;_-@_-"/>
    <numFmt numFmtId="209" formatCode="#."/>
    <numFmt numFmtId="210" formatCode="#,#00"/>
    <numFmt numFmtId="211" formatCode="[&gt;0.05]#,##0.0;[&lt;-0.05]\-#,##0.0;\-\-&quot; &quot;;"/>
    <numFmt numFmtId="212" formatCode="[&gt;0.5]#,##0;[&lt;-0.5]\-#,##0;\-\-&quot; &quot;;"/>
    <numFmt numFmtId="213" formatCode="________@"/>
    <numFmt numFmtId="214" formatCode="____________@"/>
    <numFmt numFmtId="215" formatCode="________________@"/>
    <numFmt numFmtId="216" formatCode="____________________@"/>
    <numFmt numFmtId="217" formatCode="[$JPY]\ #,##0.00;\-[$JPY]\ #,##0.00"/>
    <numFmt numFmtId="218" formatCode="0.000"/>
    <numFmt numFmtId="219" formatCode="#,##0\ &quot;Kč&quot;;\-#,##0\ &quot;Kč&quot;"/>
    <numFmt numFmtId="220" formatCode="_-* #,##0.00\ &quot;Kč&quot;_-;\-* #,##0.00\ &quot;Kč&quot;_-;_-* &quot;-&quot;??\ &quot;Kč&quot;_-;_-@_-"/>
    <numFmt numFmtId="221" formatCode="_-* #,##0\ _F_-;\-* #,##0\ _F_-;_-* &quot;-&quot;\ _F_-;_-@_-"/>
    <numFmt numFmtId="222" formatCode="_-* #,##0.00\ _F_-;\-* #,##0.00\ _F_-;_-* &quot;-&quot;??\ _F_-;_-@_-"/>
    <numFmt numFmtId="223" formatCode="&quot;Cr$&quot;#,##0_);[Red]\(&quot;Cr$&quot;#,##0\)"/>
    <numFmt numFmtId="224" formatCode="&quot;Cr$&quot;#,##0.00_);[Red]\(&quot;Cr$&quot;#,##0.00\)"/>
    <numFmt numFmtId="225" formatCode="\$#,"/>
    <numFmt numFmtId="226" formatCode="#,##0&quot; FB&quot;;[Red]\-#,##0&quot; FB&quot;"/>
    <numFmt numFmtId="227" formatCode="#,##0.00&quot; FB&quot;;[Red]\-#,##0.00&quot; FB&quot;"/>
    <numFmt numFmtId="228" formatCode="&quot;$&quot;#,#00"/>
    <numFmt numFmtId="229" formatCode="&quot;$&quot;#,"/>
    <numFmt numFmtId="230" formatCode="ddd\ d\-mmm\-yy"/>
    <numFmt numFmtId="231" formatCode="[&gt;=0.05]#,##0.0;[&lt;=-0.05]\-#,##0.0;?0.0"/>
    <numFmt numFmtId="232" formatCode="_-* #,##0\ &quot;Ft&quot;_-;\-* #,##0\ &quot;Ft&quot;_-;_-* &quot;-&quot;\ &quot;Ft&quot;_-;_-@_-"/>
    <numFmt numFmtId="233" formatCode="_-* #,##0.00\ &quot;Ft&quot;_-;\-* #,##0.00\ &quot;Ft&quot;_-;_-* &quot;-&quot;??\ &quot;Ft&quot;_-;_-@_-"/>
    <numFmt numFmtId="234" formatCode="[Black]#,##0.0;[Black]\-#,##0.0;;"/>
    <numFmt numFmtId="235" formatCode="[Black][&gt;0.05]#,##0.0;[Black][&lt;-0.05]\-#,##0.0;;"/>
    <numFmt numFmtId="236" formatCode="[Black][&gt;0.5]#,##0;[Black][&lt;-0.5]\-#,##0;;"/>
    <numFmt numFmtId="237" formatCode="%#,#00"/>
    <numFmt numFmtId="238" formatCode="#.##000"/>
    <numFmt numFmtId="239" formatCode="dd\-mmm\-yy_)"/>
    <numFmt numFmtId="240" formatCode="#,##0_)"/>
    <numFmt numFmtId="241" formatCode="#.##0,"/>
    <numFmt numFmtId="242" formatCode="#,##0.000000"/>
    <numFmt numFmtId="243" formatCode="[$$-409]#,##0.00_ ;\-[$$-409]#,##0.00\ "/>
    <numFmt numFmtId="244" formatCode="\(\$#,###\)"/>
    <numFmt numFmtId="245" formatCode="[$$-1009]#,##0.00;\-[$$-1009]#,##0.00"/>
    <numFmt numFmtId="246" formatCode="0&quot;.&quot;0"/>
    <numFmt numFmtId="247" formatCode="General\ \ \ \ \ \ "/>
    <numFmt numFmtId="248" formatCode="0.0\ \ \ \ \ \ \ \ "/>
    <numFmt numFmtId="249" formatCode="mmmm\ yyyy"/>
    <numFmt numFmtId="250" formatCode="_-* #,##0\ &quot;крб.&quot;_-;\-* #,##0\ &quot;крб.&quot;_-;_-* &quot;-&quot;\ &quot;крб.&quot;_-;_-@_-"/>
    <numFmt numFmtId="251" formatCode="_-* #,##0.00\ &quot;крб.&quot;_-;\-* #,##0.00\ &quot;крб.&quot;_-;_-* &quot;-&quot;??\ &quot;крб.&quot;_-;_-@_-"/>
    <numFmt numFmtId="252" formatCode="_-* #,##0\ _к_р_б_._-;\-* #,##0\ _к_р_б_._-;_-* &quot;-&quot;\ _к_р_б_._-;_-@_-"/>
    <numFmt numFmtId="253" formatCode="_-* #,##0.00\ _к_р_б_._-;\-* #,##0.00\ _к_р_б_._-;_-* &quot;-&quot;??\ _к_р_б_._-;_-@_-"/>
  </numFmts>
  <fonts count="247">
    <font>
      <sz val="11"/>
      <color theme="1"/>
      <name val="Calibri"/>
      <family val="2"/>
      <charset val="186"/>
      <scheme val="minor"/>
    </font>
    <font>
      <sz val="11"/>
      <color theme="1"/>
      <name val="Calibri"/>
      <family val="2"/>
      <scheme val="minor"/>
    </font>
    <font>
      <sz val="11"/>
      <color theme="1"/>
      <name val="Calibri"/>
      <family val="2"/>
      <charset val="186"/>
      <scheme val="minor"/>
    </font>
    <font>
      <sz val="11"/>
      <color theme="1"/>
      <name val="Times New Roman"/>
      <family val="1"/>
      <charset val="186"/>
    </font>
    <font>
      <sz val="10"/>
      <color theme="1"/>
      <name val="Times New Roman"/>
      <family val="1"/>
      <charset val="186"/>
    </font>
    <font>
      <sz val="11"/>
      <color theme="1"/>
      <name val="Times New Roman"/>
      <family val="1"/>
      <charset val="204"/>
    </font>
    <font>
      <b/>
      <sz val="11"/>
      <color theme="1"/>
      <name val="Times New Roman"/>
      <family val="1"/>
      <charset val="204"/>
    </font>
    <font>
      <sz val="11"/>
      <name val="Times New Roman"/>
      <family val="1"/>
      <charset val="186"/>
    </font>
    <font>
      <sz val="11"/>
      <name val="Arial"/>
      <family val="2"/>
      <charset val="186"/>
    </font>
    <font>
      <sz val="10"/>
      <name val="Arial"/>
      <family val="2"/>
      <charset val="186"/>
    </font>
    <font>
      <sz val="11"/>
      <color theme="1"/>
      <name val="Calibri"/>
      <family val="2"/>
      <scheme val="minor"/>
    </font>
    <font>
      <sz val="10"/>
      <color theme="1"/>
      <name val="Arial"/>
      <family val="2"/>
      <charset val="186"/>
    </font>
    <font>
      <sz val="11"/>
      <name val="Times New Roman"/>
      <family val="1"/>
      <charset val="204"/>
    </font>
    <font>
      <b/>
      <sz val="11"/>
      <color theme="1"/>
      <name val="Times New Roman"/>
      <family val="1"/>
      <charset val="186"/>
    </font>
    <font>
      <sz val="12"/>
      <color theme="1"/>
      <name val="Times New Roman"/>
      <family val="1"/>
      <charset val="204"/>
    </font>
    <font>
      <sz val="10"/>
      <color theme="1"/>
      <name val="Times New Roman"/>
      <family val="1"/>
      <charset val="204"/>
    </font>
    <font>
      <i/>
      <sz val="10"/>
      <color theme="1"/>
      <name val="Times New Roman"/>
      <family val="1"/>
      <charset val="204"/>
    </font>
    <font>
      <sz val="10"/>
      <color theme="1"/>
      <name val="Calibri"/>
      <family val="2"/>
      <charset val="186"/>
      <scheme val="minor"/>
    </font>
    <font>
      <b/>
      <sz val="11"/>
      <name val="Times New Roman"/>
      <family val="1"/>
      <charset val="204"/>
    </font>
    <font>
      <i/>
      <sz val="10"/>
      <name val="Times New Roman"/>
      <family val="1"/>
      <charset val="204"/>
    </font>
    <font>
      <vertAlign val="subscript"/>
      <sz val="11"/>
      <name val="Times New Roman"/>
      <family val="1"/>
      <charset val="204"/>
    </font>
    <font>
      <i/>
      <sz val="11"/>
      <color theme="1"/>
      <name val="Times New Roman"/>
      <family val="1"/>
      <charset val="204"/>
    </font>
    <font>
      <b/>
      <sz val="11"/>
      <name val="Times New Roman"/>
      <family val="1"/>
      <charset val="186"/>
    </font>
    <font>
      <vertAlign val="subscript"/>
      <sz val="11"/>
      <color theme="1"/>
      <name val="Times New Roman"/>
      <family val="1"/>
      <charset val="186"/>
    </font>
    <font>
      <b/>
      <i/>
      <sz val="11"/>
      <color theme="1"/>
      <name val="Times New Roman"/>
      <family val="1"/>
      <charset val="186"/>
    </font>
    <font>
      <b/>
      <sz val="18"/>
      <color theme="3"/>
      <name val="Calibri Light"/>
      <family val="2"/>
      <scheme val="major"/>
    </font>
    <font>
      <sz val="10"/>
      <color theme="0"/>
      <name val="Times New Roman"/>
      <family val="1"/>
      <charset val="204"/>
    </font>
    <font>
      <sz val="10"/>
      <color rgb="FFFF0000"/>
      <name val="Times New Roman"/>
      <family val="1"/>
      <charset val="204"/>
    </font>
    <font>
      <sz val="10"/>
      <name val="Helv"/>
    </font>
    <font>
      <sz val="10"/>
      <color rgb="FF000000"/>
      <name val="MS Sans Serif"/>
      <family val="2"/>
      <charset val="186"/>
    </font>
    <font>
      <sz val="10"/>
      <color indexed="8"/>
      <name val="MS Sans Serif"/>
      <family val="2"/>
      <charset val="186"/>
    </font>
    <font>
      <sz val="10"/>
      <color indexed="8"/>
      <name val="Arial"/>
      <family val="2"/>
      <charset val="186"/>
    </font>
    <font>
      <sz val="8"/>
      <name val="Arial"/>
      <family val="2"/>
    </font>
    <font>
      <sz val="12"/>
      <name val="Times New Roman"/>
      <family val="1"/>
    </font>
    <font>
      <sz val="10"/>
      <color indexed="9"/>
      <name val="Arial"/>
      <family val="2"/>
      <charset val="186"/>
    </font>
    <font>
      <sz val="7"/>
      <name val="Letter Gothic CE"/>
      <family val="3"/>
      <charset val="238"/>
    </font>
    <font>
      <sz val="11"/>
      <color indexed="8"/>
      <name val="Calibri"/>
      <family val="2"/>
    </font>
    <font>
      <sz val="10"/>
      <color indexed="8"/>
      <name val="Arial"/>
      <family val="2"/>
    </font>
    <font>
      <sz val="10"/>
      <color rgb="FF000000"/>
      <name val="Arial"/>
      <family val="2"/>
      <charset val="186"/>
    </font>
    <font>
      <sz val="12"/>
      <color theme="1"/>
      <name val="Calibri"/>
      <family val="2"/>
      <charset val="186"/>
    </font>
    <font>
      <sz val="7"/>
      <name val="Arial"/>
      <family val="2"/>
    </font>
    <font>
      <sz val="9"/>
      <name val="Times New Roman"/>
      <family val="1"/>
    </font>
    <font>
      <sz val="11"/>
      <color indexed="9"/>
      <name val="Calibri"/>
      <family val="2"/>
    </font>
    <font>
      <sz val="10"/>
      <color indexed="9"/>
      <name val="Arial"/>
      <family val="2"/>
    </font>
    <font>
      <sz val="10"/>
      <color rgb="FFFFFFFF"/>
      <name val="Arial"/>
      <family val="2"/>
      <charset val="186"/>
    </font>
    <font>
      <sz val="12"/>
      <color theme="0"/>
      <name val="Calibri"/>
      <family val="2"/>
      <charset val="186"/>
    </font>
    <font>
      <sz val="11"/>
      <color rgb="FF000000"/>
      <name val="Calibri"/>
      <family val="2"/>
      <charset val="186"/>
    </font>
    <font>
      <sz val="11"/>
      <color rgb="FFFFFFFF"/>
      <name val="Calibri"/>
      <family val="2"/>
      <charset val="186"/>
    </font>
    <font>
      <b/>
      <sz val="10"/>
      <color indexed="52"/>
      <name val="Arial"/>
      <family val="2"/>
      <charset val="186"/>
    </font>
    <font>
      <b/>
      <sz val="10"/>
      <name val="Arial"/>
      <family val="2"/>
    </font>
    <font>
      <sz val="8"/>
      <color indexed="12"/>
      <name val="Helv"/>
    </font>
    <font>
      <sz val="10"/>
      <name val="Geneva"/>
    </font>
    <font>
      <sz val="8"/>
      <color indexed="12"/>
      <name val="Helv"/>
      <family val="2"/>
    </font>
    <font>
      <sz val="11"/>
      <color indexed="10"/>
      <name val="Calibri"/>
      <family val="2"/>
    </font>
    <font>
      <sz val="11"/>
      <color indexed="20"/>
      <name val="Calibri"/>
      <family val="2"/>
    </font>
    <font>
      <sz val="11"/>
      <color rgb="FF800000"/>
      <name val="Calibri"/>
      <family val="2"/>
      <charset val="186"/>
    </font>
    <font>
      <sz val="11"/>
      <color indexed="16"/>
      <name val="Calibri"/>
      <family val="2"/>
    </font>
    <font>
      <sz val="12"/>
      <color rgb="FF9C0006"/>
      <name val="Calibri"/>
      <family val="2"/>
      <charset val="186"/>
    </font>
    <font>
      <sz val="10"/>
      <color indexed="10"/>
      <name val="Arial"/>
      <family val="2"/>
      <charset val="186"/>
    </font>
    <font>
      <sz val="12"/>
      <name val="±¼¸²Ã¼"/>
      <charset val="129"/>
    </font>
    <font>
      <sz val="1"/>
      <color indexed="8"/>
      <name val="Courier"/>
      <family val="1"/>
      <charset val="186"/>
    </font>
    <font>
      <i/>
      <sz val="1"/>
      <color indexed="8"/>
      <name val="Courier"/>
      <family val="1"/>
      <charset val="186"/>
    </font>
    <font>
      <b/>
      <sz val="11"/>
      <color indexed="52"/>
      <name val="Calibri"/>
      <family val="2"/>
    </font>
    <font>
      <b/>
      <sz val="11"/>
      <color rgb="FFFF6600"/>
      <name val="Calibri"/>
      <family val="2"/>
      <charset val="186"/>
    </font>
    <font>
      <b/>
      <sz val="11"/>
      <color indexed="53"/>
      <name val="Calibri"/>
      <family val="2"/>
    </font>
    <font>
      <b/>
      <sz val="12"/>
      <color rgb="FFFA7D00"/>
      <name val="Calibri"/>
      <family val="2"/>
      <charset val="186"/>
    </font>
    <font>
      <sz val="10"/>
      <name val="Arial CE"/>
      <family val="2"/>
      <charset val="238"/>
    </font>
    <font>
      <sz val="11"/>
      <color indexed="52"/>
      <name val="Calibri"/>
      <family val="2"/>
    </font>
    <font>
      <i/>
      <sz val="10"/>
      <color indexed="10"/>
      <name val="BaltTimesRoman"/>
      <family val="2"/>
      <charset val="186"/>
    </font>
    <font>
      <b/>
      <sz val="11"/>
      <color indexed="9"/>
      <name val="Calibri"/>
      <family val="2"/>
    </font>
    <font>
      <b/>
      <sz val="11"/>
      <color rgb="FFFFFFFF"/>
      <name val="Calibri"/>
      <family val="2"/>
      <charset val="186"/>
    </font>
    <font>
      <b/>
      <sz val="12"/>
      <color theme="0"/>
      <name val="Calibri"/>
      <family val="2"/>
      <charset val="186"/>
    </font>
    <font>
      <sz val="10"/>
      <color indexed="8"/>
      <name val="Verdana"/>
      <family val="2"/>
      <charset val="186"/>
    </font>
    <font>
      <i/>
      <sz val="10"/>
      <color indexed="8"/>
      <name val="Verdana"/>
      <family val="2"/>
      <charset val="186"/>
    </font>
    <font>
      <b/>
      <sz val="10"/>
      <color indexed="8"/>
      <name val="Verdana"/>
      <family val="2"/>
      <charset val="186"/>
    </font>
    <font>
      <sz val="11"/>
      <color indexed="8"/>
      <name val="Verdana"/>
      <family val="2"/>
      <charset val="186"/>
    </font>
    <font>
      <b/>
      <sz val="11"/>
      <color indexed="8"/>
      <name val="Verdana"/>
      <family val="2"/>
      <charset val="186"/>
    </font>
    <font>
      <b/>
      <sz val="13"/>
      <color indexed="9"/>
      <name val="Verdana"/>
      <family val="2"/>
      <charset val="186"/>
    </font>
    <font>
      <sz val="10"/>
      <color indexed="54"/>
      <name val="Verdana"/>
      <family val="2"/>
      <charset val="186"/>
    </font>
    <font>
      <sz val="11"/>
      <color indexed="8"/>
      <name val="Arial"/>
      <family val="2"/>
      <charset val="186"/>
    </font>
    <font>
      <sz val="11"/>
      <name val="Tms Rmn"/>
      <family val="1"/>
    </font>
    <font>
      <sz val="10"/>
      <name val="RimHelvetica"/>
    </font>
    <font>
      <sz val="12"/>
      <color rgb="FF000000"/>
      <name val="Times New Roman"/>
      <family val="1"/>
      <charset val="186"/>
    </font>
    <font>
      <sz val="9"/>
      <name val="Times"/>
      <family val="1"/>
    </font>
    <font>
      <sz val="8"/>
      <name val="Tahoma"/>
      <family val="2"/>
      <charset val="186"/>
    </font>
    <font>
      <sz val="10"/>
      <name val="Arial"/>
      <family val="2"/>
    </font>
    <font>
      <sz val="12"/>
      <name val="TIMES"/>
      <family val="1"/>
    </font>
    <font>
      <sz val="8"/>
      <name val="Arial Cyr"/>
      <charset val="204"/>
    </font>
    <font>
      <b/>
      <sz val="9"/>
      <name val="Arial"/>
      <family val="2"/>
    </font>
    <font>
      <sz val="10"/>
      <name val="Times New Roman"/>
      <family val="1"/>
    </font>
    <font>
      <b/>
      <sz val="11"/>
      <color indexed="8"/>
      <name val="Calibri"/>
      <family val="2"/>
    </font>
    <font>
      <b/>
      <sz val="11"/>
      <color rgb="FF000000"/>
      <name val="Calibri"/>
      <family val="2"/>
      <charset val="186"/>
    </font>
    <font>
      <sz val="11"/>
      <color indexed="62"/>
      <name val="Calibri"/>
      <family val="2"/>
    </font>
    <font>
      <sz val="10"/>
      <name val="MS Sans Serif"/>
      <family val="2"/>
      <charset val="186"/>
    </font>
    <font>
      <sz val="10"/>
      <color indexed="8"/>
      <name val="BaltTimesRoman"/>
      <family val="2"/>
      <charset val="186"/>
    </font>
    <font>
      <sz val="10"/>
      <name val="RimTimes"/>
      <charset val="186"/>
    </font>
    <font>
      <sz val="12"/>
      <name val="Helv"/>
    </font>
    <font>
      <sz val="10"/>
      <color rgb="FF000000"/>
      <name val="BaltGaramond"/>
      <charset val="186"/>
    </font>
    <font>
      <sz val="10"/>
      <name val="BaltGaramond"/>
      <family val="2"/>
    </font>
    <font>
      <sz val="10"/>
      <name val="BaltGaramond"/>
      <family val="2"/>
      <charset val="186"/>
    </font>
    <font>
      <i/>
      <sz val="11"/>
      <color indexed="23"/>
      <name val="Calibri"/>
      <family val="2"/>
    </font>
    <font>
      <i/>
      <sz val="10"/>
      <color indexed="23"/>
      <name val="Arial"/>
      <family val="2"/>
    </font>
    <font>
      <i/>
      <sz val="10"/>
      <color rgb="FF808080"/>
      <name val="Arial"/>
      <family val="2"/>
      <charset val="186"/>
    </font>
    <font>
      <i/>
      <sz val="12"/>
      <color rgb="FF7F7F7F"/>
      <name val="Calibri"/>
      <family val="2"/>
      <charset val="186"/>
    </font>
    <font>
      <i/>
      <sz val="10"/>
      <color rgb="FF7F7F7F"/>
      <name val="Arial"/>
      <family val="2"/>
    </font>
    <font>
      <sz val="10"/>
      <name val="MS Sans Serif"/>
      <family val="2"/>
    </font>
    <font>
      <sz val="10"/>
      <color rgb="FF000000"/>
      <name val="Courier"/>
      <family val="1"/>
      <charset val="186"/>
    </font>
    <font>
      <sz val="10"/>
      <name val="Courier"/>
      <family val="1"/>
      <charset val="186"/>
    </font>
    <font>
      <sz val="1"/>
      <color indexed="16"/>
      <name val="Courier"/>
      <family val="1"/>
      <charset val="186"/>
    </font>
    <font>
      <sz val="14"/>
      <name val="Helv"/>
    </font>
    <font>
      <sz val="10"/>
      <name val="Times New Roman"/>
      <family val="1"/>
      <charset val="186"/>
    </font>
    <font>
      <sz val="10"/>
      <color indexed="12"/>
      <name val="Arial"/>
      <family val="2"/>
    </font>
    <font>
      <sz val="10"/>
      <color indexed="20"/>
      <name val="Arial"/>
      <family val="2"/>
    </font>
    <font>
      <sz val="10"/>
      <color indexed="14"/>
      <name val="Arial"/>
      <family val="2"/>
    </font>
    <font>
      <sz val="11"/>
      <color indexed="17"/>
      <name val="Calibri"/>
      <family val="2"/>
    </font>
    <font>
      <sz val="11"/>
      <color rgb="FF008000"/>
      <name val="Calibri"/>
      <family val="2"/>
      <charset val="186"/>
    </font>
    <font>
      <sz val="12"/>
      <color rgb="FF006100"/>
      <name val="Calibri"/>
      <family val="2"/>
      <charset val="186"/>
    </font>
    <font>
      <b/>
      <sz val="12"/>
      <name val="Lat Times New Roman"/>
      <family val="1"/>
      <charset val="186"/>
    </font>
    <font>
      <b/>
      <sz val="12"/>
      <name val="Arial"/>
      <family val="2"/>
    </font>
    <font>
      <b/>
      <sz val="18"/>
      <name val="Arial"/>
      <family val="2"/>
      <charset val="186"/>
    </font>
    <font>
      <b/>
      <sz val="15"/>
      <color rgb="FF333399"/>
      <name val="Calibri"/>
      <family val="2"/>
      <charset val="186"/>
    </font>
    <font>
      <b/>
      <sz val="15"/>
      <color indexed="62"/>
      <name val="Calibri"/>
      <family val="2"/>
    </font>
    <font>
      <b/>
      <sz val="15"/>
      <color indexed="56"/>
      <name val="Calibri"/>
      <family val="2"/>
    </font>
    <font>
      <b/>
      <sz val="15"/>
      <color theme="3"/>
      <name val="Calibri"/>
      <family val="2"/>
      <charset val="186"/>
    </font>
    <font>
      <b/>
      <sz val="12"/>
      <name val="Arial"/>
      <family val="2"/>
      <charset val="186"/>
    </font>
    <font>
      <b/>
      <sz val="13"/>
      <color rgb="FF333399"/>
      <name val="Calibri"/>
      <family val="2"/>
      <charset val="186"/>
    </font>
    <font>
      <b/>
      <sz val="13"/>
      <color indexed="62"/>
      <name val="Calibri"/>
      <family val="2"/>
    </font>
    <font>
      <b/>
      <sz val="13"/>
      <color indexed="56"/>
      <name val="Calibri"/>
      <family val="2"/>
    </font>
    <font>
      <b/>
      <sz val="13"/>
      <color theme="3"/>
      <name val="Calibri"/>
      <family val="2"/>
      <charset val="186"/>
    </font>
    <font>
      <b/>
      <sz val="11"/>
      <color indexed="56"/>
      <name val="Calibri"/>
      <family val="2"/>
    </font>
    <font>
      <b/>
      <sz val="11"/>
      <color rgb="FF333399"/>
      <name val="Calibri"/>
      <family val="2"/>
      <charset val="186"/>
    </font>
    <font>
      <b/>
      <sz val="11"/>
      <color indexed="62"/>
      <name val="Calibri"/>
      <family val="2"/>
    </font>
    <font>
      <b/>
      <sz val="11"/>
      <color theme="3"/>
      <name val="Calibri"/>
      <family val="2"/>
      <charset val="186"/>
    </font>
    <font>
      <b/>
      <sz val="1"/>
      <color indexed="8"/>
      <name val="Courier"/>
      <family val="1"/>
      <charset val="186"/>
    </font>
    <font>
      <u/>
      <sz val="10"/>
      <color indexed="12"/>
      <name val="Times New Roman CE"/>
      <charset val="238"/>
    </font>
    <font>
      <u/>
      <sz val="10"/>
      <color indexed="12"/>
      <name val="Courier"/>
      <family val="1"/>
      <charset val="186"/>
    </font>
    <font>
      <u/>
      <sz val="10"/>
      <color indexed="36"/>
      <name val="Courier"/>
      <family val="1"/>
      <charset val="186"/>
    </font>
    <font>
      <u/>
      <sz val="5"/>
      <color indexed="12"/>
      <name val="Courier"/>
      <family val="1"/>
      <charset val="186"/>
    </font>
    <font>
      <u/>
      <sz val="11"/>
      <color rgb="FF0000FF"/>
      <name val="Calibri"/>
      <family val="2"/>
      <charset val="186"/>
    </font>
    <font>
      <u/>
      <sz val="10"/>
      <color indexed="20"/>
      <name val="Arial"/>
      <family val="2"/>
      <charset val="186"/>
    </font>
    <font>
      <sz val="10"/>
      <name val="Arial Cyr"/>
      <charset val="204"/>
    </font>
    <font>
      <sz val="10"/>
      <color indexed="62"/>
      <name val="Arial"/>
      <family val="2"/>
      <charset val="186"/>
    </font>
    <font>
      <b/>
      <sz val="10"/>
      <name val="Lat Times New Roman"/>
      <family val="1"/>
      <charset val="186"/>
    </font>
    <font>
      <sz val="10"/>
      <name val="BaltTimesRoman"/>
      <family val="2"/>
      <charset val="186"/>
    </font>
    <font>
      <sz val="10"/>
      <name val="RimHelvetica"/>
      <charset val="186"/>
    </font>
    <font>
      <sz val="10"/>
      <name val="Lat Times New Roman"/>
      <family val="1"/>
      <charset val="186"/>
    </font>
    <font>
      <sz val="10"/>
      <color indexed="12"/>
      <name val="BaltTimesRoman"/>
      <family val="2"/>
      <charset val="186"/>
    </font>
    <font>
      <sz val="12"/>
      <color rgb="FF3F3F76"/>
      <name val="Calibri"/>
      <family val="2"/>
      <charset val="186"/>
    </font>
    <font>
      <sz val="11"/>
      <color indexed="48"/>
      <name val="Calibri"/>
      <family val="2"/>
    </font>
    <font>
      <sz val="11"/>
      <color rgb="FF3366FF"/>
      <name val="Calibri"/>
      <family val="2"/>
      <charset val="186"/>
    </font>
    <font>
      <u/>
      <sz val="10"/>
      <color indexed="36"/>
      <name val="Arial Tur"/>
      <charset val="162"/>
    </font>
    <font>
      <b/>
      <sz val="10"/>
      <color indexed="63"/>
      <name val="Arial"/>
      <family val="2"/>
      <charset val="186"/>
    </font>
    <font>
      <u/>
      <sz val="10"/>
      <color indexed="12"/>
      <name val="Arial Tur"/>
      <charset val="162"/>
    </font>
    <font>
      <b/>
      <sz val="10"/>
      <color indexed="8"/>
      <name val="Arial"/>
      <family val="2"/>
      <charset val="186"/>
    </font>
    <font>
      <sz val="10"/>
      <name val="CTimesRoman"/>
      <family val="2"/>
    </font>
    <font>
      <sz val="10"/>
      <color indexed="17"/>
      <name val="Arial"/>
      <family val="2"/>
      <charset val="186"/>
    </font>
    <font>
      <sz val="10"/>
      <color indexed="10"/>
      <name val="Arial"/>
      <family val="2"/>
    </font>
    <font>
      <sz val="11"/>
      <color rgb="FFFF6600"/>
      <name val="Calibri"/>
      <family val="2"/>
      <charset val="186"/>
    </font>
    <font>
      <sz val="11"/>
      <color indexed="53"/>
      <name val="Calibri"/>
      <family val="2"/>
    </font>
    <font>
      <sz val="12"/>
      <color rgb="FFFA7D00"/>
      <name val="Calibri"/>
      <family val="2"/>
      <charset val="186"/>
    </font>
    <font>
      <sz val="8"/>
      <color indexed="8"/>
      <name val="Helv"/>
    </font>
    <font>
      <u/>
      <sz val="10"/>
      <color indexed="36"/>
      <name val="Times New Roman CE"/>
      <charset val="238"/>
    </font>
    <font>
      <sz val="10"/>
      <name val="Arial CE"/>
    </font>
    <font>
      <sz val="9"/>
      <name val="Arial"/>
      <family val="2"/>
    </font>
    <font>
      <sz val="10"/>
      <name val="Arial CE"/>
      <charset val="238"/>
    </font>
    <font>
      <sz val="10"/>
      <name val="Courier"/>
      <family val="3"/>
    </font>
    <font>
      <sz val="10"/>
      <color indexed="60"/>
      <name val="Arial"/>
      <family val="2"/>
      <charset val="186"/>
    </font>
    <font>
      <sz val="11"/>
      <color indexed="60"/>
      <name val="Calibri"/>
      <family val="2"/>
    </font>
    <font>
      <sz val="11"/>
      <color rgb="FF993300"/>
      <name val="Calibri"/>
      <family val="2"/>
      <charset val="186"/>
    </font>
    <font>
      <sz val="12"/>
      <color rgb="FF9C6500"/>
      <name val="Calibri"/>
      <family val="2"/>
      <charset val="186"/>
    </font>
    <font>
      <sz val="10"/>
      <name val="DUTCH"/>
    </font>
    <font>
      <sz val="10"/>
      <name val="Tms Rmn"/>
    </font>
    <font>
      <sz val="8"/>
      <color rgb="FF000000"/>
      <name val="BaltTimesRoman"/>
      <charset val="186"/>
    </font>
    <font>
      <sz val="10"/>
      <name val="Times New Roman"/>
      <family val="1"/>
      <charset val="204"/>
    </font>
    <font>
      <sz val="11"/>
      <name val="Arial"/>
      <family val="2"/>
    </font>
    <font>
      <sz val="10"/>
      <name val="BaltTimesRoman"/>
      <charset val="186"/>
    </font>
    <font>
      <sz val="10"/>
      <name val="MS Sans Serif"/>
      <family val="2"/>
      <charset val="204"/>
    </font>
    <font>
      <sz val="12"/>
      <name val="Arial"/>
      <family val="2"/>
      <charset val="186"/>
    </font>
    <font>
      <sz val="12"/>
      <color theme="1"/>
      <name val="Times New Roman"/>
      <family val="2"/>
      <charset val="186"/>
    </font>
    <font>
      <sz val="10"/>
      <color rgb="FF000000"/>
      <name val="RimHelvetica"/>
      <charset val="186"/>
    </font>
    <font>
      <sz val="10"/>
      <name val="Times New Roman CE"/>
    </font>
    <font>
      <b/>
      <sz val="18"/>
      <color indexed="56"/>
      <name val="Cambria"/>
      <family val="2"/>
      <charset val="186"/>
    </font>
    <font>
      <i/>
      <sz val="10"/>
      <name val="Helv"/>
    </font>
    <font>
      <sz val="14"/>
      <name val="Times New Roman CE"/>
      <charset val="238"/>
    </font>
    <font>
      <b/>
      <sz val="11"/>
      <color indexed="63"/>
      <name val="Calibri"/>
      <family val="2"/>
    </font>
    <font>
      <b/>
      <sz val="11"/>
      <color rgb="FF333333"/>
      <name val="Calibri"/>
      <family val="2"/>
      <charset val="186"/>
    </font>
    <font>
      <b/>
      <sz val="12"/>
      <color rgb="FF3F3F3F"/>
      <name val="Calibri"/>
      <family val="2"/>
      <charset val="186"/>
    </font>
    <font>
      <b/>
      <sz val="10"/>
      <color indexed="9"/>
      <name val="Arial"/>
      <family val="2"/>
      <charset val="186"/>
    </font>
    <font>
      <i/>
      <sz val="10"/>
      <color indexed="23"/>
      <name val="Arial"/>
      <family val="2"/>
      <charset val="186"/>
    </font>
    <font>
      <sz val="10"/>
      <color indexed="16"/>
      <name val="Arial"/>
      <family val="2"/>
    </font>
    <font>
      <b/>
      <sz val="10"/>
      <name val="MS Sans Serif"/>
      <family val="2"/>
      <charset val="186"/>
    </font>
    <font>
      <sz val="10"/>
      <color indexed="10"/>
      <name val="MS Sans Serif"/>
      <family val="2"/>
      <charset val="186"/>
    </font>
    <font>
      <sz val="8"/>
      <name val="Helv"/>
    </font>
    <font>
      <sz val="10"/>
      <color indexed="10"/>
      <name val="BaltTimesRoman"/>
      <family val="2"/>
      <charset val="186"/>
    </font>
    <font>
      <sz val="10"/>
      <color indexed="52"/>
      <name val="Arial"/>
      <family val="2"/>
      <charset val="186"/>
    </font>
    <font>
      <b/>
      <sz val="10"/>
      <color indexed="8"/>
      <name val="Arial"/>
      <family val="2"/>
    </font>
    <font>
      <b/>
      <sz val="10"/>
      <color rgb="FF000000"/>
      <name val="Arial"/>
      <family val="2"/>
      <charset val="186"/>
    </font>
    <font>
      <sz val="10"/>
      <color indexed="8"/>
      <name val="Times New Roman"/>
      <family val="1"/>
      <charset val="186"/>
    </font>
    <font>
      <b/>
      <sz val="10"/>
      <color indexed="39"/>
      <name val="Arial"/>
      <family val="2"/>
    </font>
    <font>
      <b/>
      <sz val="10"/>
      <color rgb="FF0000FF"/>
      <name val="Arial"/>
      <family val="2"/>
      <charset val="186"/>
    </font>
    <font>
      <b/>
      <sz val="10"/>
      <color indexed="8"/>
      <name val="Times New Roman"/>
      <family val="1"/>
      <charset val="186"/>
    </font>
    <font>
      <b/>
      <sz val="10"/>
      <color rgb="FF000000"/>
      <name val="Times New Roman"/>
      <family val="1"/>
      <charset val="186"/>
    </font>
    <font>
      <sz val="11"/>
      <color indexed="9"/>
      <name val="Arial"/>
      <family val="2"/>
    </font>
    <font>
      <b/>
      <sz val="11"/>
      <color indexed="9"/>
      <name val="Arial"/>
      <family val="2"/>
    </font>
    <font>
      <b/>
      <sz val="12"/>
      <color indexed="8"/>
      <name val="Arial"/>
      <family val="2"/>
      <charset val="186"/>
    </font>
    <font>
      <b/>
      <sz val="12"/>
      <color rgb="FF000000"/>
      <name val="Arial"/>
      <family val="2"/>
      <charset val="186"/>
    </font>
    <font>
      <sz val="10"/>
      <color indexed="56"/>
      <name val="Arial"/>
      <family val="2"/>
    </font>
    <font>
      <sz val="10"/>
      <color rgb="FF000000"/>
      <name val="Times New Roman"/>
      <family val="1"/>
      <charset val="186"/>
    </font>
    <font>
      <sz val="8"/>
      <name val="Arial"/>
      <family val="2"/>
      <charset val="186"/>
    </font>
    <font>
      <b/>
      <sz val="8"/>
      <name val="Arial"/>
      <family val="2"/>
    </font>
    <font>
      <sz val="10"/>
      <color indexed="39"/>
      <name val="Arial"/>
      <family val="2"/>
    </font>
    <font>
      <sz val="10"/>
      <color rgb="FF0000FF"/>
      <name val="Arial"/>
      <family val="2"/>
      <charset val="186"/>
    </font>
    <font>
      <b/>
      <sz val="11"/>
      <color indexed="56"/>
      <name val="Arial"/>
      <family val="2"/>
    </font>
    <font>
      <b/>
      <i/>
      <sz val="11"/>
      <color indexed="56"/>
      <name val="Arial"/>
      <family val="2"/>
    </font>
    <font>
      <b/>
      <sz val="11"/>
      <color indexed="18"/>
      <name val="Arial Narrow"/>
      <family val="2"/>
    </font>
    <font>
      <sz val="19"/>
      <color indexed="48"/>
      <name val="Arial"/>
      <family val="2"/>
      <charset val="186"/>
    </font>
    <font>
      <sz val="19"/>
      <color rgb="FF3366FF"/>
      <name val="Arial"/>
      <family val="2"/>
      <charset val="186"/>
    </font>
    <font>
      <sz val="10"/>
      <color rgb="FFFF0000"/>
      <name val="Arial"/>
      <family val="2"/>
      <charset val="186"/>
    </font>
    <font>
      <b/>
      <sz val="14"/>
      <name val="Times New Roman"/>
      <family val="1"/>
      <charset val="186"/>
    </font>
    <font>
      <b/>
      <sz val="18"/>
      <color indexed="62"/>
      <name val="Cambria"/>
      <family val="2"/>
    </font>
    <font>
      <b/>
      <sz val="18"/>
      <color rgb="FF333399"/>
      <name val="Cambria"/>
      <family val="1"/>
      <charset val="186"/>
    </font>
    <font>
      <sz val="10"/>
      <color indexed="20"/>
      <name val="Arial"/>
      <family val="2"/>
      <charset val="186"/>
    </font>
    <font>
      <b/>
      <sz val="10"/>
      <name val="Tms Rmn"/>
      <family val="1"/>
    </font>
    <font>
      <b/>
      <sz val="10"/>
      <name val="Times New Roman"/>
      <family val="1"/>
      <charset val="186"/>
    </font>
    <font>
      <sz val="10"/>
      <color indexed="17"/>
      <name val="Arial"/>
      <family val="2"/>
    </font>
    <font>
      <b/>
      <sz val="18"/>
      <color indexed="56"/>
      <name val="Cambria"/>
      <family val="2"/>
    </font>
    <font>
      <b/>
      <sz val="12"/>
      <color theme="1"/>
      <name val="Calibri"/>
      <family val="2"/>
      <charset val="186"/>
    </font>
    <font>
      <b/>
      <sz val="15"/>
      <color indexed="56"/>
      <name val="Arial"/>
      <family val="2"/>
      <charset val="186"/>
    </font>
    <font>
      <b/>
      <sz val="13"/>
      <color indexed="56"/>
      <name val="Arial"/>
      <family val="2"/>
      <charset val="186"/>
    </font>
    <font>
      <b/>
      <sz val="11"/>
      <color indexed="56"/>
      <name val="Arial"/>
      <family val="2"/>
      <charset val="186"/>
    </font>
    <font>
      <sz val="12"/>
      <color rgb="FFFF0000"/>
      <name val="Calibri"/>
      <family val="2"/>
      <charset val="186"/>
    </font>
    <font>
      <b/>
      <sz val="10"/>
      <name val="Times New Roman"/>
      <family val="1"/>
    </font>
    <font>
      <b/>
      <i/>
      <sz val="10"/>
      <name val="Times New Roman"/>
      <family val="1"/>
    </font>
    <font>
      <sz val="12"/>
      <name val="Comic Sans MS"/>
      <family val="4"/>
    </font>
    <font>
      <sz val="10"/>
      <name val="Comic Sans MS"/>
      <family val="4"/>
    </font>
    <font>
      <vertAlign val="superscript"/>
      <sz val="9"/>
      <color indexed="8"/>
      <name val="Times New Roman"/>
      <family val="1"/>
    </font>
    <font>
      <sz val="9"/>
      <color indexed="8"/>
      <name val="Times New Roman"/>
      <family val="1"/>
    </font>
    <font>
      <sz val="10"/>
      <color indexed="62"/>
      <name val="Arial"/>
      <family val="2"/>
    </font>
    <font>
      <b/>
      <sz val="18"/>
      <name val="Arial CE"/>
      <family val="2"/>
      <charset val="238"/>
    </font>
    <font>
      <b/>
      <sz val="12"/>
      <name val="Arial CE"/>
      <family val="2"/>
      <charset val="238"/>
    </font>
    <font>
      <sz val="12"/>
      <name val="Times New Roman"/>
      <family val="1"/>
      <charset val="186"/>
    </font>
    <font>
      <sz val="12"/>
      <color indexed="24"/>
      <name val="Modern"/>
      <family val="3"/>
      <charset val="255"/>
    </font>
    <font>
      <sz val="10"/>
      <name val="Arial Cyr"/>
    </font>
    <font>
      <b/>
      <sz val="18"/>
      <color indexed="24"/>
      <name val="Modern"/>
      <family val="3"/>
      <charset val="255"/>
    </font>
    <font>
      <b/>
      <sz val="12"/>
      <color indexed="24"/>
      <name val="Modern"/>
      <family val="3"/>
      <charset val="255"/>
    </font>
    <font>
      <sz val="8.5"/>
      <name val="MS Sans Serif"/>
      <family val="2"/>
      <charset val="186"/>
    </font>
    <font>
      <sz val="11"/>
      <color theme="0"/>
      <name val="Times New Roman"/>
      <family val="1"/>
      <charset val="204"/>
    </font>
  </fonts>
  <fills count="133">
    <fill>
      <patternFill patternType="none"/>
    </fill>
    <fill>
      <patternFill patternType="gray125"/>
    </fill>
    <fill>
      <patternFill patternType="solid">
        <fgColor indexed="44"/>
        <bgColor indexed="64"/>
      </patternFill>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patternFill>
    </fill>
    <fill>
      <patternFill patternType="solid">
        <fgColor indexed="10"/>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0"/>
      </patternFill>
    </fill>
    <fill>
      <patternFill patternType="solid">
        <fgColor rgb="FF00CCFF"/>
        <bgColor rgb="FF00CCFF"/>
      </patternFill>
    </fill>
    <fill>
      <patternFill patternType="solid">
        <fgColor indexed="29"/>
      </patternFill>
    </fill>
    <fill>
      <patternFill patternType="solid">
        <fgColor rgb="FFFF8080"/>
        <bgColor rgb="FFFF8080"/>
      </patternFill>
    </fill>
    <fill>
      <patternFill patternType="solid">
        <fgColor indexed="26"/>
      </patternFill>
    </fill>
    <fill>
      <patternFill patternType="solid">
        <fgColor rgb="FFFFFFCC"/>
        <bgColor rgb="FFFFFFCC"/>
      </patternFill>
    </fill>
    <fill>
      <patternFill patternType="solid">
        <fgColor indexed="9"/>
      </patternFill>
    </fill>
    <fill>
      <patternFill patternType="solid">
        <fgColor rgb="FFFFFFFF"/>
        <bgColor rgb="FFFFFFFF"/>
      </patternFill>
    </fill>
    <fill>
      <patternFill patternType="solid">
        <fgColor indexed="44"/>
      </patternFill>
    </fill>
    <fill>
      <patternFill patternType="solid">
        <fgColor rgb="FF99CCFF"/>
        <bgColor rgb="FF99CCFF"/>
      </patternFill>
    </fill>
    <fill>
      <patternFill patternType="solid">
        <fgColor rgb="FFFF99CC"/>
        <bgColor rgb="FFFF99CC"/>
      </patternFill>
    </fill>
    <fill>
      <patternFill patternType="solid">
        <fgColor indexed="57"/>
      </patternFill>
    </fill>
    <fill>
      <patternFill patternType="solid">
        <fgColor indexed="36"/>
      </patternFill>
    </fill>
    <fill>
      <patternFill patternType="solid">
        <fgColor indexed="11"/>
      </patternFill>
    </fill>
    <fill>
      <patternFill patternType="solid">
        <fgColor indexed="51"/>
      </patternFill>
    </fill>
    <fill>
      <patternFill patternType="solid">
        <fgColor indexed="54"/>
      </patternFill>
    </fill>
    <fill>
      <patternFill patternType="solid">
        <fgColor rgb="FF666699"/>
        <bgColor rgb="FF666699"/>
      </patternFill>
    </fill>
    <fill>
      <patternFill patternType="solid">
        <fgColor rgb="FF339966"/>
        <bgColor rgb="FF339966"/>
      </patternFill>
    </fill>
    <fill>
      <patternFill patternType="solid">
        <fgColor indexed="22"/>
      </patternFill>
    </fill>
    <fill>
      <patternFill patternType="solid">
        <fgColor rgb="FFC0C0C0"/>
        <bgColor rgb="FFC0C0C0"/>
      </patternFill>
    </fill>
    <fill>
      <patternFill patternType="solid">
        <fgColor rgb="FFFFCC99"/>
        <bgColor rgb="FFFFCC99"/>
      </patternFill>
    </fill>
    <fill>
      <patternFill patternType="solid">
        <fgColor indexed="49"/>
      </patternFill>
    </fill>
    <fill>
      <patternFill patternType="solid">
        <fgColor indexed="53"/>
      </patternFill>
    </fill>
    <fill>
      <patternFill patternType="solid">
        <fgColor indexed="30"/>
      </patternFill>
    </fill>
    <fill>
      <patternFill patternType="solid">
        <fgColor indexed="52"/>
      </patternFill>
    </fill>
    <fill>
      <patternFill patternType="solid">
        <fgColor indexed="44"/>
        <bgColor indexed="44"/>
      </patternFill>
    </fill>
    <fill>
      <patternFill patternType="solid">
        <fgColor indexed="61"/>
        <bgColor indexed="61"/>
      </patternFill>
    </fill>
    <fill>
      <patternFill patternType="solid">
        <fgColor indexed="54"/>
        <bgColor indexed="54"/>
      </patternFill>
    </fill>
    <fill>
      <patternFill patternType="solid">
        <fgColor indexed="22"/>
        <bgColor indexed="22"/>
      </patternFill>
    </fill>
    <fill>
      <patternFill patternType="solid">
        <fgColor indexed="24"/>
        <bgColor indexed="24"/>
      </patternFill>
    </fill>
    <fill>
      <patternFill patternType="solid">
        <fgColor rgb="FF9999FF"/>
        <bgColor rgb="FF9999FF"/>
      </patternFill>
    </fill>
    <fill>
      <patternFill patternType="solid">
        <fgColor indexed="58"/>
        <bgColor indexed="58"/>
      </patternFill>
    </fill>
    <fill>
      <patternFill patternType="solid">
        <fgColor indexed="48"/>
        <bgColor indexed="48"/>
      </patternFill>
    </fill>
    <fill>
      <patternFill patternType="solid">
        <fgColor rgb="FF3366FF"/>
        <bgColor rgb="FF3366FF"/>
      </patternFill>
    </fill>
    <fill>
      <patternFill patternType="solid">
        <fgColor indexed="15"/>
        <bgColor indexed="15"/>
      </patternFill>
    </fill>
    <fill>
      <patternFill patternType="solid">
        <fgColor rgb="FF00FFFF"/>
        <bgColor rgb="FF00FFFF"/>
      </patternFill>
    </fill>
    <fill>
      <patternFill patternType="solid">
        <fgColor indexed="31"/>
        <bgColor indexed="31"/>
      </patternFill>
    </fill>
    <fill>
      <patternFill patternType="solid">
        <fgColor indexed="45"/>
        <bgColor indexed="45"/>
      </patternFill>
    </fill>
    <fill>
      <patternFill patternType="solid">
        <fgColor indexed="40"/>
        <bgColor indexed="40"/>
      </patternFill>
    </fill>
    <fill>
      <patternFill patternType="solid">
        <fgColor indexed="55"/>
        <bgColor indexed="55"/>
      </patternFill>
    </fill>
    <fill>
      <patternFill patternType="solid">
        <fgColor rgb="FF969696"/>
        <bgColor rgb="FF969696"/>
      </patternFill>
    </fill>
    <fill>
      <patternFill patternType="solid">
        <fgColor indexed="25"/>
        <bgColor indexed="25"/>
      </patternFill>
    </fill>
    <fill>
      <patternFill patternType="solid">
        <fgColor rgb="FF993366"/>
        <bgColor rgb="FF993366"/>
      </patternFill>
    </fill>
    <fill>
      <patternFill patternType="solid">
        <fgColor indexed="41"/>
        <bgColor indexed="41"/>
      </patternFill>
    </fill>
    <fill>
      <patternFill patternType="solid">
        <fgColor rgb="FFCCFFFF"/>
        <bgColor rgb="FFCCFFFF"/>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23"/>
        <bgColor indexed="23"/>
      </patternFill>
    </fill>
    <fill>
      <patternFill patternType="solid">
        <fgColor rgb="FF808080"/>
        <bgColor rgb="FF808080"/>
      </patternFill>
    </fill>
    <fill>
      <patternFill patternType="solid">
        <fgColor indexed="49"/>
        <bgColor indexed="49"/>
      </patternFill>
    </fill>
    <fill>
      <patternFill patternType="solid">
        <fgColor rgb="FF33CCCC"/>
        <bgColor rgb="FF33CCCC"/>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2"/>
        <bgColor indexed="52"/>
      </patternFill>
    </fill>
    <fill>
      <patternFill patternType="solid">
        <fgColor rgb="FFFF9900"/>
        <bgColor rgb="FFFF9900"/>
      </patternFill>
    </fill>
    <fill>
      <patternFill patternType="solid">
        <fgColor indexed="9"/>
        <bgColor indexed="9"/>
      </patternFill>
    </fill>
    <fill>
      <patternFill patternType="solid">
        <fgColor indexed="55"/>
      </patternFill>
    </fill>
    <fill>
      <patternFill patternType="solid">
        <fgColor indexed="9"/>
        <bgColor indexed="64"/>
      </patternFill>
    </fill>
    <fill>
      <patternFill patternType="solid">
        <fgColor indexed="47"/>
        <bgColor indexed="64"/>
      </patternFill>
    </fill>
    <fill>
      <patternFill patternType="solid">
        <fgColor indexed="24"/>
        <bgColor indexed="64"/>
      </patternFill>
    </fill>
    <fill>
      <patternFill patternType="solid">
        <fgColor indexed="22"/>
        <bgColor indexed="64"/>
      </patternFill>
    </fill>
    <fill>
      <patternFill patternType="solid">
        <fgColor indexed="41"/>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26"/>
        <bgColor indexed="64"/>
      </patternFill>
    </fill>
    <fill>
      <patternFill patternType="solid">
        <fgColor rgb="FFCCFFCC"/>
        <bgColor rgb="FFCCFFCC"/>
      </patternFill>
    </fill>
    <fill>
      <patternFill patternType="solid">
        <fgColor indexed="42"/>
        <bgColor indexed="42"/>
      </patternFill>
    </fill>
    <fill>
      <patternFill patternType="solid">
        <fgColor indexed="42"/>
        <bgColor indexed="64"/>
      </patternFill>
    </fill>
    <fill>
      <patternFill patternType="solid">
        <fgColor indexed="43"/>
      </patternFill>
    </fill>
    <fill>
      <patternFill patternType="solid">
        <fgColor rgb="FF00FF00"/>
        <bgColor rgb="FF00FF00"/>
      </patternFill>
    </fill>
    <fill>
      <patternFill patternType="solid">
        <fgColor indexed="11"/>
        <bgColor indexed="64"/>
      </patternFill>
    </fill>
    <fill>
      <patternFill patternType="mediumGray">
        <fgColor indexed="22"/>
      </patternFill>
    </fill>
    <fill>
      <patternFill patternType="solid">
        <fgColor rgb="FFFFFF99"/>
        <bgColor rgb="FFFFFF99"/>
      </patternFill>
    </fill>
    <fill>
      <patternFill patternType="solid">
        <fgColor indexed="43"/>
        <bgColor indexed="64"/>
      </patternFill>
    </fill>
    <fill>
      <patternFill patternType="solid">
        <fgColor indexed="40"/>
        <bgColor indexed="64"/>
      </patternFill>
    </fill>
    <fill>
      <patternFill patternType="solid">
        <fgColor indexed="10"/>
        <bgColor indexed="64"/>
      </patternFill>
    </fill>
    <fill>
      <patternFill patternType="solid">
        <fgColor rgb="FFFF0000"/>
        <bgColor rgb="FFFF0000"/>
      </patternFill>
    </fill>
    <fill>
      <patternFill patternType="solid">
        <fgColor rgb="FFFFCC00"/>
        <bgColor rgb="FFFFCC00"/>
      </patternFill>
    </fill>
    <fill>
      <patternFill patternType="solid">
        <fgColor rgb="FFFF6600"/>
        <bgColor rgb="FFFF6600"/>
      </patternFill>
    </fill>
    <fill>
      <patternFill patternType="solid">
        <fgColor indexed="21"/>
        <bgColor indexed="64"/>
      </patternFill>
    </fill>
    <fill>
      <patternFill patternType="solid">
        <fgColor indexed="50"/>
      </patternFill>
    </fill>
    <fill>
      <patternFill patternType="solid">
        <fgColor rgb="FF99CC00"/>
        <bgColor rgb="FF99CC0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15"/>
      </patternFill>
    </fill>
    <fill>
      <patternFill patternType="solid">
        <fgColor indexed="20"/>
      </patternFill>
    </fill>
  </fills>
  <borders count="66">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medium">
        <color auto="1"/>
      </right>
      <top style="hair">
        <color auto="1"/>
      </top>
      <bottom style="hair">
        <color auto="1"/>
      </bottom>
      <diagonal/>
    </border>
    <border>
      <left style="medium">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hair">
        <color auto="1"/>
      </bottom>
      <diagonal/>
    </border>
    <border>
      <left/>
      <right style="medium">
        <color auto="1"/>
      </right>
      <top/>
      <bottom/>
      <diagonal/>
    </border>
    <border>
      <left/>
      <right/>
      <top/>
      <bottom style="hair">
        <color auto="1"/>
      </bottom>
      <diagonal/>
    </border>
    <border>
      <left style="hair">
        <color auto="1"/>
      </left>
      <right style="hair">
        <color auto="1"/>
      </right>
      <top/>
      <bottom style="hair">
        <color auto="1"/>
      </bottom>
      <diagonal/>
    </border>
    <border>
      <left style="hair">
        <color auto="1"/>
      </left>
      <right style="hair">
        <color auto="1"/>
      </right>
      <top style="hair">
        <color auto="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bottom/>
      <diagonal/>
    </border>
    <border>
      <left style="thin">
        <color rgb="FF808080"/>
      </left>
      <right style="thin">
        <color rgb="FF808080"/>
      </right>
      <top style="thin">
        <color rgb="FF808080"/>
      </top>
      <bottom style="thin">
        <color rgb="FF808080"/>
      </bottom>
      <diagonal/>
    </border>
    <border>
      <left/>
      <right/>
      <top style="double">
        <color indexed="8"/>
      </top>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double">
        <color rgb="FF333333"/>
      </left>
      <right style="double">
        <color rgb="FF333333"/>
      </right>
      <top style="double">
        <color rgb="FF333333"/>
      </top>
      <bottom style="double">
        <color rgb="FF333333"/>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medium">
        <color indexed="64"/>
      </top>
      <bottom style="medium">
        <color indexed="64"/>
      </bottom>
      <diagonal/>
    </border>
    <border>
      <left/>
      <right/>
      <top/>
      <bottom style="thick">
        <color rgb="FF3366FF"/>
      </bottom>
      <diagonal/>
    </border>
    <border>
      <left/>
      <right/>
      <top/>
      <bottom style="thick">
        <color indexed="48"/>
      </bottom>
      <diagonal/>
    </border>
    <border>
      <left/>
      <right/>
      <top/>
      <bottom style="thick">
        <color indexed="62"/>
      </bottom>
      <diagonal/>
    </border>
    <border>
      <left/>
      <right/>
      <top/>
      <bottom style="thick">
        <color rgb="FFC0C0C0"/>
      </bottom>
      <diagonal/>
    </border>
    <border>
      <left/>
      <right/>
      <top/>
      <bottom style="thick">
        <color indexed="22"/>
      </bottom>
      <diagonal/>
    </border>
    <border>
      <left/>
      <right/>
      <top/>
      <bottom style="medium">
        <color indexed="30"/>
      </bottom>
      <diagonal/>
    </border>
    <border>
      <left/>
      <right/>
      <top/>
      <bottom style="medium">
        <color rgb="FF9999FF"/>
      </bottom>
      <diagonal/>
    </border>
    <border>
      <left/>
      <right/>
      <top/>
      <bottom style="medium">
        <color indexed="24"/>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double">
        <color rgb="FFFF6600"/>
      </bottom>
      <diagonal/>
    </border>
    <border>
      <left/>
      <right/>
      <top/>
      <bottom style="double">
        <color indexed="53"/>
      </bottom>
      <diagonal/>
    </border>
    <border>
      <left style="thin">
        <color rgb="FFC0C0C0"/>
      </left>
      <right style="thin">
        <color rgb="FFC0C0C0"/>
      </right>
      <top style="thin">
        <color rgb="FFC0C0C0"/>
      </top>
      <bottom style="thin">
        <color rgb="FFC0C0C0"/>
      </bottom>
      <diagonal/>
    </border>
    <border>
      <left style="thin">
        <color rgb="FF333333"/>
      </left>
      <right style="thin">
        <color rgb="FF333333"/>
      </right>
      <top style="thin">
        <color rgb="FF333333"/>
      </top>
      <bottom style="thin">
        <color rgb="FF333333"/>
      </bottom>
      <diagonal/>
    </border>
    <border>
      <left/>
      <right/>
      <top/>
      <bottom style="medium">
        <color indexed="64"/>
      </bottom>
      <diagonal/>
    </border>
    <border>
      <left style="thin">
        <color indexed="48"/>
      </left>
      <right style="thin">
        <color indexed="48"/>
      </right>
      <top style="thin">
        <color indexed="48"/>
      </top>
      <bottom style="thin">
        <color indexed="48"/>
      </bottom>
      <diagonal/>
    </border>
    <border>
      <left style="thin">
        <color rgb="FF3366FF"/>
      </left>
      <right style="thin">
        <color rgb="FF3366FF"/>
      </right>
      <top style="thin">
        <color rgb="FF3366FF"/>
      </top>
      <bottom style="thin">
        <color rgb="FF3366FF"/>
      </bottom>
      <diagonal/>
    </border>
    <border>
      <left style="thin">
        <color auto="1"/>
      </left>
      <right style="thin">
        <color auto="1"/>
      </right>
      <top style="thin">
        <color auto="1"/>
      </top>
      <bottom style="thin">
        <color auto="1"/>
      </bottom>
      <diagonal/>
    </border>
    <border>
      <left/>
      <right/>
      <top/>
      <bottom style="thick">
        <color indexed="44"/>
      </bottom>
      <diagonal/>
    </border>
    <border>
      <left style="thin">
        <color indexed="41"/>
      </left>
      <right style="thin">
        <color indexed="48"/>
      </right>
      <top style="medium">
        <color indexed="41"/>
      </top>
      <bottom style="thin">
        <color indexed="48"/>
      </bottom>
      <diagonal/>
    </border>
    <border>
      <left style="thin">
        <color rgb="FFCCFFFF"/>
      </left>
      <right style="thin">
        <color rgb="FF3366FF"/>
      </right>
      <top style="medium">
        <color rgb="FFCCFFFF"/>
      </top>
      <bottom style="thin">
        <color rgb="FF3366FF"/>
      </bottom>
      <diagonal/>
    </border>
    <border>
      <left style="thin">
        <color rgb="FF000000"/>
      </left>
      <right style="thin">
        <color rgb="FF000000"/>
      </right>
      <top style="thin">
        <color rgb="FF000000"/>
      </top>
      <bottom style="thin">
        <color rgb="FF000000"/>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double">
        <color indexed="0"/>
      </top>
      <bottom/>
      <diagonal/>
    </border>
    <border>
      <left/>
      <right/>
      <top style="thin">
        <color rgb="FF3366FF"/>
      </top>
      <bottom style="double">
        <color rgb="FF3366FF"/>
      </bottom>
      <diagonal/>
    </border>
    <border>
      <left/>
      <right/>
      <top style="thin">
        <color indexed="48"/>
      </top>
      <bottom style="double">
        <color indexed="48"/>
      </bottom>
      <diagonal/>
    </border>
    <border>
      <left/>
      <right/>
      <top style="thin">
        <color indexed="64"/>
      </top>
      <bottom style="medium">
        <color indexed="64"/>
      </bottom>
      <diagonal/>
    </border>
    <border>
      <left/>
      <right/>
      <top/>
      <bottom style="thin">
        <color indexed="64"/>
      </bottom>
      <diagonal/>
    </border>
    <border>
      <left/>
      <right/>
      <top style="thin">
        <color indexed="64"/>
      </top>
      <bottom style="double">
        <color indexed="64"/>
      </bottom>
      <diagonal/>
    </border>
  </borders>
  <cellStyleXfs count="1406">
    <xf numFmtId="0" fontId="0" fillId="0" borderId="0"/>
    <xf numFmtId="9" fontId="2" fillId="0" borderId="0" applyFont="0" applyFill="0" applyBorder="0" applyAlignment="0" applyProtection="0"/>
    <xf numFmtId="0" fontId="8" fillId="0" borderId="0"/>
    <xf numFmtId="0" fontId="10" fillId="0" borderId="0"/>
    <xf numFmtId="0" fontId="9" fillId="0" borderId="0"/>
    <xf numFmtId="0" fontId="28" fillId="0" borderId="0"/>
    <xf numFmtId="0" fontId="29" fillId="0" borderId="0" applyNumberFormat="0" applyBorder="0" applyProtection="0"/>
    <xf numFmtId="0" fontId="30" fillId="0" borderId="0"/>
    <xf numFmtId="0" fontId="28" fillId="0" borderId="0"/>
    <xf numFmtId="0" fontId="28" fillId="0" borderId="0"/>
    <xf numFmtId="0" fontId="9" fillId="0" borderId="0"/>
    <xf numFmtId="0" fontId="31" fillId="0" borderId="0">
      <alignment vertical="top"/>
    </xf>
    <xf numFmtId="0" fontId="28" fillId="0" borderId="0"/>
    <xf numFmtId="171" fontId="32" fillId="0" borderId="0"/>
    <xf numFmtId="49" fontId="32" fillId="0" borderId="0"/>
    <xf numFmtId="172" fontId="33" fillId="0" borderId="0" applyFont="0" applyFill="0" applyBorder="0" applyAlignment="0" applyProtection="0"/>
    <xf numFmtId="0" fontId="34" fillId="35" borderId="0" applyNumberFormat="0" applyBorder="0" applyAlignment="0" applyProtection="0"/>
    <xf numFmtId="173" fontId="32" fillId="0" borderId="0">
      <alignment horizontal="center"/>
    </xf>
    <xf numFmtId="174" fontId="32" fillId="0" borderId="0"/>
    <xf numFmtId="175" fontId="32" fillId="0" borderId="0"/>
    <xf numFmtId="176" fontId="32" fillId="0" borderId="0"/>
    <xf numFmtId="177" fontId="32" fillId="0" borderId="0"/>
    <xf numFmtId="178" fontId="35" fillId="0" borderId="0"/>
    <xf numFmtId="179" fontId="33" fillId="0" borderId="0" applyFont="0" applyFill="0" applyBorder="0" applyAlignment="0" applyProtection="0"/>
    <xf numFmtId="0" fontId="34" fillId="36" borderId="0" applyNumberFormat="0" applyBorder="0" applyAlignment="0" applyProtection="0"/>
    <xf numFmtId="0" fontId="36" fillId="37" borderId="0" applyNumberFormat="0" applyBorder="0" applyAlignment="0" applyProtection="0"/>
    <xf numFmtId="0" fontId="36" fillId="38" borderId="0" applyNumberFormat="0" applyBorder="0" applyAlignment="0" applyProtection="0"/>
    <xf numFmtId="0" fontId="36" fillId="39"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2" borderId="0" applyNumberFormat="0" applyBorder="0" applyAlignment="0" applyProtection="0"/>
    <xf numFmtId="0" fontId="36" fillId="37" borderId="0" applyNumberFormat="0" applyBorder="0" applyAlignment="0" applyProtection="0"/>
    <xf numFmtId="0" fontId="37" fillId="43" borderId="0" applyNumberFormat="0" applyBorder="0" applyAlignment="0" applyProtection="0"/>
    <xf numFmtId="0" fontId="38" fillId="44" borderId="0" applyNumberFormat="0" applyBorder="0" applyAlignment="0" applyProtection="0"/>
    <xf numFmtId="0" fontId="38" fillId="44" borderId="0" applyNumberFormat="0" applyBorder="0" applyAlignment="0" applyProtection="0"/>
    <xf numFmtId="0" fontId="37" fillId="43" borderId="0" applyNumberFormat="0" applyBorder="0" applyAlignment="0" applyProtection="0"/>
    <xf numFmtId="0" fontId="39" fillId="12" borderId="0" applyNumberFormat="0" applyBorder="0" applyAlignment="0" applyProtection="0"/>
    <xf numFmtId="0" fontId="36" fillId="38" borderId="0" applyNumberFormat="0" applyBorder="0" applyAlignment="0" applyProtection="0"/>
    <xf numFmtId="0" fontId="37" fillId="45" borderId="0" applyNumberFormat="0" applyBorder="0" applyAlignment="0" applyProtection="0"/>
    <xf numFmtId="0" fontId="38" fillId="46" borderId="0" applyNumberFormat="0" applyBorder="0" applyAlignment="0" applyProtection="0"/>
    <xf numFmtId="0" fontId="38" fillId="46" borderId="0" applyNumberFormat="0" applyBorder="0" applyAlignment="0" applyProtection="0"/>
    <xf numFmtId="0" fontId="37" fillId="45" borderId="0" applyNumberFormat="0" applyBorder="0" applyAlignment="0" applyProtection="0"/>
    <xf numFmtId="0" fontId="39" fillId="16" borderId="0" applyNumberFormat="0" applyBorder="0" applyAlignment="0" applyProtection="0"/>
    <xf numFmtId="0" fontId="36" fillId="39" borderId="0" applyNumberFormat="0" applyBorder="0" applyAlignment="0" applyProtection="0"/>
    <xf numFmtId="0" fontId="37" fillId="47" borderId="0" applyNumberFormat="0" applyBorder="0" applyAlignment="0" applyProtection="0"/>
    <xf numFmtId="0" fontId="38" fillId="48" borderId="0" applyNumberFormat="0" applyBorder="0" applyAlignment="0" applyProtection="0"/>
    <xf numFmtId="0" fontId="38" fillId="48" borderId="0" applyNumberFormat="0" applyBorder="0" applyAlignment="0" applyProtection="0"/>
    <xf numFmtId="0" fontId="37" fillId="47" borderId="0" applyNumberFormat="0" applyBorder="0" applyAlignment="0" applyProtection="0"/>
    <xf numFmtId="0" fontId="39" fillId="20" borderId="0" applyNumberFormat="0" applyBorder="0" applyAlignment="0" applyProtection="0"/>
    <xf numFmtId="0" fontId="36" fillId="40" borderId="0" applyNumberFormat="0" applyBorder="0" applyAlignment="0" applyProtection="0"/>
    <xf numFmtId="0" fontId="37" fillId="49" borderId="0" applyNumberFormat="0" applyBorder="0" applyAlignment="0" applyProtection="0"/>
    <xf numFmtId="0" fontId="38" fillId="50" borderId="0" applyNumberFormat="0" applyBorder="0" applyAlignment="0" applyProtection="0"/>
    <xf numFmtId="0" fontId="38" fillId="50" borderId="0" applyNumberFormat="0" applyBorder="0" applyAlignment="0" applyProtection="0"/>
    <xf numFmtId="0" fontId="37" fillId="49" borderId="0" applyNumberFormat="0" applyBorder="0" applyAlignment="0" applyProtection="0"/>
    <xf numFmtId="0" fontId="39" fillId="24" borderId="0" applyNumberFormat="0" applyBorder="0" applyAlignment="0" applyProtection="0"/>
    <xf numFmtId="0" fontId="36" fillId="41" borderId="0" applyNumberFormat="0" applyBorder="0" applyAlignment="0" applyProtection="0"/>
    <xf numFmtId="0" fontId="37" fillId="51" borderId="0" applyNumberFormat="0" applyBorder="0" applyAlignment="0" applyProtection="0"/>
    <xf numFmtId="0" fontId="38" fillId="52" borderId="0" applyNumberFormat="0" applyBorder="0" applyAlignment="0" applyProtection="0"/>
    <xf numFmtId="0" fontId="38" fillId="52" borderId="0" applyNumberFormat="0" applyBorder="0" applyAlignment="0" applyProtection="0"/>
    <xf numFmtId="0" fontId="37" fillId="51" borderId="0" applyNumberFormat="0" applyBorder="0" applyAlignment="0" applyProtection="0"/>
    <xf numFmtId="0" fontId="39" fillId="28" borderId="0" applyNumberFormat="0" applyBorder="0" applyAlignment="0" applyProtection="0"/>
    <xf numFmtId="0" fontId="36" fillId="42" borderId="0" applyNumberFormat="0" applyBorder="0" applyAlignment="0" applyProtection="0"/>
    <xf numFmtId="0" fontId="37" fillId="38"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7" fillId="38" borderId="0" applyNumberFormat="0" applyBorder="0" applyAlignment="0" applyProtection="0"/>
    <xf numFmtId="0" fontId="39" fillId="32" borderId="0" applyNumberFormat="0" applyBorder="0" applyAlignment="0" applyProtection="0"/>
    <xf numFmtId="0" fontId="31" fillId="37" borderId="0" applyNumberFormat="0" applyBorder="0" applyAlignment="0" applyProtection="0"/>
    <xf numFmtId="0" fontId="31" fillId="38" borderId="0" applyNumberFormat="0" applyBorder="0" applyAlignment="0" applyProtection="0"/>
    <xf numFmtId="0" fontId="31" fillId="39" borderId="0" applyNumberFormat="0" applyBorder="0" applyAlignment="0" applyProtection="0"/>
    <xf numFmtId="0" fontId="31" fillId="40" borderId="0" applyNumberFormat="0" applyBorder="0" applyAlignment="0" applyProtection="0"/>
    <xf numFmtId="0" fontId="31" fillId="41" borderId="0" applyNumberFormat="0" applyBorder="0" applyAlignment="0" applyProtection="0"/>
    <xf numFmtId="0" fontId="31" fillId="42" borderId="0" applyNumberFormat="0" applyBorder="0" applyAlignment="0" applyProtection="0"/>
    <xf numFmtId="180" fontId="40" fillId="0" borderId="0"/>
    <xf numFmtId="181" fontId="35" fillId="0" borderId="0"/>
    <xf numFmtId="182" fontId="33" fillId="0" borderId="0" applyFont="0" applyFill="0" applyBorder="0" applyAlignment="0" applyProtection="0"/>
    <xf numFmtId="0" fontId="34" fillId="54" borderId="0" applyNumberFormat="0" applyBorder="0" applyAlignment="0" applyProtection="0"/>
    <xf numFmtId="183" fontId="32" fillId="0" borderId="0"/>
    <xf numFmtId="184" fontId="32" fillId="0" borderId="0"/>
    <xf numFmtId="185" fontId="33" fillId="0" borderId="0" applyFont="0" applyFill="0" applyBorder="0" applyAlignment="0" applyProtection="0"/>
    <xf numFmtId="0" fontId="34" fillId="55" borderId="0" applyNumberFormat="0" applyBorder="0" applyAlignment="0" applyProtection="0"/>
    <xf numFmtId="0" fontId="36" fillId="51" borderId="0" applyNumberFormat="0" applyBorder="0" applyAlignment="0" applyProtection="0"/>
    <xf numFmtId="0" fontId="36" fillId="45" borderId="0" applyNumberFormat="0" applyBorder="0" applyAlignment="0" applyProtection="0"/>
    <xf numFmtId="0" fontId="36" fillId="56" borderId="0" applyNumberFormat="0" applyBorder="0" applyAlignment="0" applyProtection="0"/>
    <xf numFmtId="0" fontId="36" fillId="40" borderId="0" applyNumberFormat="0" applyBorder="0" applyAlignment="0" applyProtection="0"/>
    <xf numFmtId="0" fontId="36" fillId="51" borderId="0" applyNumberFormat="0" applyBorder="0" applyAlignment="0" applyProtection="0"/>
    <xf numFmtId="0" fontId="36" fillId="57" borderId="0" applyNumberFormat="0" applyBorder="0" applyAlignment="0" applyProtection="0"/>
    <xf numFmtId="0" fontId="36" fillId="51" borderId="0" applyNumberFormat="0" applyBorder="0" applyAlignment="0" applyProtection="0"/>
    <xf numFmtId="0" fontId="37" fillId="58" borderId="0" applyNumberFormat="0" applyBorder="0" applyAlignment="0" applyProtection="0"/>
    <xf numFmtId="0" fontId="38" fillId="59" borderId="0" applyNumberFormat="0" applyBorder="0" applyAlignment="0" applyProtection="0"/>
    <xf numFmtId="0" fontId="38" fillId="59" borderId="0" applyNumberFormat="0" applyBorder="0" applyAlignment="0" applyProtection="0"/>
    <xf numFmtId="0" fontId="37" fillId="58" borderId="0" applyNumberFormat="0" applyBorder="0" applyAlignment="0" applyProtection="0"/>
    <xf numFmtId="0" fontId="39" fillId="13" borderId="0" applyNumberFormat="0" applyBorder="0" applyAlignment="0" applyProtection="0"/>
    <xf numFmtId="0" fontId="36" fillId="45" borderId="0" applyNumberFormat="0" applyBorder="0" applyAlignment="0" applyProtection="0"/>
    <xf numFmtId="0" fontId="37" fillId="45" borderId="0" applyNumberFormat="0" applyBorder="0" applyAlignment="0" applyProtection="0"/>
    <xf numFmtId="0" fontId="38" fillId="46" borderId="0" applyNumberFormat="0" applyBorder="0" applyAlignment="0" applyProtection="0"/>
    <xf numFmtId="0" fontId="38" fillId="46" borderId="0" applyNumberFormat="0" applyBorder="0" applyAlignment="0" applyProtection="0"/>
    <xf numFmtId="0" fontId="37" fillId="45" borderId="0" applyNumberFormat="0" applyBorder="0" applyAlignment="0" applyProtection="0"/>
    <xf numFmtId="0" fontId="39" fillId="17" borderId="0" applyNumberFormat="0" applyBorder="0" applyAlignment="0" applyProtection="0"/>
    <xf numFmtId="0" fontId="36" fillId="56" borderId="0" applyNumberFormat="0" applyBorder="0" applyAlignment="0" applyProtection="0"/>
    <xf numFmtId="0" fontId="37" fillId="54" borderId="0" applyNumberFormat="0" applyBorder="0" applyAlignment="0" applyProtection="0"/>
    <xf numFmtId="0" fontId="38" fillId="60" borderId="0" applyNumberFormat="0" applyBorder="0" applyAlignment="0" applyProtection="0"/>
    <xf numFmtId="0" fontId="38" fillId="60" borderId="0" applyNumberFormat="0" applyBorder="0" applyAlignment="0" applyProtection="0"/>
    <xf numFmtId="0" fontId="37" fillId="54" borderId="0" applyNumberFormat="0" applyBorder="0" applyAlignment="0" applyProtection="0"/>
    <xf numFmtId="0" fontId="39" fillId="21" borderId="0" applyNumberFormat="0" applyBorder="0" applyAlignment="0" applyProtection="0"/>
    <xf numFmtId="0" fontId="36" fillId="40" borderId="0" applyNumberFormat="0" applyBorder="0" applyAlignment="0" applyProtection="0"/>
    <xf numFmtId="0" fontId="37" fillId="61" borderId="0" applyNumberFormat="0" applyBorder="0" applyAlignment="0" applyProtection="0"/>
    <xf numFmtId="0" fontId="38" fillId="62" borderId="0" applyNumberFormat="0" applyBorder="0" applyAlignment="0" applyProtection="0"/>
    <xf numFmtId="0" fontId="38" fillId="62" borderId="0" applyNumberFormat="0" applyBorder="0" applyAlignment="0" applyProtection="0"/>
    <xf numFmtId="0" fontId="37" fillId="61" borderId="0" applyNumberFormat="0" applyBorder="0" applyAlignment="0" applyProtection="0"/>
    <xf numFmtId="0" fontId="39" fillId="25" borderId="0" applyNumberFormat="0" applyBorder="0" applyAlignment="0" applyProtection="0"/>
    <xf numFmtId="0" fontId="36" fillId="51" borderId="0" applyNumberFormat="0" applyBorder="0" applyAlignment="0" applyProtection="0"/>
    <xf numFmtId="0" fontId="37" fillId="58" borderId="0" applyNumberFormat="0" applyBorder="0" applyAlignment="0" applyProtection="0"/>
    <xf numFmtId="0" fontId="38" fillId="59" borderId="0" applyNumberFormat="0" applyBorder="0" applyAlignment="0" applyProtection="0"/>
    <xf numFmtId="0" fontId="38" fillId="59" borderId="0" applyNumberFormat="0" applyBorder="0" applyAlignment="0" applyProtection="0"/>
    <xf numFmtId="0" fontId="37" fillId="58" borderId="0" applyNumberFormat="0" applyBorder="0" applyAlignment="0" applyProtection="0"/>
    <xf numFmtId="0" fontId="39" fillId="29" borderId="0" applyNumberFormat="0" applyBorder="0" applyAlignment="0" applyProtection="0"/>
    <xf numFmtId="0" fontId="36" fillId="57" borderId="0" applyNumberFormat="0" applyBorder="0" applyAlignment="0" applyProtection="0"/>
    <xf numFmtId="0" fontId="37" fillId="42" borderId="0" applyNumberFormat="0" applyBorder="0" applyAlignment="0" applyProtection="0"/>
    <xf numFmtId="0" fontId="38" fillId="63" borderId="0" applyNumberFormat="0" applyBorder="0" applyAlignment="0" applyProtection="0"/>
    <xf numFmtId="0" fontId="38" fillId="63" borderId="0" applyNumberFormat="0" applyBorder="0" applyAlignment="0" applyProtection="0"/>
    <xf numFmtId="0" fontId="37" fillId="42" borderId="0" applyNumberFormat="0" applyBorder="0" applyAlignment="0" applyProtection="0"/>
    <xf numFmtId="0" fontId="39" fillId="33" borderId="0" applyNumberFormat="0" applyBorder="0" applyAlignment="0" applyProtection="0"/>
    <xf numFmtId="0" fontId="31" fillId="51" borderId="0" applyNumberFormat="0" applyBorder="0" applyAlignment="0" applyProtection="0"/>
    <xf numFmtId="0" fontId="31" fillId="45" borderId="0" applyNumberFormat="0" applyBorder="0" applyAlignment="0" applyProtection="0"/>
    <xf numFmtId="0" fontId="31" fillId="56" borderId="0" applyNumberFormat="0" applyBorder="0" applyAlignment="0" applyProtection="0"/>
    <xf numFmtId="0" fontId="31" fillId="40" borderId="0" applyNumberFormat="0" applyBorder="0" applyAlignment="0" applyProtection="0"/>
    <xf numFmtId="0" fontId="31" fillId="51" borderId="0" applyNumberFormat="0" applyBorder="0" applyAlignment="0" applyProtection="0"/>
    <xf numFmtId="0" fontId="31" fillId="57" borderId="0" applyNumberFormat="0" applyBorder="0" applyAlignment="0" applyProtection="0"/>
    <xf numFmtId="186" fontId="32" fillId="0" borderId="0"/>
    <xf numFmtId="187" fontId="35" fillId="0" borderId="0"/>
    <xf numFmtId="188" fontId="41" fillId="0" borderId="0" applyFont="0" applyFill="0" applyBorder="0" applyAlignment="0" applyProtection="0"/>
    <xf numFmtId="0" fontId="34" fillId="64" borderId="0" applyNumberFormat="0" applyBorder="0" applyAlignment="0" applyProtection="0"/>
    <xf numFmtId="0" fontId="34" fillId="65" borderId="0" applyNumberFormat="0" applyBorder="0" applyAlignment="0" applyProtection="0"/>
    <xf numFmtId="0" fontId="42" fillId="66" borderId="0" applyNumberFormat="0" applyBorder="0" applyAlignment="0" applyProtection="0"/>
    <xf numFmtId="0" fontId="42" fillId="45" borderId="0" applyNumberFormat="0" applyBorder="0" applyAlignment="0" applyProtection="0"/>
    <xf numFmtId="0" fontId="42" fillId="56" borderId="0" applyNumberFormat="0" applyBorder="0" applyAlignment="0" applyProtection="0"/>
    <xf numFmtId="0" fontId="42" fillId="55" borderId="0" applyNumberFormat="0" applyBorder="0" applyAlignment="0" applyProtection="0"/>
    <xf numFmtId="0" fontId="42" fillId="64" borderId="0" applyNumberFormat="0" applyBorder="0" applyAlignment="0" applyProtection="0"/>
    <xf numFmtId="0" fontId="42" fillId="67" borderId="0" applyNumberFormat="0" applyBorder="0" applyAlignment="0" applyProtection="0"/>
    <xf numFmtId="0" fontId="42" fillId="66" borderId="0" applyNumberFormat="0" applyBorder="0" applyAlignment="0" applyProtection="0"/>
    <xf numFmtId="0" fontId="43" fillId="58" borderId="0" applyNumberFormat="0" applyBorder="0" applyAlignment="0" applyProtection="0"/>
    <xf numFmtId="0" fontId="44" fillId="59" borderId="0" applyNumberFormat="0" applyBorder="0" applyAlignment="0" applyProtection="0"/>
    <xf numFmtId="0" fontId="44" fillId="59" borderId="0" applyNumberFormat="0" applyBorder="0" applyAlignment="0" applyProtection="0"/>
    <xf numFmtId="0" fontId="43" fillId="58" borderId="0" applyNumberFormat="0" applyBorder="0" applyAlignment="0" applyProtection="0"/>
    <xf numFmtId="0" fontId="45" fillId="14" borderId="0" applyNumberFormat="0" applyBorder="0" applyAlignment="0" applyProtection="0"/>
    <xf numFmtId="0" fontId="42" fillId="45" borderId="0" applyNumberFormat="0" applyBorder="0" applyAlignment="0" applyProtection="0"/>
    <xf numFmtId="0" fontId="43" fillId="45" borderId="0" applyNumberFormat="0" applyBorder="0" applyAlignment="0" applyProtection="0"/>
    <xf numFmtId="0" fontId="44" fillId="46" borderId="0" applyNumberFormat="0" applyBorder="0" applyAlignment="0" applyProtection="0"/>
    <xf numFmtId="0" fontId="44" fillId="46" borderId="0" applyNumberFormat="0" applyBorder="0" applyAlignment="0" applyProtection="0"/>
    <xf numFmtId="0" fontId="43" fillId="45" borderId="0" applyNumberFormat="0" applyBorder="0" applyAlignment="0" applyProtection="0"/>
    <xf numFmtId="0" fontId="45" fillId="18" borderId="0" applyNumberFormat="0" applyBorder="0" applyAlignment="0" applyProtection="0"/>
    <xf numFmtId="0" fontId="42" fillId="56" borderId="0" applyNumberFormat="0" applyBorder="0" applyAlignment="0" applyProtection="0"/>
    <xf numFmtId="0" fontId="43" fillId="54" borderId="0" applyNumberFormat="0" applyBorder="0" applyAlignment="0" applyProtection="0"/>
    <xf numFmtId="0" fontId="44" fillId="60" borderId="0" applyNumberFormat="0" applyBorder="0" applyAlignment="0" applyProtection="0"/>
    <xf numFmtId="0" fontId="44" fillId="60" borderId="0" applyNumberFormat="0" applyBorder="0" applyAlignment="0" applyProtection="0"/>
    <xf numFmtId="0" fontId="43" fillId="54" borderId="0" applyNumberFormat="0" applyBorder="0" applyAlignment="0" applyProtection="0"/>
    <xf numFmtId="0" fontId="45" fillId="22" borderId="0" applyNumberFormat="0" applyBorder="0" applyAlignment="0" applyProtection="0"/>
    <xf numFmtId="0" fontId="42" fillId="55" borderId="0" applyNumberFormat="0" applyBorder="0" applyAlignment="0" applyProtection="0"/>
    <xf numFmtId="0" fontId="43" fillId="61" borderId="0" applyNumberFormat="0" applyBorder="0" applyAlignment="0" applyProtection="0"/>
    <xf numFmtId="0" fontId="44" fillId="62" borderId="0" applyNumberFormat="0" applyBorder="0" applyAlignment="0" applyProtection="0"/>
    <xf numFmtId="0" fontId="44" fillId="62" borderId="0" applyNumberFormat="0" applyBorder="0" applyAlignment="0" applyProtection="0"/>
    <xf numFmtId="0" fontId="43" fillId="61" borderId="0" applyNumberFormat="0" applyBorder="0" applyAlignment="0" applyProtection="0"/>
    <xf numFmtId="0" fontId="45" fillId="26" borderId="0" applyNumberFormat="0" applyBorder="0" applyAlignment="0" applyProtection="0"/>
    <xf numFmtId="0" fontId="42" fillId="64" borderId="0" applyNumberFormat="0" applyBorder="0" applyAlignment="0" applyProtection="0"/>
    <xf numFmtId="0" fontId="43" fillId="58" borderId="0" applyNumberFormat="0" applyBorder="0" applyAlignment="0" applyProtection="0"/>
    <xf numFmtId="0" fontId="44" fillId="59" borderId="0" applyNumberFormat="0" applyBorder="0" applyAlignment="0" applyProtection="0"/>
    <xf numFmtId="0" fontId="44" fillId="59" borderId="0" applyNumberFormat="0" applyBorder="0" applyAlignment="0" applyProtection="0"/>
    <xf numFmtId="0" fontId="43" fillId="58" borderId="0" applyNumberFormat="0" applyBorder="0" applyAlignment="0" applyProtection="0"/>
    <xf numFmtId="0" fontId="45" fillId="30" borderId="0" applyNumberFormat="0" applyBorder="0" applyAlignment="0" applyProtection="0"/>
    <xf numFmtId="0" fontId="42" fillId="67" borderId="0" applyNumberFormat="0" applyBorder="0" applyAlignment="0" applyProtection="0"/>
    <xf numFmtId="0" fontId="43" fillId="42" borderId="0" applyNumberFormat="0" applyBorder="0" applyAlignment="0" applyProtection="0"/>
    <xf numFmtId="0" fontId="44" fillId="63" borderId="0" applyNumberFormat="0" applyBorder="0" applyAlignment="0" applyProtection="0"/>
    <xf numFmtId="0" fontId="44" fillId="63" borderId="0" applyNumberFormat="0" applyBorder="0" applyAlignment="0" applyProtection="0"/>
    <xf numFmtId="0" fontId="43" fillId="42" borderId="0" applyNumberFormat="0" applyBorder="0" applyAlignment="0" applyProtection="0"/>
    <xf numFmtId="0" fontId="45" fillId="34" borderId="0" applyNumberFormat="0" applyBorder="0" applyAlignment="0" applyProtection="0"/>
    <xf numFmtId="0" fontId="34" fillId="66" borderId="0" applyNumberFormat="0" applyBorder="0" applyAlignment="0" applyProtection="0"/>
    <xf numFmtId="0" fontId="34" fillId="45" borderId="0" applyNumberFormat="0" applyBorder="0" applyAlignment="0" applyProtection="0"/>
    <xf numFmtId="0" fontId="34" fillId="56" borderId="0" applyNumberFormat="0" applyBorder="0" applyAlignment="0" applyProtection="0"/>
    <xf numFmtId="0" fontId="34" fillId="55" borderId="0" applyNumberFormat="0" applyBorder="0" applyAlignment="0" applyProtection="0"/>
    <xf numFmtId="0" fontId="34" fillId="64" borderId="0" applyNumberFormat="0" applyBorder="0" applyAlignment="0" applyProtection="0"/>
    <xf numFmtId="0" fontId="34" fillId="67" borderId="0" applyNumberFormat="0" applyBorder="0" applyAlignment="0" applyProtection="0"/>
    <xf numFmtId="189" fontId="32" fillId="0" borderId="0">
      <alignment horizontal="center"/>
    </xf>
    <xf numFmtId="190" fontId="32" fillId="0" borderId="0">
      <alignment horizontal="center"/>
    </xf>
    <xf numFmtId="191" fontId="32" fillId="0" borderId="0">
      <alignment horizontal="center"/>
    </xf>
    <xf numFmtId="192" fontId="32" fillId="0" borderId="0">
      <alignment horizontal="center"/>
    </xf>
    <xf numFmtId="193" fontId="32" fillId="0" borderId="0">
      <alignment horizontal="center"/>
    </xf>
    <xf numFmtId="0" fontId="36" fillId="68" borderId="0" applyNumberFormat="0" applyBorder="0" applyAlignment="0" applyProtection="0"/>
    <xf numFmtId="0" fontId="46" fillId="52" borderId="0" applyNumberFormat="0" applyBorder="0" applyAlignment="0" applyProtection="0"/>
    <xf numFmtId="0" fontId="46" fillId="52" borderId="0" applyNumberFormat="0" applyBorder="0" applyAlignment="0" applyProtection="0"/>
    <xf numFmtId="0" fontId="36" fillId="69" borderId="0" applyNumberFormat="0" applyBorder="0" applyAlignment="0" applyProtection="0"/>
    <xf numFmtId="0" fontId="36" fillId="70" borderId="0" applyNumberFormat="0" applyBorder="0" applyAlignment="0" applyProtection="0"/>
    <xf numFmtId="0" fontId="46" fillId="59" borderId="0" applyNumberFormat="0" applyBorder="0" applyAlignment="0" applyProtection="0"/>
    <xf numFmtId="0" fontId="46" fillId="59" borderId="0" applyNumberFormat="0" applyBorder="0" applyAlignment="0" applyProtection="0"/>
    <xf numFmtId="0" fontId="36" fillId="71" borderId="0" applyNumberFormat="0" applyBorder="0" applyAlignment="0" applyProtection="0"/>
    <xf numFmtId="0" fontId="42" fillId="72" borderId="0" applyNumberFormat="0" applyBorder="0" applyAlignment="0" applyProtection="0"/>
    <xf numFmtId="0" fontId="47" fillId="73" borderId="0" applyNumberFormat="0" applyBorder="0" applyAlignment="0" applyProtection="0"/>
    <xf numFmtId="0" fontId="47" fillId="73" borderId="0" applyNumberFormat="0" applyBorder="0" applyAlignment="0" applyProtection="0"/>
    <xf numFmtId="0" fontId="42" fillId="74" borderId="0" applyNumberFormat="0" applyBorder="0" applyAlignment="0" applyProtection="0"/>
    <xf numFmtId="0" fontId="42" fillId="35" borderId="0" applyNumberFormat="0" applyBorder="0" applyAlignment="0" applyProtection="0"/>
    <xf numFmtId="0" fontId="45" fillId="11" borderId="0" applyNumberFormat="0" applyBorder="0" applyAlignment="0" applyProtection="0"/>
    <xf numFmtId="0" fontId="45" fillId="11" borderId="0" applyNumberFormat="0" applyBorder="0" applyAlignment="0" applyProtection="0"/>
    <xf numFmtId="0" fontId="42" fillId="35" borderId="0" applyNumberFormat="0" applyBorder="0" applyAlignment="0" applyProtection="0"/>
    <xf numFmtId="0" fontId="42" fillId="75" borderId="0" applyNumberFormat="0" applyBorder="0" applyAlignment="0" applyProtection="0"/>
    <xf numFmtId="0" fontId="47" fillId="76" borderId="0" applyNumberFormat="0" applyBorder="0" applyAlignment="0" applyProtection="0"/>
    <xf numFmtId="0" fontId="47" fillId="76" borderId="0" applyNumberFormat="0" applyBorder="0" applyAlignment="0" applyProtection="0"/>
    <xf numFmtId="0" fontId="42" fillId="75" borderId="0" applyNumberFormat="0" applyBorder="0" applyAlignment="0" applyProtection="0"/>
    <xf numFmtId="0" fontId="42" fillId="35" borderId="0" applyNumberFormat="0" applyBorder="0" applyAlignment="0" applyProtection="0"/>
    <xf numFmtId="0" fontId="42" fillId="75" borderId="0" applyNumberFormat="0" applyBorder="0" applyAlignment="0" applyProtection="0"/>
    <xf numFmtId="0" fontId="42" fillId="35" borderId="0" applyNumberFormat="0" applyBorder="0" applyAlignment="0" applyProtection="0"/>
    <xf numFmtId="0" fontId="42" fillId="75" borderId="0" applyNumberFormat="0" applyBorder="0" applyAlignment="0" applyProtection="0"/>
    <xf numFmtId="0" fontId="42" fillId="35" borderId="0" applyNumberFormat="0" applyBorder="0" applyAlignment="0" applyProtection="0"/>
    <xf numFmtId="0" fontId="42" fillId="35" borderId="0" applyNumberFormat="0" applyBorder="0" applyAlignment="0" applyProtection="0"/>
    <xf numFmtId="0" fontId="42" fillId="35" borderId="0" applyNumberFormat="0" applyBorder="0" applyAlignment="0" applyProtection="0"/>
    <xf numFmtId="0" fontId="42" fillId="35" borderId="0" applyNumberFormat="0" applyBorder="0" applyAlignment="0" applyProtection="0"/>
    <xf numFmtId="0" fontId="36" fillId="77" borderId="0" applyNumberFormat="0" applyBorder="0" applyAlignment="0" applyProtection="0"/>
    <xf numFmtId="0" fontId="46" fillId="78" borderId="0" applyNumberFormat="0" applyBorder="0" applyAlignment="0" applyProtection="0"/>
    <xf numFmtId="0" fontId="46" fillId="78" borderId="0" applyNumberFormat="0" applyBorder="0" applyAlignment="0" applyProtection="0"/>
    <xf numFmtId="0" fontId="36" fillId="79" borderId="0" applyNumberFormat="0" applyBorder="0" applyAlignment="0" applyProtection="0"/>
    <xf numFmtId="0" fontId="36" fillId="80"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36" fillId="81" borderId="0" applyNumberFormat="0" applyBorder="0" applyAlignment="0" applyProtection="0"/>
    <xf numFmtId="0" fontId="42" fillId="82" borderId="0" applyNumberFormat="0" applyBorder="0" applyAlignment="0" applyProtection="0"/>
    <xf numFmtId="0" fontId="47" fillId="83" borderId="0" applyNumberFormat="0" applyBorder="0" applyAlignment="0" applyProtection="0"/>
    <xf numFmtId="0" fontId="47" fillId="83" borderId="0" applyNumberFormat="0" applyBorder="0" applyAlignment="0" applyProtection="0"/>
    <xf numFmtId="0" fontId="42" fillId="80" borderId="0" applyNumberFormat="0" applyBorder="0" applyAlignment="0" applyProtection="0"/>
    <xf numFmtId="0" fontId="42" fillId="36"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2" fillId="36" borderId="0" applyNumberFormat="0" applyBorder="0" applyAlignment="0" applyProtection="0"/>
    <xf numFmtId="0" fontId="42" fillId="84" borderId="0" applyNumberFormat="0" applyBorder="0" applyAlignment="0" applyProtection="0"/>
    <xf numFmtId="0" fontId="47" fillId="85" borderId="0" applyNumberFormat="0" applyBorder="0" applyAlignment="0" applyProtection="0"/>
    <xf numFmtId="0" fontId="47" fillId="85" borderId="0" applyNumberFormat="0" applyBorder="0" applyAlignment="0" applyProtection="0"/>
    <xf numFmtId="0" fontId="42" fillId="84" borderId="0" applyNumberFormat="0" applyBorder="0" applyAlignment="0" applyProtection="0"/>
    <xf numFmtId="0" fontId="42" fillId="36" borderId="0" applyNumberFormat="0" applyBorder="0" applyAlignment="0" applyProtection="0"/>
    <xf numFmtId="0" fontId="42" fillId="84" borderId="0" applyNumberFormat="0" applyBorder="0" applyAlignment="0" applyProtection="0"/>
    <xf numFmtId="0" fontId="42" fillId="36" borderId="0" applyNumberFormat="0" applyBorder="0" applyAlignment="0" applyProtection="0"/>
    <xf numFmtId="0" fontId="42" fillId="84"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36" fillId="86" borderId="0" applyNumberFormat="0" applyBorder="0" applyAlignment="0" applyProtection="0"/>
    <xf numFmtId="0" fontId="46" fillId="87" borderId="0" applyNumberFormat="0" applyBorder="0" applyAlignment="0" applyProtection="0"/>
    <xf numFmtId="0" fontId="46" fillId="87" borderId="0" applyNumberFormat="0" applyBorder="0" applyAlignment="0" applyProtection="0"/>
    <xf numFmtId="0" fontId="36" fillId="88" borderId="0" applyNumberFormat="0" applyBorder="0" applyAlignment="0" applyProtection="0"/>
    <xf numFmtId="0" fontId="36" fillId="81" borderId="0" applyNumberFormat="0" applyBorder="0" applyAlignment="0" applyProtection="0"/>
    <xf numFmtId="0" fontId="46" fillId="44" borderId="0" applyNumberFormat="0" applyBorder="0" applyAlignment="0" applyProtection="0"/>
    <xf numFmtId="0" fontId="46" fillId="44" borderId="0" applyNumberFormat="0" applyBorder="0" applyAlignment="0" applyProtection="0"/>
    <xf numFmtId="0" fontId="36" fillId="89" borderId="0" applyNumberFormat="0" applyBorder="0" applyAlignment="0" applyProtection="0"/>
    <xf numFmtId="0" fontId="42" fillId="71" borderId="0" applyNumberFormat="0" applyBorder="0" applyAlignment="0" applyProtection="0"/>
    <xf numFmtId="0" fontId="47" fillId="62" borderId="0" applyNumberFormat="0" applyBorder="0" applyAlignment="0" applyProtection="0"/>
    <xf numFmtId="0" fontId="47" fillId="62" borderId="0" applyNumberFormat="0" applyBorder="0" applyAlignment="0" applyProtection="0"/>
    <xf numFmtId="0" fontId="42" fillId="90" borderId="0" applyNumberFormat="0" applyBorder="0" applyAlignment="0" applyProtection="0"/>
    <xf numFmtId="0" fontId="42" fillId="54" borderId="0" applyNumberFormat="0" applyBorder="0" applyAlignment="0" applyProtection="0"/>
    <xf numFmtId="0" fontId="45" fillId="19" borderId="0" applyNumberFormat="0" applyBorder="0" applyAlignment="0" applyProtection="0"/>
    <xf numFmtId="0" fontId="45" fillId="19" borderId="0" applyNumberFormat="0" applyBorder="0" applyAlignment="0" applyProtection="0"/>
    <xf numFmtId="0" fontId="42" fillId="54" borderId="0" applyNumberFormat="0" applyBorder="0" applyAlignment="0" applyProtection="0"/>
    <xf numFmtId="0" fontId="42" fillId="82" borderId="0" applyNumberFormat="0" applyBorder="0" applyAlignment="0" applyProtection="0"/>
    <xf numFmtId="0" fontId="47" fillId="83" borderId="0" applyNumberFormat="0" applyBorder="0" applyAlignment="0" applyProtection="0"/>
    <xf numFmtId="0" fontId="47" fillId="83" borderId="0" applyNumberFormat="0" applyBorder="0" applyAlignment="0" applyProtection="0"/>
    <xf numFmtId="0" fontId="42" fillId="82" borderId="0" applyNumberFormat="0" applyBorder="0" applyAlignment="0" applyProtection="0"/>
    <xf numFmtId="0" fontId="42" fillId="54" borderId="0" applyNumberFormat="0" applyBorder="0" applyAlignment="0" applyProtection="0"/>
    <xf numFmtId="0" fontId="42" fillId="82" borderId="0" applyNumberFormat="0" applyBorder="0" applyAlignment="0" applyProtection="0"/>
    <xf numFmtId="0" fontId="42" fillId="54" borderId="0" applyNumberFormat="0" applyBorder="0" applyAlignment="0" applyProtection="0"/>
    <xf numFmtId="0" fontId="42" fillId="82" borderId="0" applyNumberFormat="0" applyBorder="0" applyAlignment="0" applyProtection="0"/>
    <xf numFmtId="0" fontId="42" fillId="54" borderId="0" applyNumberFormat="0" applyBorder="0" applyAlignment="0" applyProtection="0"/>
    <xf numFmtId="0" fontId="42" fillId="54" borderId="0" applyNumberFormat="0" applyBorder="0" applyAlignment="0" applyProtection="0"/>
    <xf numFmtId="0" fontId="42" fillId="54" borderId="0" applyNumberFormat="0" applyBorder="0" applyAlignment="0" applyProtection="0"/>
    <xf numFmtId="0" fontId="42" fillId="54" borderId="0" applyNumberFormat="0" applyBorder="0" applyAlignment="0" applyProtection="0"/>
    <xf numFmtId="0" fontId="36" fillId="81" borderId="0" applyNumberFormat="0" applyBorder="0" applyAlignment="0" applyProtection="0"/>
    <xf numFmtId="0" fontId="46" fillId="44" borderId="0" applyNumberFormat="0" applyBorder="0" applyAlignment="0" applyProtection="0"/>
    <xf numFmtId="0" fontId="46" fillId="44" borderId="0" applyNumberFormat="0" applyBorder="0" applyAlignment="0" applyProtection="0"/>
    <xf numFmtId="0" fontId="36" fillId="79" borderId="0" applyNumberFormat="0" applyBorder="0" applyAlignment="0" applyProtection="0"/>
    <xf numFmtId="0" fontId="36" fillId="71" borderId="0" applyNumberFormat="0" applyBorder="0" applyAlignment="0" applyProtection="0"/>
    <xf numFmtId="0" fontId="46" fillId="62" borderId="0" applyNumberFormat="0" applyBorder="0" applyAlignment="0" applyProtection="0"/>
    <xf numFmtId="0" fontId="46" fillId="62" borderId="0" applyNumberFormat="0" applyBorder="0" applyAlignment="0" applyProtection="0"/>
    <xf numFmtId="0" fontId="36" fillId="82" borderId="0" applyNumberFormat="0" applyBorder="0" applyAlignment="0" applyProtection="0"/>
    <xf numFmtId="0" fontId="42" fillId="71" borderId="0" applyNumberFormat="0" applyBorder="0" applyAlignment="0" applyProtection="0"/>
    <xf numFmtId="0" fontId="47" fillId="62" borderId="0" applyNumberFormat="0" applyBorder="0" applyAlignment="0" applyProtection="0"/>
    <xf numFmtId="0" fontId="47" fillId="62" borderId="0" applyNumberFormat="0" applyBorder="0" applyAlignment="0" applyProtection="0"/>
    <xf numFmtId="0" fontId="42" fillId="81" borderId="0" applyNumberFormat="0" applyBorder="0" applyAlignment="0" applyProtection="0"/>
    <xf numFmtId="0" fontId="42" fillId="55" borderId="0" applyNumberFormat="0" applyBorder="0" applyAlignment="0" applyProtection="0"/>
    <xf numFmtId="0" fontId="45" fillId="23" borderId="0" applyNumberFormat="0" applyBorder="0" applyAlignment="0" applyProtection="0"/>
    <xf numFmtId="0" fontId="45" fillId="23" borderId="0" applyNumberFormat="0" applyBorder="0" applyAlignment="0" applyProtection="0"/>
    <xf numFmtId="0" fontId="42" fillId="55" borderId="0" applyNumberFormat="0" applyBorder="0" applyAlignment="0" applyProtection="0"/>
    <xf numFmtId="0" fontId="42" fillId="91" borderId="0" applyNumberFormat="0" applyBorder="0" applyAlignment="0" applyProtection="0"/>
    <xf numFmtId="0" fontId="47" fillId="92" borderId="0" applyNumberFormat="0" applyBorder="0" applyAlignment="0" applyProtection="0"/>
    <xf numFmtId="0" fontId="47" fillId="92" borderId="0" applyNumberFormat="0" applyBorder="0" applyAlignment="0" applyProtection="0"/>
    <xf numFmtId="0" fontId="42" fillId="91" borderId="0" applyNumberFormat="0" applyBorder="0" applyAlignment="0" applyProtection="0"/>
    <xf numFmtId="0" fontId="42" fillId="55" borderId="0" applyNumberFormat="0" applyBorder="0" applyAlignment="0" applyProtection="0"/>
    <xf numFmtId="0" fontId="42" fillId="91" borderId="0" applyNumberFormat="0" applyBorder="0" applyAlignment="0" applyProtection="0"/>
    <xf numFmtId="0" fontId="42" fillId="55" borderId="0" applyNumberFormat="0" applyBorder="0" applyAlignment="0" applyProtection="0"/>
    <xf numFmtId="0" fontId="42" fillId="91" borderId="0" applyNumberFormat="0" applyBorder="0" applyAlignment="0" applyProtection="0"/>
    <xf numFmtId="0" fontId="42" fillId="55" borderId="0" applyNumberFormat="0" applyBorder="0" applyAlignment="0" applyProtection="0"/>
    <xf numFmtId="0" fontId="42" fillId="55" borderId="0" applyNumberFormat="0" applyBorder="0" applyAlignment="0" applyProtection="0"/>
    <xf numFmtId="0" fontId="42" fillId="55" borderId="0" applyNumberFormat="0" applyBorder="0" applyAlignment="0" applyProtection="0"/>
    <xf numFmtId="0" fontId="42" fillId="55" borderId="0" applyNumberFormat="0" applyBorder="0" applyAlignment="0" applyProtection="0"/>
    <xf numFmtId="0" fontId="36" fillId="68" borderId="0" applyNumberFormat="0" applyBorder="0" applyAlignment="0" applyProtection="0"/>
    <xf numFmtId="0" fontId="46" fillId="52" borderId="0" applyNumberFormat="0" applyBorder="0" applyAlignment="0" applyProtection="0"/>
    <xf numFmtId="0" fontId="46" fillId="52" borderId="0" applyNumberFormat="0" applyBorder="0" applyAlignment="0" applyProtection="0"/>
    <xf numFmtId="0" fontId="36" fillId="86" borderId="0" applyNumberFormat="0" applyBorder="0" applyAlignment="0" applyProtection="0"/>
    <xf numFmtId="0" fontId="36" fillId="70" borderId="0" applyNumberFormat="0" applyBorder="0" applyAlignment="0" applyProtection="0"/>
    <xf numFmtId="0" fontId="46" fillId="59" borderId="0" applyNumberFormat="0" applyBorder="0" applyAlignment="0" applyProtection="0"/>
    <xf numFmtId="0" fontId="46" fillId="59" borderId="0" applyNumberFormat="0" applyBorder="0" applyAlignment="0" applyProtection="0"/>
    <xf numFmtId="0" fontId="42" fillId="70" borderId="0" applyNumberFormat="0" applyBorder="0" applyAlignment="0" applyProtection="0"/>
    <xf numFmtId="0" fontId="47" fillId="59" borderId="0" applyNumberFormat="0" applyBorder="0" applyAlignment="0" applyProtection="0"/>
    <xf numFmtId="0" fontId="47" fillId="59" borderId="0" applyNumberFormat="0" applyBorder="0" applyAlignment="0" applyProtection="0"/>
    <xf numFmtId="0" fontId="42" fillId="74" borderId="0" applyNumberFormat="0" applyBorder="0" applyAlignment="0" applyProtection="0"/>
    <xf numFmtId="0" fontId="42" fillId="64"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2" fillId="64" borderId="0" applyNumberFormat="0" applyBorder="0" applyAlignment="0" applyProtection="0"/>
    <xf numFmtId="0" fontId="42" fillId="93" borderId="0" applyNumberFormat="0" applyBorder="0" applyAlignment="0" applyProtection="0"/>
    <xf numFmtId="0" fontId="47" fillId="94" borderId="0" applyNumberFormat="0" applyBorder="0" applyAlignment="0" applyProtection="0"/>
    <xf numFmtId="0" fontId="47" fillId="94" borderId="0" applyNumberFormat="0" applyBorder="0" applyAlignment="0" applyProtection="0"/>
    <xf numFmtId="0" fontId="42" fillId="93" borderId="0" applyNumberFormat="0" applyBorder="0" applyAlignment="0" applyProtection="0"/>
    <xf numFmtId="0" fontId="42" fillId="64" borderId="0" applyNumberFormat="0" applyBorder="0" applyAlignment="0" applyProtection="0"/>
    <xf numFmtId="0" fontId="42" fillId="93" borderId="0" applyNumberFormat="0" applyBorder="0" applyAlignment="0" applyProtection="0"/>
    <xf numFmtId="0" fontId="42" fillId="64" borderId="0" applyNumberFormat="0" applyBorder="0" applyAlignment="0" applyProtection="0"/>
    <xf numFmtId="0" fontId="42" fillId="93" borderId="0" applyNumberFormat="0" applyBorder="0" applyAlignment="0" applyProtection="0"/>
    <xf numFmtId="0" fontId="42" fillId="64" borderId="0" applyNumberFormat="0" applyBorder="0" applyAlignment="0" applyProtection="0"/>
    <xf numFmtId="0" fontId="42" fillId="64" borderId="0" applyNumberFormat="0" applyBorder="0" applyAlignment="0" applyProtection="0"/>
    <xf numFmtId="0" fontId="42" fillId="64" borderId="0" applyNumberFormat="0" applyBorder="0" applyAlignment="0" applyProtection="0"/>
    <xf numFmtId="0" fontId="42" fillId="64" borderId="0" applyNumberFormat="0" applyBorder="0" applyAlignment="0" applyProtection="0"/>
    <xf numFmtId="0" fontId="36" fillId="95"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36" fillId="80"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36" fillId="96" borderId="0" applyNumberFormat="0" applyBorder="0" applyAlignment="0" applyProtection="0"/>
    <xf numFmtId="0" fontId="42" fillId="96" borderId="0" applyNumberFormat="0" applyBorder="0" applyAlignment="0" applyProtection="0"/>
    <xf numFmtId="0" fontId="47" fillId="63" borderId="0" applyNumberFormat="0" applyBorder="0" applyAlignment="0" applyProtection="0"/>
    <xf numFmtId="0" fontId="47" fillId="63" borderId="0" applyNumberFormat="0" applyBorder="0" applyAlignment="0" applyProtection="0"/>
    <xf numFmtId="0" fontId="42" fillId="97" borderId="0" applyNumberFormat="0" applyBorder="0" applyAlignment="0" applyProtection="0"/>
    <xf numFmtId="0" fontId="42" fillId="65" borderId="0" applyNumberFormat="0" applyBorder="0" applyAlignment="0" applyProtection="0"/>
    <xf numFmtId="0" fontId="45" fillId="31" borderId="0" applyNumberFormat="0" applyBorder="0" applyAlignment="0" applyProtection="0"/>
    <xf numFmtId="0" fontId="45" fillId="31" borderId="0" applyNumberFormat="0" applyBorder="0" applyAlignment="0" applyProtection="0"/>
    <xf numFmtId="0" fontId="42" fillId="65" borderId="0" applyNumberFormat="0" applyBorder="0" applyAlignment="0" applyProtection="0"/>
    <xf numFmtId="0" fontId="42" fillId="98" borderId="0" applyNumberFormat="0" applyBorder="0" applyAlignment="0" applyProtection="0"/>
    <xf numFmtId="0" fontId="47" fillId="99" borderId="0" applyNumberFormat="0" applyBorder="0" applyAlignment="0" applyProtection="0"/>
    <xf numFmtId="0" fontId="47" fillId="99" borderId="0" applyNumberFormat="0" applyBorder="0" applyAlignment="0" applyProtection="0"/>
    <xf numFmtId="0" fontId="42" fillId="98" borderId="0" applyNumberFormat="0" applyBorder="0" applyAlignment="0" applyProtection="0"/>
    <xf numFmtId="0" fontId="42" fillId="65" borderId="0" applyNumberFormat="0" applyBorder="0" applyAlignment="0" applyProtection="0"/>
    <xf numFmtId="0" fontId="42" fillId="98" borderId="0" applyNumberFormat="0" applyBorder="0" applyAlignment="0" applyProtection="0"/>
    <xf numFmtId="0" fontId="42" fillId="65" borderId="0" applyNumberFormat="0" applyBorder="0" applyAlignment="0" applyProtection="0"/>
    <xf numFmtId="0" fontId="42" fillId="98" borderId="0" applyNumberFormat="0" applyBorder="0" applyAlignment="0" applyProtection="0"/>
    <xf numFmtId="0" fontId="42" fillId="65" borderId="0" applyNumberFormat="0" applyBorder="0" applyAlignment="0" applyProtection="0"/>
    <xf numFmtId="0" fontId="42" fillId="65" borderId="0" applyNumberFormat="0" applyBorder="0" applyAlignment="0" applyProtection="0"/>
    <xf numFmtId="0" fontId="42" fillId="65" borderId="0" applyNumberFormat="0" applyBorder="0" applyAlignment="0" applyProtection="0"/>
    <xf numFmtId="0" fontId="42" fillId="65" borderId="0" applyNumberFormat="0" applyBorder="0" applyAlignment="0" applyProtection="0"/>
    <xf numFmtId="0" fontId="48" fillId="61" borderId="22" applyNumberFormat="0" applyAlignment="0" applyProtection="0"/>
    <xf numFmtId="0" fontId="49" fillId="0" borderId="0">
      <alignment horizontal="left" wrapText="1"/>
    </xf>
    <xf numFmtId="0" fontId="50" fillId="0" borderId="23">
      <protection hidden="1"/>
    </xf>
    <xf numFmtId="0" fontId="51" fillId="61" borderId="23" applyNumberFormat="0" applyFont="0" applyBorder="0" applyAlignment="0" applyProtection="0">
      <protection hidden="1"/>
    </xf>
    <xf numFmtId="0" fontId="52" fillId="0" borderId="23">
      <protection hidden="1"/>
    </xf>
    <xf numFmtId="194" fontId="9" fillId="0" borderId="0" applyFont="0" applyFill="0" applyBorder="0" applyAlignment="0" applyProtection="0"/>
    <xf numFmtId="0" fontId="9" fillId="0" borderId="0"/>
    <xf numFmtId="0" fontId="53" fillId="0" borderId="0" applyNumberFormat="0" applyFill="0" applyBorder="0" applyAlignment="0" applyProtection="0"/>
    <xf numFmtId="0" fontId="54" fillId="38" borderId="0" applyNumberFormat="0" applyBorder="0" applyAlignment="0" applyProtection="0"/>
    <xf numFmtId="0" fontId="55" fillId="53" borderId="0" applyNumberFormat="0" applyBorder="0" applyAlignment="0" applyProtection="0"/>
    <xf numFmtId="0" fontId="55" fillId="53" borderId="0" applyNumberFormat="0" applyBorder="0" applyAlignment="0" applyProtection="0"/>
    <xf numFmtId="0" fontId="56" fillId="80" borderId="0" applyNumberFormat="0" applyBorder="0" applyAlignment="0" applyProtection="0"/>
    <xf numFmtId="0" fontId="57" fillId="5" borderId="0" applyNumberFormat="0" applyBorder="0" applyAlignment="0" applyProtection="0"/>
    <xf numFmtId="0" fontId="58" fillId="0" borderId="0" applyNumberFormat="0" applyFill="0" applyBorder="0" applyAlignment="0" applyProtection="0"/>
    <xf numFmtId="0" fontId="59" fillId="0" borderId="0"/>
    <xf numFmtId="2" fontId="60" fillId="0" borderId="0">
      <protection locked="0"/>
    </xf>
    <xf numFmtId="2" fontId="61" fillId="0" borderId="0">
      <protection locked="0"/>
    </xf>
    <xf numFmtId="0" fontId="60" fillId="0" borderId="0">
      <protection locked="0"/>
    </xf>
    <xf numFmtId="0" fontId="60" fillId="0" borderId="0">
      <protection locked="0"/>
    </xf>
    <xf numFmtId="0" fontId="62" fillId="61" borderId="22" applyNumberFormat="0" applyAlignment="0" applyProtection="0"/>
    <xf numFmtId="0" fontId="62" fillId="61" borderId="22" applyNumberFormat="0" applyAlignment="0" applyProtection="0"/>
    <xf numFmtId="0" fontId="62" fillId="61" borderId="22" applyNumberFormat="0" applyAlignment="0" applyProtection="0"/>
    <xf numFmtId="0" fontId="62" fillId="61" borderId="22" applyNumberFormat="0" applyAlignment="0" applyProtection="0"/>
    <xf numFmtId="0" fontId="62" fillId="61" borderId="22" applyNumberFormat="0" applyAlignment="0" applyProtection="0"/>
    <xf numFmtId="0" fontId="62" fillId="61" borderId="22" applyNumberFormat="0" applyAlignment="0" applyProtection="0"/>
    <xf numFmtId="0" fontId="63" fillId="50" borderId="24" applyNumberFormat="0" applyAlignment="0" applyProtection="0"/>
    <xf numFmtId="0" fontId="63" fillId="50" borderId="24" applyNumberFormat="0" applyAlignment="0" applyProtection="0"/>
    <xf numFmtId="0" fontId="64" fillId="100" borderId="22" applyNumberFormat="0" applyAlignment="0" applyProtection="0"/>
    <xf numFmtId="0" fontId="65" fillId="8" borderId="16" applyNumberFormat="0" applyAlignment="0" applyProtection="0"/>
    <xf numFmtId="0" fontId="66" fillId="0" borderId="25" applyNumberFormat="0" applyFont="0" applyFill="0" applyAlignment="0" applyProtection="0"/>
    <xf numFmtId="0" fontId="67" fillId="0" borderId="26" applyNumberFormat="0" applyFill="0" applyAlignment="0" applyProtection="0"/>
    <xf numFmtId="1" fontId="68" fillId="0" borderId="0"/>
    <xf numFmtId="0" fontId="69" fillId="101" borderId="27" applyNumberFormat="0" applyAlignment="0" applyProtection="0"/>
    <xf numFmtId="0" fontId="70" fillId="83" borderId="28" applyNumberFormat="0" applyAlignment="0" applyProtection="0"/>
    <xf numFmtId="0" fontId="70" fillId="83" borderId="28" applyNumberFormat="0" applyAlignment="0" applyProtection="0"/>
    <xf numFmtId="0" fontId="69" fillId="82" borderId="27" applyNumberFormat="0" applyAlignment="0" applyProtection="0"/>
    <xf numFmtId="0" fontId="71" fillId="9" borderId="19" applyNumberFormat="0" applyAlignment="0" applyProtection="0"/>
    <xf numFmtId="195" fontId="49" fillId="0" borderId="0"/>
    <xf numFmtId="196" fontId="9" fillId="0" borderId="0"/>
    <xf numFmtId="0" fontId="72" fillId="102" borderId="29">
      <alignment horizontal="right" vertical="center"/>
    </xf>
    <xf numFmtId="0" fontId="73" fillId="102" borderId="29">
      <alignment horizontal="right" vertical="center"/>
    </xf>
    <xf numFmtId="0" fontId="9" fillId="102" borderId="1"/>
    <xf numFmtId="0" fontId="74" fillId="103" borderId="29">
      <alignment horizontal="center" vertical="center"/>
    </xf>
    <xf numFmtId="0" fontId="72" fillId="102" borderId="29">
      <alignment horizontal="right" vertical="center"/>
    </xf>
    <xf numFmtId="0" fontId="9" fillId="102" borderId="0"/>
    <xf numFmtId="0" fontId="75" fillId="102" borderId="29">
      <alignment horizontal="left" vertical="center"/>
    </xf>
    <xf numFmtId="0" fontId="75" fillId="102" borderId="30">
      <alignment vertical="center"/>
    </xf>
    <xf numFmtId="0" fontId="76" fillId="102" borderId="31">
      <alignment vertical="center"/>
    </xf>
    <xf numFmtId="0" fontId="75" fillId="102" borderId="29"/>
    <xf numFmtId="0" fontId="73" fillId="102" borderId="29">
      <alignment horizontal="right" vertical="center"/>
    </xf>
    <xf numFmtId="0" fontId="77" fillId="104" borderId="29">
      <alignment horizontal="left" vertical="center"/>
    </xf>
    <xf numFmtId="0" fontId="77" fillId="104" borderId="29">
      <alignment horizontal="left" vertical="center"/>
    </xf>
    <xf numFmtId="0" fontId="78" fillId="102" borderId="29">
      <alignment horizontal="left" vertical="center"/>
    </xf>
    <xf numFmtId="0" fontId="79" fillId="102" borderId="1"/>
    <xf numFmtId="0" fontId="74" fillId="105" borderId="29">
      <alignment horizontal="left" vertical="center"/>
    </xf>
    <xf numFmtId="197" fontId="80" fillId="0" borderId="0"/>
    <xf numFmtId="197" fontId="80" fillId="0" borderId="0"/>
    <xf numFmtId="197" fontId="80" fillId="0" borderId="0"/>
    <xf numFmtId="197" fontId="80" fillId="0" borderId="0"/>
    <xf numFmtId="197" fontId="80" fillId="0" borderId="0"/>
    <xf numFmtId="197" fontId="80" fillId="0" borderId="0"/>
    <xf numFmtId="197" fontId="80" fillId="0" borderId="0"/>
    <xf numFmtId="197" fontId="80"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98" fontId="8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98" fontId="81" fillId="0" borderId="0" applyFont="0" applyFill="0" applyBorder="0" applyAlignment="0" applyProtection="0"/>
    <xf numFmtId="199" fontId="82" fillId="0" borderId="0" applyFont="0" applyFill="0" applyBorder="0" applyAlignment="0" applyProtection="0"/>
    <xf numFmtId="198" fontId="81" fillId="0" borderId="0" applyFont="0" applyFill="0" applyBorder="0" applyAlignment="0" applyProtection="0"/>
    <xf numFmtId="199" fontId="8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99" fontId="8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200" fontId="83" fillId="0" borderId="0">
      <alignment horizontal="right" vertical="top"/>
    </xf>
    <xf numFmtId="3" fontId="84" fillId="0" borderId="0" applyFont="0" applyFill="0" applyBorder="0" applyAlignment="0" applyProtection="0"/>
    <xf numFmtId="0" fontId="28" fillId="0" borderId="0"/>
    <xf numFmtId="3" fontId="85" fillId="0" borderId="0" applyFill="0" applyBorder="0" applyAlignment="0" applyProtection="0"/>
    <xf numFmtId="0" fontId="36" fillId="47" borderId="32" applyNumberFormat="0" applyFont="0" applyAlignment="0" applyProtection="0"/>
    <xf numFmtId="0" fontId="36" fillId="47" borderId="32" applyNumberFormat="0" applyFont="0" applyAlignment="0" applyProtection="0"/>
    <xf numFmtId="0" fontId="36" fillId="47" borderId="32" applyNumberFormat="0" applyFont="0" applyAlignment="0" applyProtection="0"/>
    <xf numFmtId="0" fontId="86" fillId="0" borderId="0"/>
    <xf numFmtId="0" fontId="86" fillId="0" borderId="0"/>
    <xf numFmtId="201" fontId="84" fillId="0" borderId="0" applyFont="0" applyFill="0" applyBorder="0" applyAlignment="0" applyProtection="0"/>
    <xf numFmtId="2" fontId="60" fillId="0" borderId="0">
      <protection locked="0"/>
    </xf>
    <xf numFmtId="168" fontId="9" fillId="106" borderId="0" applyNumberFormat="0" applyFont="0" applyBorder="0" applyAlignment="0" applyProtection="0"/>
    <xf numFmtId="14" fontId="87" fillId="0" borderId="0" applyFont="0" applyFill="0" applyBorder="0" applyAlignment="0" applyProtection="0"/>
    <xf numFmtId="0" fontId="66" fillId="0" borderId="0" applyFont="0" applyFill="0" applyBorder="0" applyAlignment="0" applyProtection="0"/>
    <xf numFmtId="15" fontId="88" fillId="0" borderId="0"/>
    <xf numFmtId="202" fontId="89" fillId="0" borderId="0"/>
    <xf numFmtId="0" fontId="90" fillId="107" borderId="0" applyNumberFormat="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0" fillId="108" borderId="0" applyNumberFormat="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0" fillId="109" borderId="0" applyNumberFormat="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2" fillId="42" borderId="22" applyNumberFormat="0" applyAlignment="0" applyProtection="0"/>
    <xf numFmtId="0" fontId="92" fillId="42" borderId="22" applyNumberFormat="0" applyAlignment="0" applyProtection="0"/>
    <xf numFmtId="0" fontId="92" fillId="42" borderId="22" applyNumberFormat="0" applyAlignment="0" applyProtection="0"/>
    <xf numFmtId="203" fontId="93" fillId="0" borderId="33">
      <alignment horizontal="center"/>
    </xf>
    <xf numFmtId="203" fontId="93" fillId="0" borderId="33">
      <alignment horizontal="center"/>
    </xf>
    <xf numFmtId="0" fontId="94" fillId="106" borderId="0"/>
    <xf numFmtId="204" fontId="9" fillId="0" borderId="0" applyFont="0" applyFill="0" applyBorder="0" applyAlignment="0" applyProtection="0"/>
    <xf numFmtId="205" fontId="95" fillId="0" borderId="0" applyFont="0" applyFill="0" applyBorder="0" applyAlignment="0" applyProtection="0"/>
    <xf numFmtId="206" fontId="96" fillId="0" borderId="0"/>
    <xf numFmtId="168" fontId="97" fillId="0" borderId="0" applyBorder="0" applyAlignment="0" applyProtection="0"/>
    <xf numFmtId="168" fontId="98" fillId="0" borderId="0" applyBorder="0" applyAlignment="0" applyProtection="0"/>
    <xf numFmtId="168" fontId="99" fillId="0" borderId="0" applyBorder="0" applyAlignment="0" applyProtection="0"/>
    <xf numFmtId="0" fontId="100" fillId="0" borderId="0" applyNumberFormat="0" applyFill="0" applyBorder="0" applyAlignment="0" applyProtection="0"/>
    <xf numFmtId="0" fontId="101"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1" fillId="0" borderId="0" applyNumberFormat="0" applyFill="0" applyBorder="0" applyAlignment="0" applyProtection="0"/>
    <xf numFmtId="0" fontId="103" fillId="0" borderId="0" applyNumberFormat="0" applyFill="0" applyBorder="0" applyAlignment="0" applyProtection="0"/>
    <xf numFmtId="0" fontId="104" fillId="0" borderId="0" applyNumberFormat="0" applyFill="0" applyBorder="0" applyAlignment="0" applyProtection="0"/>
    <xf numFmtId="207" fontId="105" fillId="0" borderId="0" applyFont="0" applyFill="0" applyBorder="0" applyAlignment="0" applyProtection="0"/>
    <xf numFmtId="208" fontId="105" fillId="0" borderId="0" applyFont="0" applyFill="0" applyBorder="0" applyAlignment="0" applyProtection="0"/>
    <xf numFmtId="0" fontId="106" fillId="0" borderId="0" applyNumberFormat="0" applyBorder="0" applyProtection="0">
      <alignment vertical="center"/>
    </xf>
    <xf numFmtId="0" fontId="107" fillId="0" borderId="0">
      <alignment vertical="center"/>
    </xf>
    <xf numFmtId="209" fontId="108" fillId="0" borderId="0">
      <protection locked="0"/>
    </xf>
    <xf numFmtId="209" fontId="108" fillId="0" borderId="0">
      <protection locked="0"/>
    </xf>
    <xf numFmtId="209" fontId="108" fillId="0" borderId="0">
      <protection locked="0"/>
    </xf>
    <xf numFmtId="209" fontId="108" fillId="0" borderId="0">
      <protection locked="0"/>
    </xf>
    <xf numFmtId="209" fontId="108" fillId="0" borderId="0">
      <protection locked="0"/>
    </xf>
    <xf numFmtId="209" fontId="108" fillId="0" borderId="0">
      <protection locked="0"/>
    </xf>
    <xf numFmtId="209" fontId="108" fillId="0" borderId="0">
      <protection locked="0"/>
    </xf>
    <xf numFmtId="0" fontId="93" fillId="0" borderId="0"/>
    <xf numFmtId="0" fontId="60" fillId="0" borderId="0">
      <protection locked="0"/>
    </xf>
    <xf numFmtId="210" fontId="60" fillId="0" borderId="0">
      <protection locked="0"/>
    </xf>
    <xf numFmtId="3" fontId="66" fillId="0" borderId="0" applyFont="0" applyFill="0" applyBorder="0" applyAlignment="0" applyProtection="0"/>
    <xf numFmtId="3" fontId="66" fillId="0" borderId="0" applyFont="0" applyFill="0" applyBorder="0" applyAlignment="0" applyProtection="0"/>
    <xf numFmtId="2" fontId="87" fillId="0" borderId="0" applyFont="0" applyFill="0" applyBorder="0" applyAlignment="0" applyProtection="0"/>
    <xf numFmtId="0" fontId="109" fillId="0" borderId="0"/>
    <xf numFmtId="0" fontId="28" fillId="0" borderId="0"/>
    <xf numFmtId="210" fontId="60" fillId="0" borderId="0">
      <protection locked="0"/>
    </xf>
    <xf numFmtId="168" fontId="110" fillId="110" borderId="0" applyNumberFormat="0" applyFont="0" applyBorder="0" applyAlignment="0" applyProtection="0"/>
    <xf numFmtId="167" fontId="111" fillId="0" borderId="0" applyProtection="0"/>
    <xf numFmtId="167" fontId="112" fillId="0" borderId="0" applyProtection="0"/>
    <xf numFmtId="167" fontId="113" fillId="0" borderId="0" applyProtection="0"/>
    <xf numFmtId="0" fontId="32" fillId="0" borderId="34"/>
    <xf numFmtId="0" fontId="32" fillId="0" borderId="34"/>
    <xf numFmtId="0" fontId="32" fillId="0" borderId="34"/>
    <xf numFmtId="0" fontId="114" fillId="39" borderId="0" applyNumberFormat="0" applyBorder="0" applyAlignment="0" applyProtection="0"/>
    <xf numFmtId="0" fontId="115" fillId="111" borderId="0" applyNumberFormat="0" applyBorder="0" applyAlignment="0" applyProtection="0"/>
    <xf numFmtId="0" fontId="115" fillId="111" borderId="0" applyNumberFormat="0" applyBorder="0" applyAlignment="0" applyProtection="0"/>
    <xf numFmtId="0" fontId="114" fillId="112" borderId="0" applyNumberFormat="0" applyBorder="0" applyAlignment="0" applyProtection="0"/>
    <xf numFmtId="0" fontId="116" fillId="4" borderId="0" applyNumberFormat="0" applyBorder="0" applyAlignment="0" applyProtection="0"/>
    <xf numFmtId="38" fontId="32" fillId="105" borderId="0" applyNumberFormat="0" applyBorder="0" applyAlignment="0" applyProtection="0"/>
    <xf numFmtId="167" fontId="85" fillId="0" borderId="0" applyProtection="0"/>
    <xf numFmtId="49" fontId="117" fillId="0" borderId="0" applyFill="0" applyBorder="0" applyAlignment="0" applyProtection="0">
      <alignment horizontal="left"/>
    </xf>
    <xf numFmtId="0" fontId="118" fillId="0" borderId="0"/>
    <xf numFmtId="0" fontId="118" fillId="0" borderId="35" applyNumberFormat="0" applyAlignment="0" applyProtection="0">
      <alignment horizontal="left" vertical="center"/>
    </xf>
    <xf numFmtId="0" fontId="118" fillId="0" borderId="33">
      <alignment horizontal="left" vertical="center"/>
    </xf>
    <xf numFmtId="0" fontId="118" fillId="0" borderId="33">
      <alignment horizontal="left" vertical="center"/>
    </xf>
    <xf numFmtId="167" fontId="119" fillId="0" borderId="0" applyNumberFormat="0" applyFont="0" applyFill="0" applyAlignment="0" applyProtection="0"/>
    <xf numFmtId="0" fontId="120" fillId="0" borderId="36" applyNumberFormat="0" applyFill="0" applyAlignment="0" applyProtection="0"/>
    <xf numFmtId="0" fontId="120" fillId="0" borderId="36" applyNumberFormat="0" applyFill="0" applyAlignment="0" applyProtection="0"/>
    <xf numFmtId="0" fontId="121" fillId="0" borderId="37" applyNumberFormat="0" applyFill="0" applyAlignment="0" applyProtection="0"/>
    <xf numFmtId="0" fontId="122" fillId="0" borderId="38" applyNumberFormat="0" applyFill="0" applyAlignment="0" applyProtection="0"/>
    <xf numFmtId="0" fontId="123" fillId="0" borderId="13" applyNumberFormat="0" applyFill="0" applyAlignment="0" applyProtection="0"/>
    <xf numFmtId="167" fontId="124" fillId="0" borderId="0" applyNumberFormat="0" applyFont="0" applyFill="0" applyAlignment="0" applyProtection="0"/>
    <xf numFmtId="0" fontId="125" fillId="0" borderId="39" applyNumberFormat="0" applyFill="0" applyAlignment="0" applyProtection="0"/>
    <xf numFmtId="0" fontId="125" fillId="0" borderId="39" applyNumberFormat="0" applyFill="0" applyAlignment="0" applyProtection="0"/>
    <xf numFmtId="0" fontId="126" fillId="0" borderId="40" applyNumberFormat="0" applyFill="0" applyAlignment="0" applyProtection="0"/>
    <xf numFmtId="0" fontId="127" fillId="0" borderId="40" applyNumberFormat="0" applyFill="0" applyAlignment="0" applyProtection="0"/>
    <xf numFmtId="0" fontId="128" fillId="0" borderId="14" applyNumberFormat="0" applyFill="0" applyAlignment="0" applyProtection="0"/>
    <xf numFmtId="0" fontId="129" fillId="0" borderId="41" applyNumberFormat="0" applyFill="0" applyAlignment="0" applyProtection="0"/>
    <xf numFmtId="0" fontId="130" fillId="0" borderId="42" applyNumberFormat="0" applyFill="0" applyAlignment="0" applyProtection="0"/>
    <xf numFmtId="0" fontId="130" fillId="0" borderId="42" applyNumberFormat="0" applyFill="0" applyAlignment="0" applyProtection="0"/>
    <xf numFmtId="0" fontId="131" fillId="0" borderId="43" applyNumberFormat="0" applyFill="0" applyAlignment="0" applyProtection="0"/>
    <xf numFmtId="0" fontId="132" fillId="0" borderId="15" applyNumberFormat="0" applyFill="0" applyAlignment="0" applyProtection="0"/>
    <xf numFmtId="0" fontId="129" fillId="0" borderId="0" applyNumberFormat="0" applyFill="0" applyBorder="0" applyAlignment="0" applyProtection="0"/>
    <xf numFmtId="0" fontId="130" fillId="0" borderId="0" applyNumberFormat="0" applyFill="0" applyBorder="0" applyAlignment="0" applyProtection="0"/>
    <xf numFmtId="0" fontId="130" fillId="0" borderId="0" applyNumberFormat="0" applyFill="0" applyBorder="0" applyAlignment="0" applyProtection="0"/>
    <xf numFmtId="0" fontId="131" fillId="0" borderId="0" applyNumberFormat="0" applyFill="0" applyBorder="0" applyAlignment="0" applyProtection="0"/>
    <xf numFmtId="0" fontId="132" fillId="0" borderId="0" applyNumberFormat="0" applyFill="0" applyBorder="0" applyAlignment="0" applyProtection="0"/>
    <xf numFmtId="0" fontId="133" fillId="0" borderId="0">
      <protection locked="0"/>
    </xf>
    <xf numFmtId="0" fontId="133" fillId="0" borderId="0">
      <protection locked="0"/>
    </xf>
    <xf numFmtId="0" fontId="134"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168" fontId="110" fillId="113" borderId="0" applyNumberFormat="0" applyFont="0" applyBorder="0" applyAlignment="0" applyProtection="0"/>
    <xf numFmtId="0" fontId="138" fillId="0" borderId="0" applyNumberFormat="0" applyFill="0" applyBorder="0" applyAlignment="0" applyProtection="0"/>
    <xf numFmtId="0" fontId="138" fillId="0" borderId="0" applyNumberFormat="0" applyFill="0" applyBorder="0" applyAlignment="0" applyProtection="0"/>
    <xf numFmtId="0" fontId="139" fillId="0" borderId="0" applyNumberFormat="0" applyFill="0" applyBorder="0" applyAlignment="0" applyProtection="0">
      <alignment vertical="top"/>
      <protection locked="0"/>
    </xf>
    <xf numFmtId="0" fontId="140" fillId="0" borderId="0"/>
    <xf numFmtId="0" fontId="141" fillId="42" borderId="22" applyNumberFormat="0" applyAlignment="0" applyProtection="0"/>
    <xf numFmtId="211" fontId="33" fillId="0" borderId="0" applyFont="0" applyFill="0" applyBorder="0" applyAlignment="0" applyProtection="0"/>
    <xf numFmtId="212" fontId="33" fillId="0" borderId="0" applyFont="0" applyFill="0" applyBorder="0" applyAlignment="0" applyProtection="0"/>
    <xf numFmtId="49" fontId="142" fillId="0" borderId="0" applyFill="0" applyBorder="0" applyAlignment="0" applyProtection="0"/>
    <xf numFmtId="0" fontId="143" fillId="0" borderId="0" applyFill="0" applyBorder="0" applyAlignment="0" applyProtection="0"/>
    <xf numFmtId="213" fontId="143" fillId="0" borderId="0" applyFill="0" applyBorder="0" applyAlignment="0" applyProtection="0"/>
    <xf numFmtId="214" fontId="144" fillId="0" borderId="0" applyFill="0" applyBorder="0" applyAlignment="0" applyProtection="0"/>
    <xf numFmtId="215" fontId="145" fillId="0" borderId="0" applyFill="0" applyBorder="0" applyAlignment="0" applyProtection="0"/>
    <xf numFmtId="216" fontId="145" fillId="0" borderId="0" applyFill="0" applyBorder="0" applyAlignment="0" applyProtection="0"/>
    <xf numFmtId="10" fontId="146" fillId="0" borderId="0"/>
    <xf numFmtId="10" fontId="32" fillId="110" borderId="29" applyNumberFormat="0" applyBorder="0" applyAlignment="0" applyProtection="0"/>
    <xf numFmtId="0" fontId="92" fillId="42" borderId="22" applyNumberFormat="0" applyAlignment="0" applyProtection="0"/>
    <xf numFmtId="0" fontId="147" fillId="7" borderId="16" applyNumberFormat="0" applyAlignment="0" applyProtection="0"/>
    <xf numFmtId="0" fontId="147" fillId="7" borderId="16" applyNumberFormat="0" applyAlignment="0" applyProtection="0"/>
    <xf numFmtId="0" fontId="148" fillId="96" borderId="22" applyNumberFormat="0" applyAlignment="0" applyProtection="0"/>
    <xf numFmtId="0" fontId="92" fillId="42" borderId="22" applyNumberFormat="0" applyAlignment="0" applyProtection="0"/>
    <xf numFmtId="0" fontId="92" fillId="42" borderId="22" applyNumberFormat="0" applyAlignment="0" applyProtection="0"/>
    <xf numFmtId="0" fontId="92" fillId="42" borderId="22" applyNumberFormat="0" applyAlignment="0" applyProtection="0"/>
    <xf numFmtId="0" fontId="149" fillId="63" borderId="24" applyNumberFormat="0" applyAlignment="0" applyProtection="0"/>
    <xf numFmtId="0" fontId="149" fillId="63" borderId="24" applyNumberFormat="0" applyAlignment="0" applyProtection="0"/>
    <xf numFmtId="0" fontId="148" fillId="96" borderId="22" applyNumberFormat="0" applyAlignment="0" applyProtection="0"/>
    <xf numFmtId="0" fontId="92" fillId="42" borderId="22" applyNumberFormat="0" applyAlignment="0" applyProtection="0"/>
    <xf numFmtId="0" fontId="148" fillId="96" borderId="22" applyNumberFormat="0" applyAlignment="0" applyProtection="0"/>
    <xf numFmtId="0" fontId="92" fillId="42" borderId="22" applyNumberFormat="0" applyAlignment="0" applyProtection="0"/>
    <xf numFmtId="0" fontId="148" fillId="96" borderId="22" applyNumberFormat="0" applyAlignment="0" applyProtection="0"/>
    <xf numFmtId="0" fontId="92" fillId="42" borderId="22" applyNumberFormat="0" applyAlignment="0" applyProtection="0"/>
    <xf numFmtId="0" fontId="92" fillId="42" borderId="22" applyNumberFormat="0" applyAlignment="0" applyProtection="0"/>
    <xf numFmtId="0" fontId="92" fillId="42" borderId="22" applyNumberFormat="0" applyAlignment="0" applyProtection="0"/>
    <xf numFmtId="0" fontId="92" fillId="42" borderId="22" applyNumberFormat="0" applyAlignment="0" applyProtection="0"/>
    <xf numFmtId="0" fontId="54" fillId="38" borderId="0" applyNumberFormat="0" applyBorder="0" applyAlignment="0" applyProtection="0"/>
    <xf numFmtId="0" fontId="150" fillId="0" borderId="0" applyNumberFormat="0" applyFill="0" applyBorder="0" applyAlignment="0" applyProtection="0">
      <alignment vertical="top"/>
      <protection locked="0"/>
    </xf>
    <xf numFmtId="0" fontId="151" fillId="61" borderId="44" applyNumberFormat="0" applyAlignment="0" applyProtection="0"/>
    <xf numFmtId="15" fontId="9" fillId="0" borderId="0"/>
    <xf numFmtId="217" fontId="49" fillId="0" borderId="0"/>
    <xf numFmtId="218" fontId="97" fillId="48" borderId="0" applyBorder="0" applyProtection="0"/>
    <xf numFmtId="218" fontId="98" fillId="110" borderId="0"/>
    <xf numFmtId="218" fontId="99" fillId="110" borderId="0"/>
    <xf numFmtId="0" fontId="152" fillId="0" borderId="0" applyNumberFormat="0" applyFill="0" applyBorder="0" applyAlignment="0" applyProtection="0">
      <alignment vertical="top"/>
      <protection locked="0"/>
    </xf>
    <xf numFmtId="0" fontId="153" fillId="0" borderId="45" applyNumberFormat="0" applyFill="0" applyAlignment="0" applyProtection="0"/>
    <xf numFmtId="167" fontId="154" fillId="0" borderId="0"/>
    <xf numFmtId="0" fontId="155" fillId="39" borderId="0" applyNumberFormat="0" applyBorder="0" applyAlignment="0" applyProtection="0"/>
    <xf numFmtId="167" fontId="156" fillId="0" borderId="0" applyProtection="0"/>
    <xf numFmtId="0" fontId="67" fillId="0" borderId="26" applyNumberFormat="0" applyFill="0" applyAlignment="0" applyProtection="0"/>
    <xf numFmtId="0" fontId="157" fillId="0" borderId="46" applyNumberFormat="0" applyFill="0" applyAlignment="0" applyProtection="0"/>
    <xf numFmtId="0" fontId="157" fillId="0" borderId="46" applyNumberFormat="0" applyFill="0" applyAlignment="0" applyProtection="0"/>
    <xf numFmtId="0" fontId="158" fillId="0" borderId="47" applyNumberFormat="0" applyFill="0" applyAlignment="0" applyProtection="0"/>
    <xf numFmtId="0" fontId="159" fillId="0" borderId="18" applyNumberFormat="0" applyFill="0" applyAlignment="0" applyProtection="0"/>
    <xf numFmtId="0" fontId="160" fillId="0" borderId="23">
      <alignment horizontal="left"/>
      <protection locked="0"/>
    </xf>
    <xf numFmtId="0" fontId="161" fillId="0" borderId="0" applyNumberFormat="0" applyFill="0" applyBorder="0" applyAlignment="0" applyProtection="0">
      <alignment vertical="top"/>
      <protection locked="0"/>
    </xf>
    <xf numFmtId="219" fontId="66" fillId="0" borderId="0" applyFont="0" applyFill="0" applyBorder="0" applyAlignment="0" applyProtection="0"/>
    <xf numFmtId="220" fontId="162" fillId="0" borderId="0" applyFont="0" applyFill="0" applyBorder="0" applyAlignment="0" applyProtection="0"/>
    <xf numFmtId="41" fontId="110" fillId="0" borderId="0" applyFont="0" applyFill="0" applyBorder="0" applyAlignment="0" applyProtection="0"/>
    <xf numFmtId="43" fontId="110" fillId="0" borderId="0" applyFont="0" applyFill="0" applyBorder="0" applyAlignment="0" applyProtection="0"/>
    <xf numFmtId="221" fontId="9" fillId="0" borderId="0" applyFont="0" applyFill="0" applyBorder="0" applyAlignment="0" applyProtection="0"/>
    <xf numFmtId="222" fontId="9" fillId="0" borderId="0" applyFont="0" applyFill="0" applyBorder="0" applyAlignment="0" applyProtection="0"/>
    <xf numFmtId="164" fontId="66" fillId="0" borderId="0" applyFont="0" applyFill="0" applyBorder="0" applyAlignment="0" applyProtection="0"/>
    <xf numFmtId="171" fontId="35" fillId="0" borderId="0"/>
    <xf numFmtId="223" fontId="93" fillId="0" borderId="0" applyFont="0" applyFill="0" applyBorder="0" applyAlignment="0" applyProtection="0"/>
    <xf numFmtId="224" fontId="93" fillId="0" borderId="0" applyFont="0" applyFill="0" applyBorder="0" applyAlignment="0" applyProtection="0"/>
    <xf numFmtId="225" fontId="60" fillId="0" borderId="0">
      <protection locked="0"/>
    </xf>
    <xf numFmtId="165" fontId="110" fillId="0" borderId="0" applyFont="0" applyFill="0" applyBorder="0" applyAlignment="0" applyProtection="0"/>
    <xf numFmtId="166" fontId="110" fillId="0" borderId="0" applyFont="0" applyFill="0" applyBorder="0" applyAlignment="0" applyProtection="0"/>
    <xf numFmtId="226" fontId="93" fillId="0" borderId="0" applyFont="0" applyFill="0" applyBorder="0" applyAlignment="0" applyProtection="0"/>
    <xf numFmtId="227" fontId="93" fillId="0" borderId="0" applyFont="0" applyFill="0" applyBorder="0" applyAlignment="0" applyProtection="0"/>
    <xf numFmtId="228" fontId="60" fillId="0" borderId="0">
      <protection locked="0"/>
    </xf>
    <xf numFmtId="229" fontId="60" fillId="0" borderId="0">
      <protection locked="0"/>
    </xf>
    <xf numFmtId="3" fontId="33" fillId="0" borderId="0" applyFont="0"/>
    <xf numFmtId="230" fontId="163" fillId="0" borderId="0"/>
    <xf numFmtId="0" fontId="164" fillId="0" borderId="0"/>
    <xf numFmtId="0" fontId="165" fillId="0" borderId="0"/>
    <xf numFmtId="0" fontId="166" fillId="114" borderId="0" applyNumberFormat="0" applyBorder="0" applyAlignment="0" applyProtection="0"/>
    <xf numFmtId="0" fontId="167" fillId="114" borderId="0" applyNumberFormat="0" applyBorder="0" applyAlignment="0" applyProtection="0"/>
    <xf numFmtId="0" fontId="168" fillId="63" borderId="0" applyNumberFormat="0" applyBorder="0" applyAlignment="0" applyProtection="0"/>
    <xf numFmtId="0" fontId="168" fillId="63" borderId="0" applyNumberFormat="0" applyBorder="0" applyAlignment="0" applyProtection="0"/>
    <xf numFmtId="0" fontId="167" fillId="96" borderId="0" applyNumberFormat="0" applyBorder="0" applyAlignment="0" applyProtection="0"/>
    <xf numFmtId="0" fontId="169" fillId="6" borderId="0" applyNumberFormat="0" applyBorder="0" applyAlignment="0" applyProtection="0"/>
    <xf numFmtId="0" fontId="167" fillId="114" borderId="0" applyNumberFormat="0" applyBorder="0" applyAlignment="0" applyProtection="0"/>
    <xf numFmtId="0" fontId="170" fillId="0" borderId="0"/>
    <xf numFmtId="0" fontId="107" fillId="0" borderId="0"/>
    <xf numFmtId="0" fontId="28" fillId="0" borderId="0"/>
    <xf numFmtId="0" fontId="28" fillId="0" borderId="0"/>
    <xf numFmtId="0" fontId="171" fillId="0" borderId="0"/>
    <xf numFmtId="0" fontId="171" fillId="0" borderId="0"/>
    <xf numFmtId="0" fontId="171" fillId="0" borderId="0"/>
    <xf numFmtId="0" fontId="96" fillId="0" borderId="0"/>
    <xf numFmtId="0" fontId="86" fillId="0" borderId="0"/>
    <xf numFmtId="0" fontId="86" fillId="0" borderId="0"/>
    <xf numFmtId="0" fontId="86" fillId="0" borderId="0"/>
    <xf numFmtId="0" fontId="86" fillId="0" borderId="0"/>
    <xf numFmtId="0" fontId="46" fillId="0" borderId="0" applyNumberFormat="0" applyBorder="0" applyProtection="0"/>
    <xf numFmtId="0" fontId="172" fillId="0" borderId="0" applyNumberFormat="0" applyBorder="0" applyProtection="0"/>
    <xf numFmtId="0" fontId="46" fillId="0" borderId="0" applyNumberFormat="0" applyBorder="0" applyProtection="0"/>
    <xf numFmtId="0" fontId="9" fillId="0" borderId="0"/>
    <xf numFmtId="0" fontId="172" fillId="0" borderId="0" applyNumberFormat="0" applyBorder="0" applyProtection="0"/>
    <xf numFmtId="0" fontId="172" fillId="0" borderId="0" applyNumberFormat="0" applyBorder="0" applyProtection="0"/>
    <xf numFmtId="0" fontId="9" fillId="0" borderId="0"/>
    <xf numFmtId="0" fontId="81" fillId="0" borderId="0"/>
    <xf numFmtId="0" fontId="172" fillId="0" borderId="0" applyNumberFormat="0" applyBorder="0" applyProtection="0"/>
    <xf numFmtId="0" fontId="172" fillId="0" borderId="0" applyNumberFormat="0" applyBorder="0" applyProtection="0"/>
    <xf numFmtId="0" fontId="172" fillId="0" borderId="0" applyNumberFormat="0" applyBorder="0" applyProtection="0"/>
    <xf numFmtId="0" fontId="1" fillId="0" borderId="0"/>
    <xf numFmtId="0" fontId="38" fillId="0" borderId="0" applyNumberFormat="0" applyBorder="0" applyProtection="0"/>
    <xf numFmtId="0" fontId="9" fillId="0" borderId="0"/>
    <xf numFmtId="0" fontId="38" fillId="0" borderId="0" applyNumberFormat="0" applyBorder="0" applyProtection="0"/>
    <xf numFmtId="0" fontId="46" fillId="0" borderId="0" applyNumberFormat="0" applyBorder="0" applyProtection="0"/>
    <xf numFmtId="0" fontId="1" fillId="0" borderId="0"/>
    <xf numFmtId="0" fontId="46" fillId="0" borderId="0" applyNumberFormat="0" applyBorder="0" applyProtection="0"/>
    <xf numFmtId="0" fontId="46" fillId="0" borderId="0" applyNumberFormat="0" applyBorder="0" applyProtection="0"/>
    <xf numFmtId="0" fontId="9" fillId="0" borderId="0"/>
    <xf numFmtId="0" fontId="46" fillId="0" borderId="0" applyNumberFormat="0" applyBorder="0" applyProtection="0"/>
    <xf numFmtId="0" fontId="1" fillId="0" borderId="0"/>
    <xf numFmtId="0" fontId="95" fillId="0" borderId="0"/>
    <xf numFmtId="0" fontId="95" fillId="0" borderId="0"/>
    <xf numFmtId="0" fontId="9" fillId="0" borderId="0"/>
    <xf numFmtId="0" fontId="9" fillId="0" borderId="0"/>
    <xf numFmtId="0" fontId="38" fillId="0" borderId="0" applyNumberFormat="0" applyBorder="0" applyProtection="0"/>
    <xf numFmtId="0" fontId="173" fillId="0" borderId="0"/>
    <xf numFmtId="0" fontId="11" fillId="0" borderId="0"/>
    <xf numFmtId="0" fontId="9" fillId="0" borderId="0"/>
    <xf numFmtId="0" fontId="38" fillId="0" borderId="0" applyNumberFormat="0" applyBorder="0" applyProtection="0"/>
    <xf numFmtId="0" fontId="174" fillId="0" borderId="0"/>
    <xf numFmtId="0" fontId="46" fillId="0" borderId="0" applyNumberFormat="0" applyBorder="0" applyProtection="0"/>
    <xf numFmtId="0" fontId="38" fillId="0" borderId="0" applyNumberFormat="0" applyBorder="0" applyProtection="0"/>
    <xf numFmtId="0" fontId="175" fillId="0" borderId="0"/>
    <xf numFmtId="0" fontId="85" fillId="0" borderId="0"/>
    <xf numFmtId="0" fontId="176" fillId="0" borderId="0"/>
    <xf numFmtId="0" fontId="95" fillId="0" borderId="0"/>
    <xf numFmtId="0" fontId="177" fillId="0" borderId="0"/>
    <xf numFmtId="0" fontId="1" fillId="0" borderId="0"/>
    <xf numFmtId="0" fontId="177" fillId="0" borderId="0"/>
    <xf numFmtId="0" fontId="81" fillId="0" borderId="0"/>
    <xf numFmtId="0" fontId="177" fillId="0" borderId="0"/>
    <xf numFmtId="0" fontId="177" fillId="0" borderId="0"/>
    <xf numFmtId="0" fontId="9" fillId="0" borderId="0"/>
    <xf numFmtId="0" fontId="81" fillId="0" borderId="0"/>
    <xf numFmtId="0" fontId="177" fillId="0" borderId="0"/>
    <xf numFmtId="0" fontId="1" fillId="0" borderId="0"/>
    <xf numFmtId="0" fontId="177" fillId="0" borderId="0"/>
    <xf numFmtId="0" fontId="11" fillId="0" borderId="0"/>
    <xf numFmtId="0" fontId="177" fillId="0" borderId="0"/>
    <xf numFmtId="0" fontId="177" fillId="0" borderId="0"/>
    <xf numFmtId="0" fontId="177" fillId="0" borderId="0"/>
    <xf numFmtId="0" fontId="177" fillId="0" borderId="0"/>
    <xf numFmtId="0" fontId="177" fillId="0" borderId="0"/>
    <xf numFmtId="0" fontId="177" fillId="0" borderId="0"/>
    <xf numFmtId="0" fontId="82" fillId="0" borderId="0" applyNumberFormat="0" applyFont="0" applyBorder="0" applyProtection="0"/>
    <xf numFmtId="0" fontId="82" fillId="0" borderId="0" applyNumberFormat="0" applyFont="0" applyBorder="0" applyProtection="0"/>
    <xf numFmtId="0" fontId="9" fillId="0" borderId="0"/>
    <xf numFmtId="0" fontId="172" fillId="0" borderId="0" applyNumberFormat="0" applyBorder="0" applyProtection="0"/>
    <xf numFmtId="0" fontId="82" fillId="0" borderId="0" applyNumberFormat="0" applyFont="0" applyBorder="0" applyProtection="0"/>
    <xf numFmtId="0" fontId="110" fillId="0" borderId="0"/>
    <xf numFmtId="0" fontId="9" fillId="0" borderId="0"/>
    <xf numFmtId="0" fontId="31" fillId="0" borderId="0"/>
    <xf numFmtId="0" fontId="85" fillId="0" borderId="0"/>
    <xf numFmtId="0" fontId="177" fillId="0" borderId="0"/>
    <xf numFmtId="0" fontId="177" fillId="0" borderId="0"/>
    <xf numFmtId="0" fontId="177" fillId="0" borderId="0"/>
    <xf numFmtId="0" fontId="177" fillId="0" borderId="0"/>
    <xf numFmtId="0" fontId="177" fillId="0" borderId="0"/>
    <xf numFmtId="0" fontId="8" fillId="0" borderId="0"/>
    <xf numFmtId="0" fontId="81" fillId="0" borderId="0"/>
    <xf numFmtId="0" fontId="81" fillId="0" borderId="0"/>
    <xf numFmtId="0" fontId="81" fillId="0" borderId="0"/>
    <xf numFmtId="0" fontId="177" fillId="0" borderId="0"/>
    <xf numFmtId="0" fontId="9" fillId="0" borderId="0"/>
    <xf numFmtId="0" fontId="81" fillId="0" borderId="0"/>
    <xf numFmtId="0" fontId="177" fillId="0" borderId="0"/>
    <xf numFmtId="0" fontId="8" fillId="0" borderId="0"/>
    <xf numFmtId="0" fontId="177" fillId="0" borderId="0"/>
    <xf numFmtId="0" fontId="1" fillId="0" borderId="0"/>
    <xf numFmtId="0" fontId="177" fillId="0" borderId="0"/>
    <xf numFmtId="0" fontId="9" fillId="0" borderId="0"/>
    <xf numFmtId="0" fontId="82" fillId="0" borderId="0" applyNumberFormat="0" applyFont="0" applyBorder="0" applyProtection="0"/>
    <xf numFmtId="0" fontId="82" fillId="0" borderId="0" applyNumberFormat="0" applyFont="0" applyBorder="0" applyProtection="0"/>
    <xf numFmtId="0" fontId="82" fillId="0" borderId="0" applyNumberFormat="0" applyFont="0" applyBorder="0" applyProtection="0"/>
    <xf numFmtId="0" fontId="82" fillId="0" borderId="0" applyNumberFormat="0" applyFont="0" applyBorder="0" applyProtection="0"/>
    <xf numFmtId="0" fontId="82" fillId="0" borderId="0" applyNumberFormat="0" applyFont="0" applyBorder="0" applyProtection="0"/>
    <xf numFmtId="0" fontId="178" fillId="0" borderId="0"/>
    <xf numFmtId="0" fontId="178" fillId="0" borderId="0"/>
    <xf numFmtId="0" fontId="178" fillId="0" borderId="0"/>
    <xf numFmtId="0" fontId="178" fillId="0" borderId="0"/>
    <xf numFmtId="0" fontId="178" fillId="0" borderId="0"/>
    <xf numFmtId="0" fontId="178" fillId="0" borderId="0"/>
    <xf numFmtId="0" fontId="9" fillId="0" borderId="0"/>
    <xf numFmtId="0" fontId="9" fillId="0" borderId="0"/>
    <xf numFmtId="0" fontId="9" fillId="0" borderId="0"/>
    <xf numFmtId="0" fontId="9" fillId="0" borderId="0"/>
    <xf numFmtId="0" fontId="9" fillId="0" borderId="0"/>
    <xf numFmtId="0" fontId="82" fillId="0" borderId="0" applyNumberFormat="0" applyFont="0" applyBorder="0" applyProtection="0"/>
    <xf numFmtId="0" fontId="82" fillId="0" borderId="0" applyNumberFormat="0" applyFont="0" applyBorder="0" applyProtection="0"/>
    <xf numFmtId="0" fontId="82" fillId="0" borderId="0" applyNumberFormat="0" applyFont="0" applyBorder="0" applyProtection="0"/>
    <xf numFmtId="0" fontId="82" fillId="0" borderId="0" applyNumberFormat="0" applyFont="0" applyBorder="0" applyProtection="0"/>
    <xf numFmtId="0" fontId="82" fillId="0" borderId="0" applyNumberFormat="0" applyFont="0" applyBorder="0" applyProtection="0"/>
    <xf numFmtId="0" fontId="82" fillId="0" borderId="0" applyNumberFormat="0" applyFont="0" applyBorder="0" applyProtection="0"/>
    <xf numFmtId="0" fontId="95" fillId="0" borderId="0"/>
    <xf numFmtId="0" fontId="9" fillId="0" borderId="0"/>
    <xf numFmtId="0" fontId="9" fillId="0" borderId="0"/>
    <xf numFmtId="0" fontId="9" fillId="0" borderId="0"/>
    <xf numFmtId="0" fontId="1" fillId="0" borderId="0"/>
    <xf numFmtId="0" fontId="1" fillId="0" borderId="0"/>
    <xf numFmtId="0" fontId="1" fillId="0" borderId="0"/>
    <xf numFmtId="0" fontId="9" fillId="0" borderId="0"/>
    <xf numFmtId="0" fontId="9" fillId="0" borderId="0"/>
    <xf numFmtId="0" fontId="46" fillId="0" borderId="0" applyNumberFormat="0" applyBorder="0" applyProtection="0"/>
    <xf numFmtId="0" fontId="46" fillId="0" borderId="0" applyNumberFormat="0" applyBorder="0" applyProtection="0"/>
    <xf numFmtId="0" fontId="2" fillId="0" borderId="0"/>
    <xf numFmtId="0" fontId="172" fillId="0" borderId="0" applyNumberFormat="0" applyBorder="0" applyProtection="0"/>
    <xf numFmtId="0" fontId="2" fillId="0" borderId="0"/>
    <xf numFmtId="0" fontId="9" fillId="0" borderId="0"/>
    <xf numFmtId="0" fontId="82" fillId="0" borderId="0"/>
    <xf numFmtId="0" fontId="9" fillId="0" borderId="0"/>
    <xf numFmtId="0" fontId="82" fillId="0" borderId="0"/>
    <xf numFmtId="0" fontId="179" fillId="0" borderId="0" applyNumberFormat="0" applyBorder="0" applyProtection="0"/>
    <xf numFmtId="0" fontId="179" fillId="0" borderId="0" applyNumberFormat="0" applyBorder="0" applyProtection="0"/>
    <xf numFmtId="0" fontId="9" fillId="0" borderId="0"/>
    <xf numFmtId="231" fontId="89" fillId="0" borderId="0" applyFill="0" applyBorder="0" applyAlignment="0" applyProtection="0">
      <alignment horizontal="right"/>
    </xf>
    <xf numFmtId="0" fontId="105" fillId="0" borderId="0"/>
    <xf numFmtId="0" fontId="162" fillId="0" borderId="0"/>
    <xf numFmtId="0" fontId="180" fillId="0" borderId="0"/>
    <xf numFmtId="0" fontId="181" fillId="0" borderId="0" applyNumberFormat="0" applyFill="0" applyBorder="0" applyAlignment="0" applyProtection="0"/>
    <xf numFmtId="0" fontId="9" fillId="47" borderId="32" applyNumberFormat="0" applyFont="0" applyAlignment="0" applyProtection="0"/>
    <xf numFmtId="0" fontId="9" fillId="47" borderId="32" applyNumberFormat="0" applyFont="0" applyAlignment="0" applyProtection="0"/>
    <xf numFmtId="0" fontId="9" fillId="47" borderId="32" applyNumberFormat="0" applyFont="0" applyAlignment="0" applyProtection="0"/>
    <xf numFmtId="0" fontId="9" fillId="95" borderId="32" applyNumberFormat="0" applyFont="0" applyAlignment="0" applyProtection="0"/>
    <xf numFmtId="0" fontId="82" fillId="48" borderId="48" applyNumberFormat="0" applyFont="0" applyAlignment="0" applyProtection="0"/>
    <xf numFmtId="0" fontId="82" fillId="48" borderId="48" applyNumberFormat="0" applyFont="0" applyAlignment="0" applyProtection="0"/>
    <xf numFmtId="0" fontId="9" fillId="95" borderId="32" applyNumberFormat="0" applyFont="0" applyAlignment="0" applyProtection="0"/>
    <xf numFmtId="0" fontId="39" fillId="10" borderId="20" applyNumberFormat="0" applyFont="0" applyAlignment="0" applyProtection="0"/>
    <xf numFmtId="0" fontId="182" fillId="0" borderId="23"/>
    <xf numFmtId="4" fontId="37" fillId="0" borderId="0" applyFont="0" applyFill="0" applyBorder="0" applyAlignment="0" applyProtection="0"/>
    <xf numFmtId="4" fontId="89" fillId="0" borderId="0" applyFont="0" applyFill="0" applyBorder="0" applyAlignment="0" applyProtection="0">
      <alignment horizontal="left"/>
    </xf>
    <xf numFmtId="49" fontId="183" fillId="0" borderId="0"/>
    <xf numFmtId="49" fontId="35" fillId="0" borderId="0"/>
    <xf numFmtId="0" fontId="184" fillId="61" borderId="44" applyNumberFormat="0" applyAlignment="0" applyProtection="0"/>
    <xf numFmtId="0" fontId="184" fillId="61" borderId="44" applyNumberFormat="0" applyAlignment="0" applyProtection="0"/>
    <xf numFmtId="0" fontId="184" fillId="61" borderId="44" applyNumberFormat="0" applyAlignment="0" applyProtection="0"/>
    <xf numFmtId="0" fontId="185" fillId="50" borderId="49" applyNumberFormat="0" applyAlignment="0" applyProtection="0"/>
    <xf numFmtId="0" fontId="185" fillId="50" borderId="49" applyNumberFormat="0" applyAlignment="0" applyProtection="0"/>
    <xf numFmtId="0" fontId="184" fillId="100" borderId="44" applyNumberFormat="0" applyAlignment="0" applyProtection="0"/>
    <xf numFmtId="0" fontId="186" fillId="8" borderId="17" applyNumberFormat="0" applyAlignment="0" applyProtection="0"/>
    <xf numFmtId="0" fontId="93" fillId="0" borderId="0" applyFont="0" applyFill="0" applyBorder="0" applyAlignment="0" applyProtection="0"/>
    <xf numFmtId="0" fontId="93" fillId="0" borderId="0" applyFont="0" applyFill="0" applyBorder="0" applyAlignment="0" applyProtection="0"/>
    <xf numFmtId="0" fontId="9" fillId="0" borderId="0"/>
    <xf numFmtId="0" fontId="11" fillId="0" borderId="0"/>
    <xf numFmtId="0" fontId="38" fillId="0" borderId="0" applyNumberFormat="0" applyBorder="0" applyProtection="0"/>
    <xf numFmtId="0" fontId="11" fillId="0" borderId="0"/>
    <xf numFmtId="0" fontId="38" fillId="0" borderId="0" applyNumberFormat="0" applyBorder="0" applyProtection="0"/>
    <xf numFmtId="0" fontId="9" fillId="0" borderId="0"/>
    <xf numFmtId="0" fontId="9" fillId="0" borderId="0"/>
    <xf numFmtId="0" fontId="9" fillId="0" borderId="0"/>
    <xf numFmtId="0" fontId="9" fillId="0" borderId="0"/>
    <xf numFmtId="0" fontId="2" fillId="0" borderId="0"/>
    <xf numFmtId="0" fontId="9" fillId="0" borderId="0"/>
    <xf numFmtId="0" fontId="9" fillId="0" borderId="0"/>
    <xf numFmtId="0" fontId="9" fillId="0" borderId="0"/>
    <xf numFmtId="0" fontId="8" fillId="0" borderId="0"/>
    <xf numFmtId="0" fontId="8" fillId="0" borderId="0"/>
    <xf numFmtId="0" fontId="187" fillId="101" borderId="27" applyNumberFormat="0" applyAlignment="0" applyProtection="0"/>
    <xf numFmtId="0" fontId="188" fillId="0" borderId="0" applyNumberFormat="0" applyFill="0" applyBorder="0" applyAlignment="0" applyProtection="0"/>
    <xf numFmtId="232" fontId="105" fillId="0" borderId="0" applyFont="0" applyFill="0" applyBorder="0" applyAlignment="0" applyProtection="0"/>
    <xf numFmtId="233" fontId="105" fillId="0" borderId="0" applyFont="0" applyFill="0" applyBorder="0" applyAlignment="0" applyProtection="0"/>
    <xf numFmtId="0" fontId="28" fillId="0" borderId="0"/>
    <xf numFmtId="10" fontId="9" fillId="0" borderId="0" applyFont="0" applyFill="0" applyBorder="0" applyAlignment="0" applyProtection="0"/>
    <xf numFmtId="9" fontId="81" fillId="0" borderId="0" applyFont="0" applyFill="0" applyBorder="0" applyAlignment="0" applyProtection="0"/>
    <xf numFmtId="9" fontId="1" fillId="0" borderId="0" applyFont="0" applyFill="0" applyBorder="0" applyAlignment="0" applyProtection="0"/>
    <xf numFmtId="9" fontId="178" fillId="0" borderId="0" applyFont="0" applyFill="0" applyBorder="0" applyAlignment="0" applyProtection="0"/>
    <xf numFmtId="9" fontId="178" fillId="0" borderId="0" applyFont="0" applyFill="0" applyBorder="0" applyAlignment="0" applyProtection="0"/>
    <xf numFmtId="9" fontId="178" fillId="0" borderId="0" applyFont="0" applyFill="0" applyBorder="0" applyAlignment="0" applyProtection="0"/>
    <xf numFmtId="9" fontId="178" fillId="0" borderId="0" applyFont="0" applyFill="0" applyBorder="0" applyAlignment="0" applyProtection="0"/>
    <xf numFmtId="9" fontId="178" fillId="0" borderId="0" applyFont="0" applyFill="0" applyBorder="0" applyAlignment="0" applyProtection="0"/>
    <xf numFmtId="9" fontId="178" fillId="0" borderId="0" applyFont="0" applyFill="0" applyBorder="0" applyAlignment="0" applyProtection="0"/>
    <xf numFmtId="9" fontId="1" fillId="0" borderId="0" applyFont="0" applyFill="0" applyBorder="0" applyAlignment="0" applyProtection="0"/>
    <xf numFmtId="9" fontId="178" fillId="0" borderId="0" applyFont="0" applyFill="0" applyBorder="0" applyAlignment="0" applyProtection="0"/>
    <xf numFmtId="9" fontId="82" fillId="0" borderId="0" applyFont="0" applyFill="0" applyBorder="0" applyAlignment="0" applyProtection="0"/>
    <xf numFmtId="9" fontId="82" fillId="0" borderId="0" applyFont="0" applyFill="0" applyBorder="0" applyAlignment="0" applyProtection="0"/>
    <xf numFmtId="9" fontId="9" fillId="0" borderId="0" applyFont="0" applyFill="0" applyBorder="0" applyAlignment="0" applyProtection="0"/>
    <xf numFmtId="9" fontId="82" fillId="0" borderId="0" applyFont="0" applyFill="0" applyBorder="0" applyAlignment="0" applyProtection="0"/>
    <xf numFmtId="9" fontId="9" fillId="0" borderId="0" applyFont="0" applyFill="0" applyBorder="0" applyAlignment="0" applyProtection="0"/>
    <xf numFmtId="9" fontId="82" fillId="0" borderId="0" applyFont="0" applyFill="0" applyBorder="0" applyAlignment="0" applyProtection="0"/>
    <xf numFmtId="9" fontId="81" fillId="0" borderId="0" applyFont="0" applyFill="0" applyBorder="0" applyAlignment="0" applyProtection="0"/>
    <xf numFmtId="9" fontId="82" fillId="0" borderId="0" applyFont="0" applyFill="0" applyBorder="0" applyAlignment="0" applyProtection="0"/>
    <xf numFmtId="9" fontId="81" fillId="0" borderId="0" applyFont="0" applyFill="0" applyBorder="0" applyAlignment="0" applyProtection="0"/>
    <xf numFmtId="9" fontId="82" fillId="0" borderId="0" applyFont="0" applyFill="0" applyBorder="0" applyAlignment="0" applyProtection="0"/>
    <xf numFmtId="9" fontId="1" fillId="0" borderId="0" applyFont="0" applyFill="0" applyBorder="0" applyAlignment="0" applyProtection="0"/>
    <xf numFmtId="9" fontId="82" fillId="0" borderId="0" applyFont="0" applyFill="0" applyBorder="0" applyAlignment="0" applyProtection="0"/>
    <xf numFmtId="9" fontId="82" fillId="0" borderId="0" applyFont="0" applyFill="0" applyBorder="0" applyAlignment="0" applyProtection="0"/>
    <xf numFmtId="9" fontId="2" fillId="0" borderId="0" applyFont="0" applyFill="0" applyBorder="0" applyAlignment="0" applyProtection="0"/>
    <xf numFmtId="9" fontId="95" fillId="0" borderId="0" applyFont="0" applyFill="0" applyBorder="0" applyAlignment="0" applyProtection="0"/>
    <xf numFmtId="9" fontId="95" fillId="0" borderId="0" applyFont="0" applyFill="0" applyBorder="0" applyAlignment="0" applyProtection="0"/>
    <xf numFmtId="9" fontId="81" fillId="0" borderId="0" applyFont="0" applyFill="0" applyBorder="0" applyAlignment="0" applyProtection="0"/>
    <xf numFmtId="9" fontId="11" fillId="0" borderId="0" applyFont="0" applyFill="0" applyBorder="0" applyAlignment="0" applyProtection="0"/>
    <xf numFmtId="9" fontId="81" fillId="0" borderId="0" applyFont="0" applyFill="0" applyBorder="0" applyAlignment="0" applyProtection="0"/>
    <xf numFmtId="234" fontId="33" fillId="0" borderId="0" applyFont="0" applyFill="0" applyBorder="0" applyAlignment="0" applyProtection="0"/>
    <xf numFmtId="235" fontId="41" fillId="0" borderId="0" applyFont="0" applyFill="0" applyBorder="0" applyAlignment="0" applyProtection="0"/>
    <xf numFmtId="236" fontId="41" fillId="0" borderId="0" applyFont="0" applyFill="0" applyBorder="0" applyAlignment="0" applyProtection="0"/>
    <xf numFmtId="237" fontId="60" fillId="0" borderId="0">
      <protection locked="0"/>
    </xf>
    <xf numFmtId="2" fontId="66" fillId="0" borderId="0" applyFont="0" applyFill="0" applyBorder="0" applyAlignment="0" applyProtection="0"/>
    <xf numFmtId="168" fontId="97" fillId="115" borderId="0" applyBorder="0" applyProtection="0"/>
    <xf numFmtId="168" fontId="97" fillId="115" borderId="0" applyBorder="0" applyProtection="0"/>
    <xf numFmtId="168" fontId="99" fillId="116" borderId="0" applyBorder="0" applyProtection="0"/>
    <xf numFmtId="168" fontId="98" fillId="116" borderId="0" applyBorder="0" applyProtection="0"/>
    <xf numFmtId="168" fontId="99" fillId="116" borderId="0" applyBorder="0" applyProtection="0"/>
    <xf numFmtId="0" fontId="9" fillId="47" borderId="32" applyNumberFormat="0" applyFont="0" applyAlignment="0" applyProtection="0"/>
    <xf numFmtId="238" fontId="60" fillId="0" borderId="0">
      <protection locked="0"/>
    </xf>
    <xf numFmtId="239" fontId="9" fillId="0" borderId="0" applyFont="0" applyFill="0" applyBorder="0" applyAlignment="0" applyProtection="0"/>
    <xf numFmtId="237" fontId="60" fillId="0" borderId="0">
      <protection locked="0"/>
    </xf>
    <xf numFmtId="240" fontId="89" fillId="0" borderId="0" applyFill="0" applyBorder="0" applyAlignment="0"/>
    <xf numFmtId="167" fontId="189" fillId="0" borderId="0"/>
    <xf numFmtId="0" fontId="93" fillId="0" borderId="0" applyNumberFormat="0" applyFont="0" applyFill="0" applyBorder="0" applyAlignment="0" applyProtection="0">
      <alignment horizontal="left"/>
    </xf>
    <xf numFmtId="15" fontId="93" fillId="0" borderId="0" applyFont="0" applyFill="0" applyBorder="0" applyAlignment="0" applyProtection="0"/>
    <xf numFmtId="4" fontId="93" fillId="0" borderId="0" applyFont="0" applyFill="0" applyBorder="0" applyAlignment="0" applyProtection="0"/>
    <xf numFmtId="0" fontId="190" fillId="0" borderId="50">
      <alignment horizontal="center"/>
    </xf>
    <xf numFmtId="3" fontId="93" fillId="0" borderId="0" applyFont="0" applyFill="0" applyBorder="0" applyAlignment="0" applyProtection="0"/>
    <xf numFmtId="0" fontId="93" fillId="117" borderId="0" applyNumberFormat="0" applyFont="0" applyBorder="0" applyAlignment="0" applyProtection="0"/>
    <xf numFmtId="0" fontId="41" fillId="0" borderId="0"/>
    <xf numFmtId="238" fontId="60" fillId="0" borderId="0">
      <protection locked="0"/>
    </xf>
    <xf numFmtId="241" fontId="60" fillId="0" borderId="0">
      <protection locked="0"/>
    </xf>
    <xf numFmtId="0" fontId="191" fillId="0" borderId="23" applyNumberFormat="0" applyFill="0" applyBorder="0" applyAlignment="0" applyProtection="0">
      <protection hidden="1"/>
    </xf>
    <xf numFmtId="168" fontId="192" fillId="0" borderId="0"/>
    <xf numFmtId="0" fontId="193" fillId="0" borderId="0"/>
    <xf numFmtId="167" fontId="7" fillId="0" borderId="0" applyFill="0" applyBorder="0" applyProtection="0"/>
    <xf numFmtId="0" fontId="194" fillId="0" borderId="26" applyNumberFormat="0" applyFill="0" applyAlignment="0" applyProtection="0"/>
    <xf numFmtId="4" fontId="195" fillId="114" borderId="51" applyNumberFormat="0" applyProtection="0">
      <alignment vertical="center"/>
    </xf>
    <xf numFmtId="4" fontId="196" fillId="118" borderId="52" applyProtection="0">
      <alignment vertical="center"/>
    </xf>
    <xf numFmtId="4" fontId="195" fillId="114" borderId="51" applyNumberFormat="0" applyProtection="0">
      <alignment vertical="center"/>
    </xf>
    <xf numFmtId="4" fontId="196" fillId="118" borderId="52" applyProtection="0">
      <alignment vertical="center"/>
    </xf>
    <xf numFmtId="4" fontId="195" fillId="114" borderId="51" applyNumberFormat="0" applyFill="0" applyProtection="0">
      <alignment vertical="center"/>
    </xf>
    <xf numFmtId="4" fontId="195" fillId="114" borderId="51" applyNumberFormat="0" applyProtection="0">
      <alignment vertical="center"/>
    </xf>
    <xf numFmtId="4" fontId="195" fillId="114" borderId="51" applyNumberFormat="0" applyProtection="0">
      <alignment vertical="center"/>
    </xf>
    <xf numFmtId="4" fontId="197" fillId="114" borderId="51" applyNumberFormat="0" applyFill="0" applyProtection="0">
      <alignment vertical="center"/>
    </xf>
    <xf numFmtId="4" fontId="198" fillId="114" borderId="51" applyNumberFormat="0" applyProtection="0">
      <alignment vertical="center"/>
    </xf>
    <xf numFmtId="4" fontId="199" fillId="118" borderId="52" applyProtection="0">
      <alignment vertical="center"/>
    </xf>
    <xf numFmtId="4" fontId="199" fillId="118" borderId="52" applyProtection="0">
      <alignment vertical="center"/>
    </xf>
    <xf numFmtId="4" fontId="198" fillId="119" borderId="51" applyNumberFormat="0" applyProtection="0">
      <alignment vertical="center"/>
    </xf>
    <xf numFmtId="4" fontId="198" fillId="119" borderId="51" applyNumberFormat="0" applyProtection="0">
      <alignment vertical="center"/>
    </xf>
    <xf numFmtId="4" fontId="198" fillId="119" borderId="51" applyNumberFormat="0" applyProtection="0">
      <alignment vertical="center"/>
    </xf>
    <xf numFmtId="4" fontId="198" fillId="114" borderId="51" applyNumberFormat="0" applyProtection="0">
      <alignment vertical="center"/>
    </xf>
    <xf numFmtId="4" fontId="198" fillId="114" borderId="51" applyNumberFormat="0" applyProtection="0">
      <alignment vertical="center"/>
    </xf>
    <xf numFmtId="4" fontId="195" fillId="114" borderId="51" applyNumberFormat="0" applyProtection="0">
      <alignment horizontal="left" vertical="center" indent="1"/>
    </xf>
    <xf numFmtId="4" fontId="196" fillId="118" borderId="52" applyProtection="0">
      <alignment horizontal="left" vertical="center" indent="1"/>
    </xf>
    <xf numFmtId="4" fontId="195" fillId="114" borderId="51" applyNumberFormat="0" applyProtection="0">
      <alignment horizontal="left" vertical="center" indent="1"/>
    </xf>
    <xf numFmtId="4" fontId="196" fillId="118" borderId="52" applyProtection="0">
      <alignment horizontal="left" vertical="center" indent="1"/>
    </xf>
    <xf numFmtId="4" fontId="195" fillId="114" borderId="51" applyNumberFormat="0" applyFill="0" applyProtection="0">
      <alignment horizontal="left" vertical="center" indent="1"/>
    </xf>
    <xf numFmtId="4" fontId="195" fillId="119" borderId="51" applyNumberFormat="0" applyProtection="0">
      <alignment horizontal="left" vertical="center" indent="1"/>
    </xf>
    <xf numFmtId="4" fontId="195" fillId="119" borderId="51" applyNumberFormat="0" applyProtection="0">
      <alignment horizontal="left" vertical="center" indent="1"/>
    </xf>
    <xf numFmtId="4" fontId="195" fillId="119" borderId="51" applyNumberFormat="0" applyProtection="0">
      <alignment horizontal="left" vertical="center" indent="1"/>
    </xf>
    <xf numFmtId="4" fontId="195" fillId="114" borderId="51" applyNumberFormat="0" applyProtection="0">
      <alignment horizontal="left" vertical="center" indent="1"/>
    </xf>
    <xf numFmtId="4" fontId="195" fillId="114" borderId="51" applyNumberFormat="0" applyProtection="0">
      <alignment horizontal="left" vertical="center" indent="1"/>
    </xf>
    <xf numFmtId="4" fontId="200" fillId="114" borderId="53" applyNumberFormat="0" applyFill="0" applyProtection="0">
      <alignment horizontal="left" vertical="center"/>
    </xf>
    <xf numFmtId="0" fontId="195" fillId="114" borderId="51" applyNumberFormat="0" applyProtection="0">
      <alignment horizontal="left" vertical="top" indent="1"/>
    </xf>
    <xf numFmtId="0" fontId="196" fillId="118" borderId="52" applyNumberFormat="0" applyProtection="0">
      <alignment horizontal="left" vertical="top" indent="1"/>
    </xf>
    <xf numFmtId="0" fontId="196" fillId="118" borderId="52" applyNumberFormat="0" applyProtection="0">
      <alignment horizontal="left" vertical="top" indent="1"/>
    </xf>
    <xf numFmtId="0" fontId="195" fillId="119" borderId="51" applyNumberFormat="0" applyProtection="0">
      <alignment horizontal="left" vertical="top" indent="1"/>
    </xf>
    <xf numFmtId="0" fontId="195" fillId="119" borderId="51" applyNumberFormat="0" applyProtection="0">
      <alignment horizontal="left" vertical="top" indent="1"/>
    </xf>
    <xf numFmtId="0" fontId="195" fillId="119" borderId="51" applyNumberFormat="0" applyProtection="0">
      <alignment horizontal="left" vertical="top" indent="1"/>
    </xf>
    <xf numFmtId="0" fontId="195" fillId="114" borderId="51" applyNumberFormat="0" applyProtection="0">
      <alignment horizontal="left" vertical="top" indent="1"/>
    </xf>
    <xf numFmtId="0" fontId="195" fillId="114" borderId="51" applyNumberFormat="0" applyProtection="0">
      <alignment horizontal="left" vertical="top" indent="1"/>
    </xf>
    <xf numFmtId="4" fontId="195" fillId="43" borderId="0" applyNumberFormat="0" applyProtection="0">
      <alignment horizontal="left" vertical="center" indent="1"/>
    </xf>
    <xf numFmtId="4" fontId="201" fillId="44" borderId="0" applyBorder="0" applyProtection="0">
      <alignment horizontal="left" vertical="center" indent="1"/>
    </xf>
    <xf numFmtId="4" fontId="195" fillId="0" borderId="0" applyNumberFormat="0" applyProtection="0">
      <alignment horizontal="left" vertical="center" indent="1"/>
    </xf>
    <xf numFmtId="4" fontId="201" fillId="44" borderId="0" applyBorder="0" applyProtection="0">
      <alignment horizontal="left" vertical="center" indent="1"/>
    </xf>
    <xf numFmtId="4" fontId="195" fillId="43" borderId="0" applyNumberFormat="0" applyFill="0" applyProtection="0">
      <alignment horizontal="left" vertical="center" indent="1"/>
    </xf>
    <xf numFmtId="4" fontId="195" fillId="120" borderId="0" applyNumberFormat="0" applyProtection="0">
      <alignment horizontal="left" vertical="center" indent="1"/>
    </xf>
    <xf numFmtId="4" fontId="200" fillId="43" borderId="0" applyNumberFormat="0" applyFill="0" applyProtection="0">
      <alignment horizontal="left" vertical="center" indent="1"/>
    </xf>
    <xf numFmtId="4" fontId="202" fillId="121" borderId="54" applyNumberFormat="0" applyProtection="0">
      <alignment vertical="center"/>
    </xf>
    <xf numFmtId="4" fontId="37" fillId="38" borderId="51" applyNumberFormat="0" applyProtection="0">
      <alignment horizontal="right" vertical="center"/>
    </xf>
    <xf numFmtId="4" fontId="38" fillId="53" borderId="52" applyProtection="0">
      <alignment horizontal="right" vertical="center"/>
    </xf>
    <xf numFmtId="4" fontId="38" fillId="53" borderId="52" applyProtection="0">
      <alignment horizontal="right" vertical="center"/>
    </xf>
    <xf numFmtId="4" fontId="37" fillId="38" borderId="51" applyNumberFormat="0" applyProtection="0">
      <alignment horizontal="right" vertical="center"/>
    </xf>
    <xf numFmtId="4" fontId="37" fillId="38" borderId="51" applyNumberFormat="0" applyProtection="0">
      <alignment horizontal="right" vertical="center"/>
    </xf>
    <xf numFmtId="4" fontId="37" fillId="45" borderId="51" applyNumberFormat="0" applyProtection="0">
      <alignment horizontal="right" vertical="center"/>
    </xf>
    <xf numFmtId="4" fontId="38" fillId="46" borderId="52" applyProtection="0">
      <alignment horizontal="right" vertical="center"/>
    </xf>
    <xf numFmtId="4" fontId="38" fillId="46" borderId="52" applyProtection="0">
      <alignment horizontal="right" vertical="center"/>
    </xf>
    <xf numFmtId="4" fontId="37" fillId="45" borderId="51" applyNumberFormat="0" applyProtection="0">
      <alignment horizontal="right" vertical="center"/>
    </xf>
    <xf numFmtId="4" fontId="37" fillId="45" borderId="51" applyNumberFormat="0" applyProtection="0">
      <alignment horizontal="right" vertical="center"/>
    </xf>
    <xf numFmtId="4" fontId="37" fillId="36" borderId="51" applyNumberFormat="0" applyProtection="0">
      <alignment horizontal="right" vertical="center"/>
    </xf>
    <xf numFmtId="4" fontId="38" fillId="122" borderId="52" applyProtection="0">
      <alignment horizontal="right" vertical="center"/>
    </xf>
    <xf numFmtId="4" fontId="38" fillId="122" borderId="52" applyProtection="0">
      <alignment horizontal="right" vertical="center"/>
    </xf>
    <xf numFmtId="4" fontId="37" fillId="36" borderId="51" applyNumberFormat="0" applyProtection="0">
      <alignment horizontal="right" vertical="center"/>
    </xf>
    <xf numFmtId="4" fontId="37" fillId="36" borderId="51" applyNumberFormat="0" applyProtection="0">
      <alignment horizontal="right" vertical="center"/>
    </xf>
    <xf numFmtId="4" fontId="174" fillId="103" borderId="54" applyNumberFormat="0" applyProtection="0">
      <alignment vertical="center"/>
    </xf>
    <xf numFmtId="4" fontId="37" fillId="57" borderId="51" applyNumberFormat="0" applyProtection="0">
      <alignment horizontal="right" vertical="center"/>
    </xf>
    <xf numFmtId="4" fontId="38" fillId="123" borderId="52" applyProtection="0">
      <alignment horizontal="right" vertical="center"/>
    </xf>
    <xf numFmtId="4" fontId="38" fillId="123" borderId="52" applyProtection="0">
      <alignment horizontal="right" vertical="center"/>
    </xf>
    <xf numFmtId="4" fontId="37" fillId="57" borderId="51" applyNumberFormat="0" applyProtection="0">
      <alignment horizontal="right" vertical="center"/>
    </xf>
    <xf numFmtId="4" fontId="37" fillId="57" borderId="51" applyNumberFormat="0" applyProtection="0">
      <alignment horizontal="right" vertical="center"/>
    </xf>
    <xf numFmtId="4" fontId="37" fillId="67" borderId="51" applyNumberFormat="0" applyProtection="0">
      <alignment horizontal="right" vertical="center"/>
    </xf>
    <xf numFmtId="4" fontId="38" fillId="99" borderId="52" applyProtection="0">
      <alignment horizontal="right" vertical="center"/>
    </xf>
    <xf numFmtId="4" fontId="38" fillId="99" borderId="52" applyProtection="0">
      <alignment horizontal="right" vertical="center"/>
    </xf>
    <xf numFmtId="4" fontId="37" fillId="67" borderId="51" applyNumberFormat="0" applyProtection="0">
      <alignment horizontal="right" vertical="center"/>
    </xf>
    <xf numFmtId="4" fontId="37" fillId="67" borderId="51" applyNumberFormat="0" applyProtection="0">
      <alignment horizontal="right" vertical="center"/>
    </xf>
    <xf numFmtId="4" fontId="37" fillId="65" borderId="51" applyNumberFormat="0" applyProtection="0">
      <alignment horizontal="right" vertical="center"/>
    </xf>
    <xf numFmtId="4" fontId="38" fillId="124" borderId="52" applyProtection="0">
      <alignment horizontal="right" vertical="center"/>
    </xf>
    <xf numFmtId="4" fontId="38" fillId="124" borderId="52" applyProtection="0">
      <alignment horizontal="right" vertical="center"/>
    </xf>
    <xf numFmtId="4" fontId="37" fillId="65" borderId="51" applyNumberFormat="0" applyProtection="0">
      <alignment horizontal="right" vertical="center"/>
    </xf>
    <xf numFmtId="4" fontId="37" fillId="65" borderId="51" applyNumberFormat="0" applyProtection="0">
      <alignment horizontal="right" vertical="center"/>
    </xf>
    <xf numFmtId="4" fontId="202" fillId="125" borderId="54" applyNumberFormat="0" applyProtection="0">
      <alignment vertical="center"/>
    </xf>
    <xf numFmtId="4" fontId="37" fillId="54" borderId="51" applyNumberFormat="0" applyProtection="0">
      <alignment horizontal="right" vertical="center"/>
    </xf>
    <xf numFmtId="4" fontId="38" fillId="60" borderId="52" applyProtection="0">
      <alignment horizontal="right" vertical="center"/>
    </xf>
    <xf numFmtId="4" fontId="38" fillId="60" borderId="52" applyProtection="0">
      <alignment horizontal="right" vertical="center"/>
    </xf>
    <xf numFmtId="4" fontId="37" fillId="54" borderId="51" applyNumberFormat="0" applyProtection="0">
      <alignment horizontal="right" vertical="center"/>
    </xf>
    <xf numFmtId="4" fontId="37" fillId="54" borderId="51" applyNumberFormat="0" applyProtection="0">
      <alignment horizontal="right" vertical="center"/>
    </xf>
    <xf numFmtId="4" fontId="37" fillId="126" borderId="51" applyNumberFormat="0" applyProtection="0">
      <alignment horizontal="right" vertical="center"/>
    </xf>
    <xf numFmtId="4" fontId="38" fillId="127" borderId="52" applyProtection="0">
      <alignment horizontal="right" vertical="center"/>
    </xf>
    <xf numFmtId="4" fontId="38" fillId="127" borderId="52" applyProtection="0">
      <alignment horizontal="right" vertical="center"/>
    </xf>
    <xf numFmtId="4" fontId="37" fillId="126" borderId="51" applyNumberFormat="0" applyProtection="0">
      <alignment horizontal="right" vertical="center"/>
    </xf>
    <xf numFmtId="4" fontId="37" fillId="126" borderId="51" applyNumberFormat="0" applyProtection="0">
      <alignment horizontal="right" vertical="center"/>
    </xf>
    <xf numFmtId="4" fontId="37" fillId="56" borderId="51" applyNumberFormat="0" applyProtection="0">
      <alignment horizontal="right" vertical="center"/>
    </xf>
    <xf numFmtId="4" fontId="38" fillId="115" borderId="52" applyProtection="0">
      <alignment horizontal="right" vertical="center"/>
    </xf>
    <xf numFmtId="4" fontId="38" fillId="115" borderId="52" applyProtection="0">
      <alignment horizontal="right" vertical="center"/>
    </xf>
    <xf numFmtId="4" fontId="37" fillId="56" borderId="51" applyNumberFormat="0" applyProtection="0">
      <alignment horizontal="right" vertical="center"/>
    </xf>
    <xf numFmtId="4" fontId="37" fillId="56" borderId="51" applyNumberFormat="0" applyProtection="0">
      <alignment horizontal="right" vertical="center"/>
    </xf>
    <xf numFmtId="4" fontId="203" fillId="121" borderId="54" applyNumberFormat="0" applyProtection="0">
      <alignment vertical="center"/>
    </xf>
    <xf numFmtId="4" fontId="195" fillId="128" borderId="55" applyNumberFormat="0" applyProtection="0">
      <alignment horizontal="left" vertical="center" indent="1"/>
    </xf>
    <xf numFmtId="4" fontId="196" fillId="0" borderId="56" applyFill="0" applyProtection="0">
      <alignment horizontal="left" vertical="center" indent="1"/>
    </xf>
    <xf numFmtId="4" fontId="196" fillId="0" borderId="56" applyFill="0" applyProtection="0">
      <alignment horizontal="left" vertical="center" indent="1"/>
    </xf>
    <xf numFmtId="4" fontId="37" fillId="129" borderId="0" applyNumberFormat="0" applyProtection="0">
      <alignment horizontal="left" vertical="center" indent="1"/>
    </xf>
    <xf numFmtId="4" fontId="38" fillId="87" borderId="0" applyBorder="0" applyProtection="0">
      <alignment horizontal="left" vertical="center" indent="1"/>
    </xf>
    <xf numFmtId="4" fontId="38" fillId="87" borderId="0" applyBorder="0" applyProtection="0">
      <alignment horizontal="left" vertical="center" indent="1"/>
    </xf>
    <xf numFmtId="4" fontId="204" fillId="58" borderId="0" applyNumberFormat="0" applyProtection="0">
      <alignment horizontal="left" vertical="center" indent="1"/>
    </xf>
    <xf numFmtId="4" fontId="205" fillId="59" borderId="0" applyBorder="0" applyProtection="0">
      <alignment horizontal="left" vertical="center" indent="1"/>
    </xf>
    <xf numFmtId="4" fontId="204" fillId="58" borderId="0" applyNumberFormat="0" applyProtection="0">
      <alignment horizontal="left" vertical="center" indent="1"/>
    </xf>
    <xf numFmtId="4" fontId="205" fillId="59" borderId="0" applyBorder="0" applyProtection="0">
      <alignment horizontal="left" vertical="center" indent="1"/>
    </xf>
    <xf numFmtId="4" fontId="204" fillId="130" borderId="0" applyNumberFormat="0" applyProtection="0">
      <alignment horizontal="left" vertical="center" indent="1"/>
    </xf>
    <xf numFmtId="4" fontId="37" fillId="43" borderId="51" applyNumberFormat="0" applyProtection="0">
      <alignment horizontal="right" vertical="center"/>
    </xf>
    <xf numFmtId="4" fontId="38" fillId="44" borderId="52" applyProtection="0">
      <alignment horizontal="right" vertical="center"/>
    </xf>
    <xf numFmtId="4" fontId="37" fillId="43" borderId="51" applyNumberFormat="0" applyProtection="0">
      <alignment horizontal="right" vertical="center"/>
    </xf>
    <xf numFmtId="4" fontId="38" fillId="44" borderId="52" applyProtection="0">
      <alignment horizontal="right" vertical="center"/>
    </xf>
    <xf numFmtId="4" fontId="37" fillId="43" borderId="51" applyNumberFormat="0" applyFill="0" applyProtection="0">
      <alignment horizontal="right" vertical="center"/>
    </xf>
    <xf numFmtId="4" fontId="37" fillId="43" borderId="51" applyNumberFormat="0" applyProtection="0">
      <alignment horizontal="right" vertical="center"/>
    </xf>
    <xf numFmtId="4" fontId="37" fillId="43" borderId="51" applyNumberFormat="0" applyProtection="0">
      <alignment horizontal="right" vertical="center"/>
    </xf>
    <xf numFmtId="4" fontId="197" fillId="43" borderId="53" applyNumberFormat="0" applyFill="0" applyProtection="0">
      <alignment horizontal="right" vertical="center"/>
    </xf>
    <xf numFmtId="4" fontId="206" fillId="102" borderId="54" applyNumberFormat="0" applyProtection="0">
      <alignment horizontal="left" vertical="center" indent="1"/>
    </xf>
    <xf numFmtId="4" fontId="31" fillId="129" borderId="0" applyNumberFormat="0" applyProtection="0">
      <alignment horizontal="left" vertical="center" indent="1"/>
    </xf>
    <xf numFmtId="4" fontId="38" fillId="87" borderId="0" applyBorder="0" applyProtection="0">
      <alignment horizontal="left" vertical="center" indent="1"/>
    </xf>
    <xf numFmtId="4" fontId="31" fillId="129" borderId="0" applyNumberFormat="0" applyProtection="0">
      <alignment horizontal="left" vertical="center" indent="1"/>
    </xf>
    <xf numFmtId="4" fontId="38" fillId="87" borderId="0" applyBorder="0" applyProtection="0">
      <alignment horizontal="left" vertical="center" indent="1"/>
    </xf>
    <xf numFmtId="4" fontId="31" fillId="43" borderId="0" applyNumberFormat="0" applyProtection="0">
      <alignment horizontal="left" vertical="center" indent="1"/>
    </xf>
    <xf numFmtId="4" fontId="38" fillId="44" borderId="0" applyBorder="0" applyProtection="0">
      <alignment horizontal="left" vertical="center" indent="1"/>
    </xf>
    <xf numFmtId="4" fontId="31" fillId="43" borderId="0" applyNumberFormat="0" applyProtection="0">
      <alignment horizontal="left" vertical="center" indent="1"/>
    </xf>
    <xf numFmtId="4" fontId="38" fillId="44" borderId="0" applyBorder="0" applyProtection="0">
      <alignment horizontal="left" vertical="center" indent="1"/>
    </xf>
    <xf numFmtId="4" fontId="31" fillId="120" borderId="0" applyNumberFormat="0" applyProtection="0">
      <alignment horizontal="left" vertical="center" indent="1"/>
    </xf>
    <xf numFmtId="0" fontId="9" fillId="58" borderId="51" applyNumberFormat="0" applyProtection="0">
      <alignment horizontal="left" vertical="center" indent="1"/>
    </xf>
    <xf numFmtId="0" fontId="110" fillId="0" borderId="0" applyNumberFormat="0" applyProtection="0">
      <alignment horizontal="left" vertical="center" wrapText="1" indent="1" shrinkToFit="1"/>
    </xf>
    <xf numFmtId="0" fontId="207" fillId="0" borderId="0" applyNumberFormat="0" applyBorder="0" applyProtection="0">
      <alignment horizontal="left" vertical="center" wrapText="1" indent="1" shrinkToFit="1"/>
    </xf>
    <xf numFmtId="0" fontId="9" fillId="58" borderId="51" applyNumberFormat="0" applyFill="0" applyProtection="0">
      <alignment horizontal="left" vertical="center" indent="1"/>
    </xf>
    <xf numFmtId="0" fontId="9" fillId="130" borderId="51" applyNumberFormat="0" applyProtection="0">
      <alignment horizontal="left" vertical="center" indent="1"/>
    </xf>
    <xf numFmtId="0" fontId="9" fillId="130" borderId="51" applyNumberFormat="0" applyProtection="0">
      <alignment horizontal="left" vertical="center" indent="1"/>
    </xf>
    <xf numFmtId="0" fontId="9" fillId="130" borderId="51" applyNumberFormat="0" applyProtection="0">
      <alignment horizontal="left" vertical="center" indent="1"/>
    </xf>
    <xf numFmtId="0" fontId="9" fillId="58" borderId="51" applyNumberFormat="0" applyProtection="0">
      <alignment horizontal="left" vertical="center" indent="1"/>
    </xf>
    <xf numFmtId="0" fontId="9" fillId="58" borderId="51" applyNumberFormat="0" applyProtection="0">
      <alignment horizontal="left" vertical="center" indent="1"/>
    </xf>
    <xf numFmtId="0" fontId="9" fillId="130" borderId="51" applyNumberFormat="0" applyProtection="0">
      <alignment horizontal="left" vertical="center" indent="1"/>
    </xf>
    <xf numFmtId="0" fontId="110" fillId="58" borderId="51" applyNumberFormat="0" applyFill="0" applyProtection="0">
      <alignment horizontal="left" vertical="center" indent="1"/>
    </xf>
    <xf numFmtId="0" fontId="9" fillId="58" borderId="51" applyNumberFormat="0" applyProtection="0">
      <alignment horizontal="left" vertical="top" indent="1"/>
    </xf>
    <xf numFmtId="0" fontId="38" fillId="59" borderId="52" applyNumberFormat="0" applyProtection="0">
      <alignment horizontal="left" vertical="top" indent="1"/>
    </xf>
    <xf numFmtId="0" fontId="9" fillId="58" borderId="51" applyNumberFormat="0" applyProtection="0">
      <alignment horizontal="left" vertical="top" indent="1"/>
    </xf>
    <xf numFmtId="0" fontId="38" fillId="59" borderId="52" applyNumberFormat="0" applyProtection="0">
      <alignment horizontal="left" vertical="top" indent="1"/>
    </xf>
    <xf numFmtId="0" fontId="9" fillId="130" borderId="51" applyNumberFormat="0" applyProtection="0">
      <alignment horizontal="left" vertical="top" indent="1"/>
    </xf>
    <xf numFmtId="0" fontId="9" fillId="130" borderId="51" applyNumberFormat="0" applyProtection="0">
      <alignment horizontal="left" vertical="top" indent="1"/>
    </xf>
    <xf numFmtId="0" fontId="9" fillId="130" borderId="51" applyNumberFormat="0" applyProtection="0">
      <alignment horizontal="left" vertical="top" indent="1"/>
    </xf>
    <xf numFmtId="0" fontId="9" fillId="58" borderId="51" applyNumberFormat="0" applyProtection="0">
      <alignment horizontal="left" vertical="top" indent="1"/>
    </xf>
    <xf numFmtId="0" fontId="9" fillId="58" borderId="51" applyNumberFormat="0" applyProtection="0">
      <alignment horizontal="left" vertical="top" indent="1"/>
    </xf>
    <xf numFmtId="0" fontId="9" fillId="130" borderId="51" applyNumberFormat="0" applyProtection="0">
      <alignment horizontal="left" vertical="top" indent="1"/>
    </xf>
    <xf numFmtId="0" fontId="9" fillId="43" borderId="51" applyNumberFormat="0" applyProtection="0">
      <alignment horizontal="left" vertical="center" indent="1"/>
    </xf>
    <xf numFmtId="0" fontId="110" fillId="0" borderId="0" applyNumberFormat="0" applyProtection="0">
      <alignment horizontal="left" wrapText="1" indent="1" shrinkToFit="1"/>
    </xf>
    <xf numFmtId="0" fontId="110" fillId="0" borderId="0" applyNumberFormat="0" applyProtection="0">
      <alignment horizontal="left" vertical="center" wrapText="1" indent="1" shrinkToFit="1"/>
    </xf>
    <xf numFmtId="0" fontId="207" fillId="0" borderId="0" applyNumberFormat="0" applyBorder="0" applyProtection="0">
      <alignment horizontal="left" wrapText="1" indent="1" shrinkToFit="1"/>
    </xf>
    <xf numFmtId="0" fontId="9" fillId="43" borderId="51" applyNumberFormat="0" applyFill="0" applyProtection="0">
      <alignment horizontal="left" vertical="center" indent="1"/>
    </xf>
    <xf numFmtId="0" fontId="9" fillId="120" borderId="51" applyNumberFormat="0" applyProtection="0">
      <alignment horizontal="left" vertical="center" indent="1"/>
    </xf>
    <xf numFmtId="0" fontId="9" fillId="120" borderId="51" applyNumberFormat="0" applyProtection="0">
      <alignment horizontal="left" vertical="center" indent="1"/>
    </xf>
    <xf numFmtId="0" fontId="9" fillId="120" borderId="51" applyNumberFormat="0" applyProtection="0">
      <alignment horizontal="left" vertical="center" indent="1"/>
    </xf>
    <xf numFmtId="0" fontId="9" fillId="43" borderId="51" applyNumberFormat="0" applyProtection="0">
      <alignment horizontal="left" vertical="center" indent="1"/>
    </xf>
    <xf numFmtId="0" fontId="9" fillId="43" borderId="51" applyNumberFormat="0" applyProtection="0">
      <alignment horizontal="left" vertical="center" indent="1"/>
    </xf>
    <xf numFmtId="0" fontId="9" fillId="120" borderId="51" applyNumberFormat="0" applyProtection="0">
      <alignment horizontal="left" vertical="center" indent="1"/>
    </xf>
    <xf numFmtId="0" fontId="110" fillId="43" borderId="51" applyNumberFormat="0" applyFill="0" applyProtection="0">
      <alignment horizontal="left" vertical="center" indent="1"/>
    </xf>
    <xf numFmtId="0" fontId="9" fillId="43" borderId="51" applyNumberFormat="0" applyProtection="0">
      <alignment horizontal="left" vertical="top" indent="1"/>
    </xf>
    <xf numFmtId="0" fontId="38" fillId="44" borderId="52" applyNumberFormat="0" applyProtection="0">
      <alignment horizontal="left" vertical="top" indent="1"/>
    </xf>
    <xf numFmtId="0" fontId="9" fillId="43" borderId="51" applyNumberFormat="0" applyProtection="0">
      <alignment horizontal="left" vertical="top" indent="1"/>
    </xf>
    <xf numFmtId="0" fontId="38" fillId="44" borderId="52" applyNumberFormat="0" applyProtection="0">
      <alignment horizontal="left" vertical="top" indent="1"/>
    </xf>
    <xf numFmtId="0" fontId="9" fillId="120" borderId="51" applyNumberFormat="0" applyProtection="0">
      <alignment horizontal="left" vertical="top" indent="1"/>
    </xf>
    <xf numFmtId="0" fontId="9" fillId="120" borderId="51" applyNumberFormat="0" applyProtection="0">
      <alignment horizontal="left" vertical="top" indent="1"/>
    </xf>
    <xf numFmtId="0" fontId="9" fillId="120" borderId="51" applyNumberFormat="0" applyProtection="0">
      <alignment horizontal="left" vertical="top" indent="1"/>
    </xf>
    <xf numFmtId="0" fontId="9" fillId="43" borderId="51" applyNumberFormat="0" applyProtection="0">
      <alignment horizontal="left" vertical="top" indent="1"/>
    </xf>
    <xf numFmtId="0" fontId="9" fillId="43" borderId="51" applyNumberFormat="0" applyProtection="0">
      <alignment horizontal="left" vertical="top" indent="1"/>
    </xf>
    <xf numFmtId="0" fontId="9" fillId="120" borderId="51" applyNumberFormat="0" applyProtection="0">
      <alignment horizontal="left" vertical="top" indent="1"/>
    </xf>
    <xf numFmtId="0" fontId="9" fillId="51" borderId="51" applyNumberFormat="0" applyProtection="0">
      <alignment horizontal="left" vertical="center" indent="1"/>
    </xf>
    <xf numFmtId="0" fontId="110" fillId="0" borderId="0" applyNumberFormat="0" applyProtection="0">
      <alignment horizontal="left" vertical="center" wrapText="1" indent="1" shrinkToFit="1"/>
    </xf>
    <xf numFmtId="0" fontId="207" fillId="0" borderId="0" applyNumberFormat="0" applyBorder="0" applyProtection="0">
      <alignment horizontal="left" vertical="center" wrapText="1" indent="1" shrinkToFit="1"/>
    </xf>
    <xf numFmtId="0" fontId="9" fillId="51" borderId="51" applyNumberFormat="0" applyFill="0" applyProtection="0">
      <alignment horizontal="left" vertical="center" indent="1"/>
    </xf>
    <xf numFmtId="0" fontId="9" fillId="2" borderId="51" applyNumberFormat="0" applyProtection="0">
      <alignment horizontal="left" vertical="center" indent="1"/>
    </xf>
    <xf numFmtId="0" fontId="9" fillId="2" borderId="51" applyNumberFormat="0" applyProtection="0">
      <alignment horizontal="left" vertical="center" indent="1"/>
    </xf>
    <xf numFmtId="0" fontId="9" fillId="2" borderId="51" applyNumberFormat="0" applyProtection="0">
      <alignment horizontal="left" vertical="center" indent="1"/>
    </xf>
    <xf numFmtId="0" fontId="9" fillId="51" borderId="51" applyNumberFormat="0" applyProtection="0">
      <alignment horizontal="left" vertical="center" indent="1"/>
    </xf>
    <xf numFmtId="0" fontId="9" fillId="51" borderId="51" applyNumberFormat="0" applyProtection="0">
      <alignment horizontal="left" vertical="center" indent="1"/>
    </xf>
    <xf numFmtId="0" fontId="9" fillId="2" borderId="51" applyNumberFormat="0" applyProtection="0">
      <alignment horizontal="left" vertical="center" indent="1"/>
    </xf>
    <xf numFmtId="0" fontId="110" fillId="51" borderId="51" applyNumberFormat="0" applyFill="0" applyProtection="0">
      <alignment horizontal="left" vertical="center" indent="1"/>
    </xf>
    <xf numFmtId="0" fontId="9" fillId="51" borderId="51" applyNumberFormat="0" applyProtection="0">
      <alignment horizontal="left" vertical="top" indent="1"/>
    </xf>
    <xf numFmtId="0" fontId="38" fillId="52" borderId="52" applyNumberFormat="0" applyProtection="0">
      <alignment horizontal="left" vertical="top" indent="1"/>
    </xf>
    <xf numFmtId="0" fontId="9" fillId="51" borderId="51" applyNumberFormat="0" applyProtection="0">
      <alignment horizontal="left" vertical="top" indent="1"/>
    </xf>
    <xf numFmtId="0" fontId="38" fillId="52" borderId="52" applyNumberFormat="0" applyProtection="0">
      <alignment horizontal="left" vertical="top" indent="1"/>
    </xf>
    <xf numFmtId="0" fontId="9" fillId="2" borderId="51" applyNumberFormat="0" applyProtection="0">
      <alignment horizontal="left" vertical="top" indent="1"/>
    </xf>
    <xf numFmtId="0" fontId="9" fillId="2" borderId="51" applyNumberFormat="0" applyProtection="0">
      <alignment horizontal="left" vertical="top" indent="1"/>
    </xf>
    <xf numFmtId="0" fontId="9" fillId="2" borderId="51" applyNumberFormat="0" applyProtection="0">
      <alignment horizontal="left" vertical="top" indent="1"/>
    </xf>
    <xf numFmtId="0" fontId="9" fillId="51" borderId="51" applyNumberFormat="0" applyProtection="0">
      <alignment horizontal="left" vertical="top" indent="1"/>
    </xf>
    <xf numFmtId="0" fontId="9" fillId="51" borderId="51" applyNumberFormat="0" applyProtection="0">
      <alignment horizontal="left" vertical="top" indent="1"/>
    </xf>
    <xf numFmtId="0" fontId="9" fillId="2" borderId="51" applyNumberFormat="0" applyProtection="0">
      <alignment horizontal="left" vertical="top" indent="1"/>
    </xf>
    <xf numFmtId="0" fontId="9" fillId="129" borderId="51" applyNumberFormat="0" applyProtection="0">
      <alignment horizontal="left" vertical="center" indent="1"/>
    </xf>
    <xf numFmtId="0" fontId="110" fillId="0" borderId="0" applyNumberFormat="0" applyProtection="0">
      <alignment horizontal="left" vertical="center" wrapText="1" indent="1" shrinkToFit="1"/>
    </xf>
    <xf numFmtId="0" fontId="9" fillId="0" borderId="29" applyNumberFormat="0" applyProtection="0">
      <alignment horizontal="left" vertical="center" indent="1"/>
    </xf>
    <xf numFmtId="0" fontId="207" fillId="0" borderId="0" applyNumberFormat="0" applyBorder="0" applyProtection="0">
      <alignment horizontal="left" vertical="center" wrapText="1" indent="1" shrinkToFit="1"/>
    </xf>
    <xf numFmtId="0" fontId="9" fillId="129" borderId="51" applyNumberFormat="0" applyFill="0" applyProtection="0">
      <alignment horizontal="left" vertical="center" indent="1"/>
    </xf>
    <xf numFmtId="0" fontId="9" fillId="106" borderId="51" applyNumberFormat="0" applyProtection="0">
      <alignment horizontal="left" vertical="center" indent="1"/>
    </xf>
    <xf numFmtId="0" fontId="9" fillId="106" borderId="51" applyNumberFormat="0" applyProtection="0">
      <alignment horizontal="left" vertical="center" indent="1"/>
    </xf>
    <xf numFmtId="0" fontId="9" fillId="106" borderId="51" applyNumberFormat="0" applyProtection="0">
      <alignment horizontal="left" vertical="center" indent="1"/>
    </xf>
    <xf numFmtId="0" fontId="9" fillId="129" borderId="51" applyNumberFormat="0" applyProtection="0">
      <alignment horizontal="left" vertical="center" indent="1"/>
    </xf>
    <xf numFmtId="0" fontId="9" fillId="129" borderId="51" applyNumberFormat="0" applyProtection="0">
      <alignment horizontal="left" vertical="center" indent="1"/>
    </xf>
    <xf numFmtId="0" fontId="9" fillId="106" borderId="51" applyNumberFormat="0" applyProtection="0">
      <alignment horizontal="left" vertical="center" indent="1"/>
    </xf>
    <xf numFmtId="0" fontId="110" fillId="129" borderId="51" applyNumberFormat="0" applyFill="0" applyProtection="0">
      <alignment horizontal="left" vertical="center" indent="1"/>
    </xf>
    <xf numFmtId="0" fontId="9" fillId="129" borderId="51" applyNumberFormat="0" applyProtection="0">
      <alignment horizontal="left" vertical="top" indent="1"/>
    </xf>
    <xf numFmtId="0" fontId="38" fillId="87" borderId="52" applyNumberFormat="0" applyProtection="0">
      <alignment horizontal="left" vertical="top" indent="1"/>
    </xf>
    <xf numFmtId="0" fontId="9" fillId="129" borderId="51" applyNumberFormat="0" applyProtection="0">
      <alignment horizontal="left" vertical="top" indent="1"/>
    </xf>
    <xf numFmtId="0" fontId="38" fillId="87" borderId="52" applyNumberFormat="0" applyProtection="0">
      <alignment horizontal="left" vertical="top" indent="1"/>
    </xf>
    <xf numFmtId="0" fontId="9" fillId="106" borderId="51" applyNumberFormat="0" applyProtection="0">
      <alignment horizontal="left" vertical="top" indent="1"/>
    </xf>
    <xf numFmtId="0" fontId="9" fillId="106" borderId="51" applyNumberFormat="0" applyProtection="0">
      <alignment horizontal="left" vertical="top" indent="1"/>
    </xf>
    <xf numFmtId="0" fontId="9" fillId="106" borderId="51" applyNumberFormat="0" applyProtection="0">
      <alignment horizontal="left" vertical="top" indent="1"/>
    </xf>
    <xf numFmtId="0" fontId="9" fillId="129" borderId="51" applyNumberFormat="0" applyProtection="0">
      <alignment horizontal="left" vertical="top" indent="1"/>
    </xf>
    <xf numFmtId="0" fontId="9" fillId="129" borderId="51" applyNumberFormat="0" applyProtection="0">
      <alignment horizontal="left" vertical="top" indent="1"/>
    </xf>
    <xf numFmtId="0" fontId="9" fillId="106" borderId="51" applyNumberFormat="0" applyProtection="0">
      <alignment horizontal="left" vertical="top" indent="1"/>
    </xf>
    <xf numFmtId="0" fontId="9" fillId="49" borderId="29" applyNumberFormat="0">
      <protection locked="0"/>
    </xf>
    <xf numFmtId="0" fontId="38" fillId="50" borderId="57" applyNumberFormat="0">
      <protection locked="0"/>
    </xf>
    <xf numFmtId="0" fontId="9" fillId="49" borderId="29" applyNumberFormat="0">
      <protection locked="0"/>
    </xf>
    <xf numFmtId="0" fontId="38" fillId="50" borderId="57" applyNumberFormat="0">
      <protection locked="0"/>
    </xf>
    <xf numFmtId="0" fontId="208" fillId="49" borderId="58" applyNumberFormat="0">
      <protection locked="0"/>
    </xf>
    <xf numFmtId="0" fontId="209" fillId="58" borderId="59" applyBorder="0"/>
    <xf numFmtId="0" fontId="209" fillId="58" borderId="59" applyBorder="0"/>
    <xf numFmtId="0" fontId="209" fillId="58" borderId="59" applyBorder="0"/>
    <xf numFmtId="4" fontId="37" fillId="47" borderId="51" applyNumberFormat="0" applyProtection="0">
      <alignment vertical="center"/>
    </xf>
    <xf numFmtId="4" fontId="38" fillId="48" borderId="52" applyProtection="0">
      <alignment vertical="center"/>
    </xf>
    <xf numFmtId="4" fontId="38" fillId="48" borderId="52" applyProtection="0">
      <alignment vertical="center"/>
    </xf>
    <xf numFmtId="4" fontId="37" fillId="110" borderId="51" applyNumberFormat="0" applyProtection="0">
      <alignment vertical="center"/>
    </xf>
    <xf numFmtId="4" fontId="37" fillId="110" borderId="51" applyNumberFormat="0" applyProtection="0">
      <alignment vertical="center"/>
    </xf>
    <xf numFmtId="4" fontId="37" fillId="110" borderId="51" applyNumberFormat="0" applyProtection="0">
      <alignment vertical="center"/>
    </xf>
    <xf numFmtId="4" fontId="37" fillId="47" borderId="51" applyNumberFormat="0" applyProtection="0">
      <alignment vertical="center"/>
    </xf>
    <xf numFmtId="4" fontId="37" fillId="47" borderId="51" applyNumberFormat="0" applyProtection="0">
      <alignment vertical="center"/>
    </xf>
    <xf numFmtId="4" fontId="210" fillId="47" borderId="51" applyNumberFormat="0" applyProtection="0">
      <alignment vertical="center"/>
    </xf>
    <xf numFmtId="4" fontId="211" fillId="48" borderId="52" applyProtection="0">
      <alignment vertical="center"/>
    </xf>
    <xf numFmtId="4" fontId="211" fillId="48" borderId="52" applyProtection="0">
      <alignment vertical="center"/>
    </xf>
    <xf numFmtId="4" fontId="210" fillId="110" borderId="51" applyNumberFormat="0" applyProtection="0">
      <alignment vertical="center"/>
    </xf>
    <xf numFmtId="4" fontId="210" fillId="110" borderId="51" applyNumberFormat="0" applyProtection="0">
      <alignment vertical="center"/>
    </xf>
    <xf numFmtId="4" fontId="210" fillId="110" borderId="51" applyNumberFormat="0" applyProtection="0">
      <alignment vertical="center"/>
    </xf>
    <xf numFmtId="4" fontId="210" fillId="47" borderId="51" applyNumberFormat="0" applyProtection="0">
      <alignment vertical="center"/>
    </xf>
    <xf numFmtId="4" fontId="210" fillId="47" borderId="51" applyNumberFormat="0" applyProtection="0">
      <alignment vertical="center"/>
    </xf>
    <xf numFmtId="4" fontId="37" fillId="47" borderId="51" applyNumberFormat="0" applyProtection="0">
      <alignment horizontal="left" vertical="center" indent="1"/>
    </xf>
    <xf numFmtId="4" fontId="38" fillId="48" borderId="52" applyProtection="0">
      <alignment horizontal="left" vertical="center" indent="1"/>
    </xf>
    <xf numFmtId="4" fontId="38" fillId="48" borderId="52" applyProtection="0">
      <alignment horizontal="left" vertical="center" indent="1"/>
    </xf>
    <xf numFmtId="4" fontId="37" fillId="110" borderId="51" applyNumberFormat="0" applyProtection="0">
      <alignment horizontal="left" vertical="center" indent="1"/>
    </xf>
    <xf numFmtId="4" fontId="37" fillId="110" borderId="51" applyNumberFormat="0" applyProtection="0">
      <alignment horizontal="left" vertical="center" indent="1"/>
    </xf>
    <xf numFmtId="4" fontId="37" fillId="110" borderId="51" applyNumberFormat="0" applyProtection="0">
      <alignment horizontal="left" vertical="center" indent="1"/>
    </xf>
    <xf numFmtId="4" fontId="37" fillId="47" borderId="51" applyNumberFormat="0" applyProtection="0">
      <alignment horizontal="left" vertical="center" indent="1"/>
    </xf>
    <xf numFmtId="4" fontId="37" fillId="47" borderId="51" applyNumberFormat="0" applyProtection="0">
      <alignment horizontal="left" vertical="center" indent="1"/>
    </xf>
    <xf numFmtId="0" fontId="37" fillId="47" borderId="51" applyNumberFormat="0" applyProtection="0">
      <alignment horizontal="left" vertical="top" indent="1"/>
    </xf>
    <xf numFmtId="0" fontId="38" fillId="48" borderId="52" applyNumberFormat="0" applyProtection="0">
      <alignment horizontal="left" vertical="top" indent="1"/>
    </xf>
    <xf numFmtId="0" fontId="38" fillId="48" borderId="52" applyNumberFormat="0" applyProtection="0">
      <alignment horizontal="left" vertical="top" indent="1"/>
    </xf>
    <xf numFmtId="0" fontId="37" fillId="110" borderId="51" applyNumberFormat="0" applyProtection="0">
      <alignment horizontal="left" vertical="top" indent="1"/>
    </xf>
    <xf numFmtId="0" fontId="37" fillId="110" borderId="51" applyNumberFormat="0" applyProtection="0">
      <alignment horizontal="left" vertical="top" indent="1"/>
    </xf>
    <xf numFmtId="0" fontId="37" fillId="110" borderId="51" applyNumberFormat="0" applyProtection="0">
      <alignment horizontal="left" vertical="top" indent="1"/>
    </xf>
    <xf numFmtId="0" fontId="37" fillId="47" borderId="51" applyNumberFormat="0" applyProtection="0">
      <alignment horizontal="left" vertical="top" indent="1"/>
    </xf>
    <xf numFmtId="0" fontId="37" fillId="47" borderId="51" applyNumberFormat="0" applyProtection="0">
      <alignment horizontal="left" vertical="top" indent="1"/>
    </xf>
    <xf numFmtId="4" fontId="197" fillId="0" borderId="0" applyNumberFormat="0" applyProtection="0">
      <alignment horizontal="right"/>
    </xf>
    <xf numFmtId="4" fontId="37" fillId="129" borderId="51" applyNumberFormat="0" applyProtection="0">
      <alignment horizontal="right" vertical="center"/>
    </xf>
    <xf numFmtId="4" fontId="207" fillId="0" borderId="0" applyBorder="0" applyProtection="0">
      <alignment horizontal="right" wrapText="1" shrinkToFit="1"/>
    </xf>
    <xf numFmtId="4" fontId="37" fillId="129" borderId="51" applyNumberFormat="0" applyProtection="0">
      <alignment horizontal="right" vertical="center"/>
    </xf>
    <xf numFmtId="4" fontId="37" fillId="129" borderId="51" applyNumberFormat="0" applyProtection="0">
      <alignment horizontal="right" vertical="center"/>
    </xf>
    <xf numFmtId="4" fontId="197" fillId="0" borderId="0" applyNumberFormat="0" applyProtection="0">
      <alignment horizontal="right"/>
    </xf>
    <xf numFmtId="4" fontId="197" fillId="0" borderId="0" applyNumberFormat="0" applyProtection="0">
      <alignment horizontal="right" wrapText="1" shrinkToFit="1"/>
    </xf>
    <xf numFmtId="4" fontId="37" fillId="0" borderId="29" applyNumberFormat="0" applyProtection="0">
      <alignment horizontal="right" vertical="center"/>
    </xf>
    <xf numFmtId="4" fontId="207" fillId="0" borderId="0" applyBorder="0" applyProtection="0">
      <alignment horizontal="right" wrapText="1" shrinkToFit="1"/>
    </xf>
    <xf numFmtId="4" fontId="37" fillId="129" borderId="51" applyNumberFormat="0" applyFill="0" applyProtection="0">
      <alignment horizontal="right" vertical="center"/>
    </xf>
    <xf numFmtId="4" fontId="197" fillId="129" borderId="51" applyNumberFormat="0" applyFill="0" applyProtection="0">
      <alignment horizontal="right" vertical="center"/>
    </xf>
    <xf numFmtId="4" fontId="197" fillId="0" borderId="0" applyNumberFormat="0" applyProtection="0">
      <alignment horizontal="right"/>
    </xf>
    <xf numFmtId="4" fontId="210" fillId="129" borderId="51" applyNumberFormat="0" applyProtection="0">
      <alignment horizontal="right" vertical="center"/>
    </xf>
    <xf numFmtId="4" fontId="211" fillId="87" borderId="52" applyProtection="0">
      <alignment horizontal="right" vertical="center"/>
    </xf>
    <xf numFmtId="4" fontId="211" fillId="87" borderId="52" applyProtection="0">
      <alignment horizontal="right" vertical="center"/>
    </xf>
    <xf numFmtId="4" fontId="210" fillId="129" borderId="51" applyNumberFormat="0" applyProtection="0">
      <alignment horizontal="right" vertical="center"/>
    </xf>
    <xf numFmtId="4" fontId="210" fillId="129" borderId="51" applyNumberFormat="0" applyProtection="0">
      <alignment horizontal="right" vertical="center"/>
    </xf>
    <xf numFmtId="4" fontId="37" fillId="43" borderId="51" applyNumberFormat="0" applyProtection="0">
      <alignment horizontal="left" vertical="center" indent="1"/>
    </xf>
    <xf numFmtId="4" fontId="197" fillId="0" borderId="0" applyNumberFormat="0" applyProtection="0">
      <alignment horizontal="left" wrapText="1" indent="1" shrinkToFit="1"/>
    </xf>
    <xf numFmtId="4" fontId="197" fillId="0" borderId="29" applyNumberFormat="0" applyProtection="0">
      <alignment horizontal="left" wrapText="1" indent="1"/>
    </xf>
    <xf numFmtId="4" fontId="207" fillId="0" borderId="0" applyBorder="0" applyProtection="0">
      <alignment horizontal="left" wrapText="1" indent="1" shrinkToFit="1"/>
    </xf>
    <xf numFmtId="4" fontId="197" fillId="0" borderId="0" applyNumberFormat="0" applyProtection="0">
      <alignment horizontal="left" wrapText="1" indent="1"/>
    </xf>
    <xf numFmtId="4" fontId="37" fillId="43" borderId="51" applyNumberFormat="0" applyProtection="0">
      <alignment horizontal="left" vertical="center" indent="1"/>
    </xf>
    <xf numFmtId="4" fontId="37" fillId="0" borderId="29" applyNumberFormat="0" applyProtection="0">
      <alignment horizontal="left" wrapText="1" indent="1"/>
    </xf>
    <xf numFmtId="4" fontId="37" fillId="43" borderId="51" applyNumberFormat="0" applyProtection="0">
      <alignment horizontal="left" vertical="center" indent="1"/>
    </xf>
    <xf numFmtId="4" fontId="37" fillId="43" borderId="51" applyNumberFormat="0" applyFill="0" applyProtection="0">
      <alignment horizontal="left" vertical="center" indent="1"/>
    </xf>
    <xf numFmtId="4" fontId="197" fillId="43" borderId="53" applyNumberFormat="0" applyFill="0" applyProtection="0">
      <alignment horizontal="left" vertical="center"/>
    </xf>
    <xf numFmtId="4" fontId="197" fillId="0" borderId="0" applyNumberFormat="0" applyProtection="0">
      <alignment horizontal="left" wrapText="1" indent="1" shrinkToFit="1"/>
    </xf>
    <xf numFmtId="0" fontId="37" fillId="43" borderId="51" applyNumberFormat="0" applyProtection="0">
      <alignment horizontal="left" vertical="top" indent="1"/>
    </xf>
    <xf numFmtId="0" fontId="38" fillId="44" borderId="52" applyNumberFormat="0" applyProtection="0">
      <alignment horizontal="left" vertical="top" indent="1"/>
    </xf>
    <xf numFmtId="0" fontId="38" fillId="44" borderId="52" applyNumberFormat="0" applyProtection="0">
      <alignment horizontal="left" vertical="top" indent="1"/>
    </xf>
    <xf numFmtId="0" fontId="37" fillId="120" borderId="51" applyNumberFormat="0" applyProtection="0">
      <alignment horizontal="left" vertical="top" indent="1"/>
    </xf>
    <xf numFmtId="0" fontId="37" fillId="120" borderId="51" applyNumberFormat="0" applyProtection="0">
      <alignment horizontal="left" vertical="top" indent="1"/>
    </xf>
    <xf numFmtId="0" fontId="37" fillId="120" borderId="51" applyNumberFormat="0" applyProtection="0">
      <alignment horizontal="left" vertical="top" indent="1"/>
    </xf>
    <xf numFmtId="0" fontId="37" fillId="43" borderId="51" applyNumberFormat="0" applyProtection="0">
      <alignment horizontal="left" vertical="top" indent="1"/>
    </xf>
    <xf numFmtId="0" fontId="37" fillId="43" borderId="51" applyNumberFormat="0" applyProtection="0">
      <alignment horizontal="left" vertical="top" indent="1"/>
    </xf>
    <xf numFmtId="4" fontId="212" fillId="102" borderId="54" applyNumberFormat="0" applyProtection="0">
      <alignment vertical="center"/>
    </xf>
    <xf numFmtId="4" fontId="213" fillId="102" borderId="54" applyNumberFormat="0" applyProtection="0">
      <alignment vertical="center"/>
    </xf>
    <xf numFmtId="4" fontId="214" fillId="110" borderId="54" applyNumberFormat="0" applyProtection="0">
      <alignment horizontal="left" vertical="center" indent="1"/>
    </xf>
    <xf numFmtId="4" fontId="215" fillId="131" borderId="0" applyNumberFormat="0" applyProtection="0">
      <alignment horizontal="left" vertical="center" indent="1"/>
    </xf>
    <xf numFmtId="4" fontId="216" fillId="78" borderId="0" applyBorder="0" applyProtection="0">
      <alignment horizontal="left" vertical="center" indent="1"/>
    </xf>
    <xf numFmtId="4" fontId="215" fillId="131" borderId="0" applyNumberFormat="0" applyProtection="0">
      <alignment horizontal="left" vertical="center" indent="1"/>
    </xf>
    <xf numFmtId="4" fontId="216" fillId="78" borderId="0" applyBorder="0" applyProtection="0">
      <alignment horizontal="left" vertical="center" indent="1"/>
    </xf>
    <xf numFmtId="0" fontId="32" fillId="132" borderId="29"/>
    <xf numFmtId="4" fontId="156" fillId="129" borderId="51" applyNumberFormat="0" applyProtection="0">
      <alignment horizontal="right" vertical="center"/>
    </xf>
    <xf numFmtId="4" fontId="217" fillId="87" borderId="52" applyProtection="0">
      <alignment horizontal="right" vertical="center"/>
    </xf>
    <xf numFmtId="4" fontId="217" fillId="87" borderId="52" applyProtection="0">
      <alignment horizontal="right" vertical="center"/>
    </xf>
    <xf numFmtId="4" fontId="156" fillId="129" borderId="51" applyNumberFormat="0" applyProtection="0">
      <alignment horizontal="right" vertical="center"/>
    </xf>
    <xf numFmtId="4" fontId="156" fillId="129" borderId="51" applyNumberFormat="0" applyProtection="0">
      <alignment horizontal="right" vertical="center"/>
    </xf>
    <xf numFmtId="0" fontId="114" fillId="39" borderId="0" applyNumberFormat="0" applyBorder="0" applyAlignment="0" applyProtection="0"/>
    <xf numFmtId="0" fontId="218" fillId="0" borderId="0" applyNumberFormat="0" applyFill="0" applyBorder="0" applyProtection="0">
      <alignment horizontal="centerContinuous"/>
    </xf>
    <xf numFmtId="38" fontId="93" fillId="0" borderId="9"/>
    <xf numFmtId="242" fontId="9" fillId="0" borderId="0">
      <protection locked="0"/>
    </xf>
    <xf numFmtId="38" fontId="93" fillId="0" borderId="0" applyFont="0" applyFill="0" applyBorder="0" applyAlignment="0" applyProtection="0"/>
    <xf numFmtId="40" fontId="93" fillId="0" borderId="0" applyFont="0" applyFill="0" applyBorder="0" applyAlignment="0" applyProtection="0"/>
    <xf numFmtId="0" fontId="219" fillId="0" borderId="0" applyNumberFormat="0" applyFill="0" applyBorder="0" applyAlignment="0" applyProtection="0"/>
    <xf numFmtId="0" fontId="220" fillId="0" borderId="0" applyNumberFormat="0" applyFill="0" applyBorder="0" applyAlignment="0" applyProtection="0"/>
    <xf numFmtId="0" fontId="220" fillId="0" borderId="0" applyNumberFormat="0" applyFill="0" applyBorder="0" applyAlignment="0" applyProtection="0"/>
    <xf numFmtId="0" fontId="221" fillId="38" borderId="0" applyNumberFormat="0" applyBorder="0" applyAlignment="0" applyProtection="0"/>
    <xf numFmtId="0" fontId="184" fillId="61" borderId="44" applyNumberFormat="0" applyAlignment="0" applyProtection="0"/>
    <xf numFmtId="0" fontId="184" fillId="61" borderId="44" applyNumberFormat="0" applyAlignment="0" applyProtection="0"/>
    <xf numFmtId="0" fontId="184" fillId="61" borderId="44" applyNumberFormat="0" applyAlignment="0" applyProtection="0"/>
    <xf numFmtId="0" fontId="208" fillId="0" borderId="0"/>
    <xf numFmtId="0" fontId="28" fillId="0" borderId="0"/>
    <xf numFmtId="0" fontId="222" fillId="0" borderId="0"/>
    <xf numFmtId="0" fontId="9" fillId="0" borderId="0"/>
    <xf numFmtId="0" fontId="28" fillId="0" borderId="0"/>
    <xf numFmtId="0" fontId="223" fillId="0" borderId="0" applyNumberFormat="0" applyFill="0" applyBorder="0" applyAlignment="0" applyProtection="0"/>
    <xf numFmtId="167" fontId="224" fillId="0" borderId="0" applyProtection="0"/>
    <xf numFmtId="3" fontId="37" fillId="0" borderId="0"/>
    <xf numFmtId="0" fontId="9" fillId="0" borderId="0" applyNumberFormat="0"/>
    <xf numFmtId="0" fontId="100" fillId="0" borderId="0" applyNumberFormat="0" applyFill="0" applyBorder="0" applyAlignment="0" applyProtection="0"/>
    <xf numFmtId="0" fontId="9" fillId="0" borderId="0"/>
    <xf numFmtId="0" fontId="9" fillId="0" borderId="0"/>
    <xf numFmtId="0" fontId="38" fillId="0" borderId="0" applyNumberFormat="0" applyBorder="0" applyProtection="0"/>
    <xf numFmtId="21" fontId="89" fillId="0" borderId="0" applyFont="0" applyFill="0" applyBorder="0" applyProtection="0">
      <alignment horizontal="left"/>
    </xf>
    <xf numFmtId="0" fontId="225" fillId="0" borderId="0" applyNumberFormat="0" applyFill="0" applyBorder="0" applyAlignment="0" applyProtection="0"/>
    <xf numFmtId="0" fontId="219" fillId="0" borderId="0" applyNumberFormat="0" applyFill="0" applyBorder="0" applyAlignment="0" applyProtection="0"/>
    <xf numFmtId="0" fontId="220" fillId="0" borderId="0" applyNumberFormat="0" applyFill="0" applyBorder="0" applyAlignment="0" applyProtection="0"/>
    <xf numFmtId="0" fontId="220" fillId="0" borderId="0" applyNumberFormat="0" applyFill="0" applyBorder="0" applyAlignment="0" applyProtection="0"/>
    <xf numFmtId="0" fontId="219" fillId="0" borderId="0" applyNumberFormat="0" applyFill="0" applyBorder="0" applyAlignment="0" applyProtection="0"/>
    <xf numFmtId="0" fontId="25" fillId="0" borderId="0" applyNumberFormat="0" applyFill="0" applyBorder="0" applyAlignment="0" applyProtection="0"/>
    <xf numFmtId="0" fontId="225" fillId="0" borderId="0" applyNumberFormat="0" applyFill="0" applyBorder="0" applyAlignment="0" applyProtection="0"/>
    <xf numFmtId="0" fontId="122" fillId="0" borderId="38" applyNumberFormat="0" applyFill="0" applyAlignment="0" applyProtection="0"/>
    <xf numFmtId="0" fontId="127" fillId="0" borderId="40" applyNumberFormat="0" applyFill="0" applyAlignment="0" applyProtection="0"/>
    <xf numFmtId="0" fontId="129" fillId="0" borderId="41" applyNumberFormat="0" applyFill="0" applyAlignment="0" applyProtection="0"/>
    <xf numFmtId="0" fontId="129" fillId="0" borderId="0" applyNumberFormat="0" applyFill="0" applyBorder="0" applyAlignment="0" applyProtection="0"/>
    <xf numFmtId="2" fontId="133" fillId="0" borderId="0">
      <protection locked="0"/>
    </xf>
    <xf numFmtId="2" fontId="133" fillId="0" borderId="0">
      <protection locked="0"/>
    </xf>
    <xf numFmtId="0" fontId="192" fillId="61" borderId="23"/>
    <xf numFmtId="167" fontId="87" fillId="0" borderId="60" applyNumberFormat="0" applyFont="0" applyBorder="0" applyAlignment="0" applyProtection="0"/>
    <xf numFmtId="0" fontId="91" fillId="0" borderId="61" applyNumberFormat="0" applyFill="0" applyAlignment="0" applyProtection="0"/>
    <xf numFmtId="0" fontId="91" fillId="0" borderId="61" applyNumberFormat="0" applyFill="0" applyAlignment="0" applyProtection="0"/>
    <xf numFmtId="0" fontId="90" fillId="0" borderId="62" applyNumberFormat="0" applyFill="0" applyAlignment="0" applyProtection="0"/>
    <xf numFmtId="0" fontId="90" fillId="0" borderId="45" applyNumberFormat="0" applyFill="0" applyAlignment="0" applyProtection="0"/>
    <xf numFmtId="0" fontId="226" fillId="0" borderId="21" applyNumberFormat="0" applyFill="0" applyAlignment="0" applyProtection="0"/>
    <xf numFmtId="0" fontId="165" fillId="0" borderId="0"/>
    <xf numFmtId="243" fontId="9" fillId="0" borderId="0">
      <alignment horizontal="center"/>
    </xf>
    <xf numFmtId="244" fontId="49" fillId="0" borderId="0"/>
    <xf numFmtId="245" fontId="9" fillId="0" borderId="63"/>
    <xf numFmtId="246" fontId="99" fillId="105" borderId="0" applyBorder="0" applyProtection="0"/>
    <xf numFmtId="168" fontId="97" fillId="62" borderId="0" applyBorder="0" applyProtection="0"/>
    <xf numFmtId="168" fontId="99" fillId="105" borderId="0" applyBorder="0" applyProtection="0"/>
    <xf numFmtId="238" fontId="60" fillId="0" borderId="0">
      <protection locked="0"/>
    </xf>
    <xf numFmtId="241" fontId="60" fillId="0" borderId="0">
      <protection locked="0"/>
    </xf>
    <xf numFmtId="0" fontId="93" fillId="0" borderId="0"/>
    <xf numFmtId="0" fontId="69" fillId="101" borderId="27" applyNumberFormat="0" applyAlignment="0" applyProtection="0"/>
    <xf numFmtId="168" fontId="97" fillId="62" borderId="0" applyBorder="0" applyProtection="0"/>
    <xf numFmtId="168" fontId="99" fillId="105" borderId="0" applyBorder="0" applyProtection="0"/>
    <xf numFmtId="38" fontId="93" fillId="0" borderId="0" applyFont="0" applyFill="0" applyBorder="0" applyAlignment="0" applyProtection="0"/>
    <xf numFmtId="40" fontId="93" fillId="0" borderId="0" applyFont="0" applyFill="0" applyBorder="0" applyAlignment="0" applyProtection="0"/>
    <xf numFmtId="4" fontId="9" fillId="0" borderId="0" applyFont="0" applyFill="0" applyBorder="0" applyAlignment="0" applyProtection="0"/>
    <xf numFmtId="0" fontId="227" fillId="0" borderId="38" applyNumberFormat="0" applyFill="0" applyAlignment="0" applyProtection="0"/>
    <xf numFmtId="0" fontId="228" fillId="0" borderId="40" applyNumberFormat="0" applyFill="0" applyAlignment="0" applyProtection="0"/>
    <xf numFmtId="0" fontId="229" fillId="0" borderId="41" applyNumberFormat="0" applyFill="0" applyAlignment="0" applyProtection="0"/>
    <xf numFmtId="0" fontId="229" fillId="0" borderId="0" applyNumberFormat="0" applyFill="0" applyBorder="0" applyAlignment="0" applyProtection="0"/>
    <xf numFmtId="0" fontId="53" fillId="0" borderId="0" applyNumberFormat="0" applyFill="0" applyBorder="0" applyAlignment="0" applyProtection="0"/>
    <xf numFmtId="0" fontId="230" fillId="0" borderId="0" applyNumberFormat="0" applyFill="0" applyBorder="0" applyAlignment="0" applyProtection="0"/>
    <xf numFmtId="0" fontId="231" fillId="0" borderId="0" applyNumberFormat="0" applyFont="0" applyFill="0" applyBorder="0" applyAlignment="0" applyProtection="0">
      <alignment vertical="top"/>
    </xf>
    <xf numFmtId="0" fontId="232" fillId="0" borderId="0" applyNumberFormat="0" applyFont="0" applyFill="0" applyBorder="0" applyAlignment="0" applyProtection="0">
      <alignment vertical="top"/>
    </xf>
    <xf numFmtId="0" fontId="232" fillId="0" borderId="0" applyNumberFormat="0" applyFont="0" applyFill="0" applyBorder="0" applyAlignment="0" applyProtection="0">
      <alignment vertical="top"/>
    </xf>
    <xf numFmtId="0" fontId="231" fillId="0" borderId="0" applyNumberFormat="0" applyFont="0" applyFill="0" applyBorder="0" applyAlignment="0" applyProtection="0"/>
    <xf numFmtId="0" fontId="231" fillId="0" borderId="0" applyNumberFormat="0" applyFont="0" applyFill="0" applyBorder="0" applyAlignment="0" applyProtection="0">
      <alignment horizontal="left" vertical="top"/>
    </xf>
    <xf numFmtId="0" fontId="231" fillId="0" borderId="0" applyNumberFormat="0" applyFont="0" applyFill="0" applyBorder="0" applyAlignment="0" applyProtection="0">
      <alignment horizontal="left" vertical="top"/>
    </xf>
    <xf numFmtId="0" fontId="231" fillId="0" borderId="0" applyNumberFormat="0" applyFont="0" applyFill="0" applyBorder="0" applyAlignment="0" applyProtection="0">
      <alignment horizontal="left" vertical="top"/>
    </xf>
    <xf numFmtId="0" fontId="233" fillId="0" borderId="0" applyNumberFormat="0" applyFont="0" applyFill="0" applyBorder="0" applyAlignment="0" applyProtection="0">
      <alignment horizontal="center"/>
    </xf>
    <xf numFmtId="0" fontId="233" fillId="0" borderId="0" applyNumberFormat="0" applyFont="0" applyFill="0" applyBorder="0" applyAlignment="0" applyProtection="0">
      <alignment horizontal="center"/>
    </xf>
    <xf numFmtId="0" fontId="234" fillId="0" borderId="0" applyNumberFormat="0" applyFont="0" applyFill="0" applyBorder="0" applyAlignment="0" applyProtection="0"/>
    <xf numFmtId="0" fontId="235" fillId="0" borderId="0">
      <alignment horizontal="left" wrapText="1"/>
    </xf>
    <xf numFmtId="0" fontId="236" fillId="0" borderId="64" applyNumberFormat="0" applyFont="0" applyFill="0" applyBorder="0" applyAlignment="0" applyProtection="0">
      <alignment horizontal="center" wrapText="1"/>
    </xf>
    <xf numFmtId="247" fontId="41" fillId="0" borderId="0" applyNumberFormat="0" applyFont="0" applyFill="0" applyBorder="0" applyAlignment="0" applyProtection="0">
      <alignment horizontal="right"/>
    </xf>
    <xf numFmtId="0" fontId="236" fillId="0" borderId="0" applyNumberFormat="0" applyFont="0" applyFill="0" applyBorder="0" applyAlignment="0" applyProtection="0">
      <alignment horizontal="left" indent="1"/>
    </xf>
    <xf numFmtId="248" fontId="236" fillId="0" borderId="0" applyNumberFormat="0" applyFont="0" applyFill="0" applyBorder="0" applyAlignment="0" applyProtection="0"/>
    <xf numFmtId="0" fontId="234" fillId="0" borderId="50" applyNumberFormat="0" applyFont="0" applyFill="0" applyBorder="0" applyAlignment="0" applyProtection="0"/>
    <xf numFmtId="0" fontId="89" fillId="0" borderId="0" applyNumberFormat="0" applyFont="0" applyFill="0" applyBorder="0" applyAlignment="0" applyProtection="0">
      <alignment horizontal="left" wrapText="1" indent="1"/>
    </xf>
    <xf numFmtId="0" fontId="236" fillId="0" borderId="0" applyNumberFormat="0" applyFont="0" applyFill="0" applyBorder="0" applyAlignment="0" applyProtection="0">
      <alignment horizontal="left" indent="1"/>
    </xf>
    <xf numFmtId="0" fontId="89" fillId="0" borderId="0" applyNumberFormat="0" applyFont="0" applyFill="0" applyBorder="0" applyAlignment="0" applyProtection="0">
      <alignment horizontal="left" wrapText="1" indent="2"/>
    </xf>
    <xf numFmtId="249" fontId="89" fillId="0" borderId="0">
      <alignment horizontal="right"/>
    </xf>
    <xf numFmtId="0" fontId="237" fillId="0" borderId="0" applyProtection="0"/>
    <xf numFmtId="1" fontId="9" fillId="121" borderId="0"/>
    <xf numFmtId="0" fontId="238" fillId="0" borderId="0" applyNumberFormat="0" applyFill="0" applyBorder="0" applyAlignment="0" applyProtection="0"/>
    <xf numFmtId="0" fontId="239" fillId="0" borderId="0" applyNumberFormat="0" applyFill="0" applyBorder="0" applyAlignment="0" applyProtection="0"/>
    <xf numFmtId="168" fontId="240" fillId="0" borderId="0">
      <alignment horizontal="right"/>
    </xf>
    <xf numFmtId="0" fontId="241" fillId="0" borderId="0" applyProtection="0"/>
    <xf numFmtId="250" fontId="242" fillId="0" borderId="0" applyFont="0" applyFill="0" applyBorder="0" applyAlignment="0" applyProtection="0"/>
    <xf numFmtId="251" fontId="242" fillId="0" borderId="0" applyFont="0" applyFill="0" applyBorder="0" applyAlignment="0" applyProtection="0"/>
    <xf numFmtId="0" fontId="243" fillId="0" borderId="0" applyProtection="0"/>
    <xf numFmtId="0" fontId="244" fillId="0" borderId="0" applyProtection="0"/>
    <xf numFmtId="0" fontId="241" fillId="0" borderId="65" applyProtection="0"/>
    <xf numFmtId="0" fontId="245" fillId="0" borderId="0"/>
    <xf numFmtId="10" fontId="241" fillId="0" borderId="0" applyProtection="0"/>
    <xf numFmtId="0" fontId="241" fillId="0" borderId="0"/>
    <xf numFmtId="2" fontId="241" fillId="0" borderId="0" applyProtection="0"/>
    <xf numFmtId="252" fontId="242" fillId="0" borderId="0" applyFont="0" applyFill="0" applyBorder="0" applyAlignment="0" applyProtection="0"/>
    <xf numFmtId="253" fontId="242" fillId="0" borderId="0" applyFont="0" applyFill="0" applyBorder="0" applyAlignment="0" applyProtection="0"/>
    <xf numFmtId="0" fontId="33" fillId="0" borderId="0"/>
  </cellStyleXfs>
  <cellXfs count="172">
    <xf numFmtId="0" fontId="0" fillId="0" borderId="0" xfId="0"/>
    <xf numFmtId="0" fontId="5" fillId="0" borderId="3" xfId="0" applyFont="1" applyFill="1" applyBorder="1" applyAlignment="1">
      <alignment horizontal="left"/>
    </xf>
    <xf numFmtId="0" fontId="5" fillId="0" borderId="6" xfId="0" applyFont="1" applyFill="1" applyBorder="1" applyAlignment="1">
      <alignment horizontal="left"/>
    </xf>
    <xf numFmtId="0" fontId="5" fillId="0" borderId="1" xfId="0" applyFont="1" applyFill="1" applyBorder="1" applyAlignment="1">
      <alignment vertical="top" wrapText="1"/>
    </xf>
    <xf numFmtId="0" fontId="5" fillId="0" borderId="7" xfId="0" applyFont="1" applyFill="1" applyBorder="1" applyAlignment="1">
      <alignment vertical="top" wrapText="1"/>
    </xf>
    <xf numFmtId="0" fontId="5" fillId="0" borderId="6" xfId="0" applyFont="1" applyBorder="1"/>
    <xf numFmtId="0" fontId="12" fillId="0" borderId="1" xfId="0" applyFont="1" applyBorder="1" applyAlignment="1">
      <alignment horizontal="left" vertical="top" wrapText="1"/>
    </xf>
    <xf numFmtId="0" fontId="14" fillId="0" borderId="0" xfId="0" applyFont="1"/>
    <xf numFmtId="0" fontId="5" fillId="0" borderId="0" xfId="0" applyFont="1"/>
    <xf numFmtId="0" fontId="5" fillId="0" borderId="0" xfId="0" applyFont="1" applyAlignment="1">
      <alignment horizontal="right"/>
    </xf>
    <xf numFmtId="0" fontId="15" fillId="0" borderId="0" xfId="0" applyFont="1"/>
    <xf numFmtId="0" fontId="16" fillId="0" borderId="0" xfId="0" applyFont="1"/>
    <xf numFmtId="0" fontId="17" fillId="0" borderId="0" xfId="0" applyFont="1"/>
    <xf numFmtId="0" fontId="13" fillId="0" borderId="5" xfId="0" applyFont="1" applyFill="1" applyBorder="1" applyAlignment="1">
      <alignment horizontal="left"/>
    </xf>
    <xf numFmtId="167" fontId="12" fillId="0" borderId="1" xfId="0" applyNumberFormat="1" applyFont="1" applyFill="1" applyBorder="1" applyAlignment="1">
      <alignment horizontal="right" vertical="center"/>
    </xf>
    <xf numFmtId="167" fontId="12" fillId="0" borderId="8" xfId="0" applyNumberFormat="1" applyFont="1" applyFill="1" applyBorder="1" applyAlignment="1">
      <alignment horizontal="right" vertical="center"/>
    </xf>
    <xf numFmtId="167" fontId="12" fillId="0" borderId="7" xfId="0" applyNumberFormat="1" applyFont="1" applyFill="1" applyBorder="1" applyAlignment="1">
      <alignment horizontal="right" vertical="center"/>
    </xf>
    <xf numFmtId="0" fontId="12" fillId="0" borderId="6" xfId="0" applyFont="1" applyBorder="1" applyAlignment="1">
      <alignment horizontal="left" vertical="top" wrapText="1"/>
    </xf>
    <xf numFmtId="167" fontId="15" fillId="0" borderId="0" xfId="0" applyNumberFormat="1" applyFont="1"/>
    <xf numFmtId="170" fontId="15" fillId="0" borderId="0" xfId="1" applyNumberFormat="1" applyFont="1"/>
    <xf numFmtId="0" fontId="12" fillId="0" borderId="1" xfId="0" applyFont="1" applyFill="1" applyBorder="1" applyAlignment="1">
      <alignment horizontal="right" vertical="center"/>
    </xf>
    <xf numFmtId="0" fontId="12" fillId="0" borderId="7" xfId="0" applyFont="1" applyFill="1" applyBorder="1" applyAlignment="1">
      <alignment horizontal="right" vertical="center"/>
    </xf>
    <xf numFmtId="0" fontId="12" fillId="0" borderId="5" xfId="0" applyFont="1" applyFill="1" applyBorder="1" applyAlignment="1">
      <alignment horizontal="right" vertical="center"/>
    </xf>
    <xf numFmtId="4" fontId="12" fillId="0" borderId="1" xfId="0" applyNumberFormat="1" applyFont="1" applyFill="1" applyBorder="1" applyAlignment="1">
      <alignment horizontal="right" vertical="center"/>
    </xf>
    <xf numFmtId="4" fontId="12" fillId="0" borderId="8" xfId="0" applyNumberFormat="1" applyFont="1" applyFill="1" applyBorder="1" applyAlignment="1">
      <alignment horizontal="right" vertical="center"/>
    </xf>
    <xf numFmtId="4" fontId="12" fillId="0" borderId="7" xfId="0" applyNumberFormat="1" applyFont="1" applyFill="1" applyBorder="1" applyAlignment="1">
      <alignment horizontal="right" vertical="center"/>
    </xf>
    <xf numFmtId="4" fontId="12" fillId="0" borderId="5" xfId="0" applyNumberFormat="1" applyFont="1" applyFill="1" applyBorder="1" applyAlignment="1">
      <alignment horizontal="right" vertical="center"/>
    </xf>
    <xf numFmtId="4" fontId="15" fillId="0" borderId="0" xfId="0" applyNumberFormat="1" applyFont="1"/>
    <xf numFmtId="0" fontId="12" fillId="0" borderId="1" xfId="0" applyFont="1" applyBorder="1"/>
    <xf numFmtId="0" fontId="12" fillId="0" borderId="6" xfId="0" applyFont="1" applyBorder="1"/>
    <xf numFmtId="0" fontId="19" fillId="0" borderId="0" xfId="0" applyFont="1" applyFill="1" applyAlignment="1">
      <alignment wrapText="1"/>
    </xf>
    <xf numFmtId="0" fontId="19" fillId="0" borderId="0" xfId="0" applyFont="1" applyAlignment="1">
      <alignment wrapText="1"/>
    </xf>
    <xf numFmtId="0" fontId="12" fillId="0" borderId="2" xfId="0" applyFont="1" applyFill="1" applyBorder="1" applyAlignment="1">
      <alignment horizontal="right" vertical="center"/>
    </xf>
    <xf numFmtId="167" fontId="12" fillId="0" borderId="6" xfId="0" applyNumberFormat="1" applyFont="1" applyFill="1" applyBorder="1" applyAlignment="1">
      <alignment horizontal="right" vertical="center"/>
    </xf>
    <xf numFmtId="167" fontId="12" fillId="0" borderId="3" xfId="0" applyNumberFormat="1" applyFont="1" applyFill="1" applyBorder="1" applyAlignment="1">
      <alignment horizontal="right" vertical="center"/>
    </xf>
    <xf numFmtId="2" fontId="12" fillId="0" borderId="1" xfId="0" applyNumberFormat="1" applyFont="1" applyFill="1" applyBorder="1" applyAlignment="1">
      <alignment horizontal="left" vertical="top" wrapText="1"/>
    </xf>
    <xf numFmtId="2" fontId="12" fillId="0" borderId="1" xfId="0" applyNumberFormat="1" applyFont="1" applyFill="1" applyBorder="1" applyAlignment="1">
      <alignment horizontal="left" vertical="center" wrapText="1"/>
    </xf>
    <xf numFmtId="0" fontId="12" fillId="0" borderId="1" xfId="0" applyFont="1" applyBorder="1" applyAlignment="1">
      <alignment horizontal="left" vertical="center" wrapText="1"/>
    </xf>
    <xf numFmtId="0" fontId="5" fillId="0" borderId="1" xfId="0" applyFont="1" applyBorder="1" applyAlignment="1">
      <alignment horizontal="left" vertical="center" indent="3"/>
    </xf>
    <xf numFmtId="0" fontId="5" fillId="0" borderId="1" xfId="0" quotePrefix="1" applyFont="1" applyBorder="1" applyAlignment="1">
      <alignment horizontal="left" vertical="center" indent="3"/>
    </xf>
    <xf numFmtId="0" fontId="5" fillId="0" borderId="1" xfId="0" quotePrefix="1" applyFont="1" applyBorder="1" applyAlignment="1">
      <alignment horizontal="left" vertical="center" wrapText="1" indent="3"/>
    </xf>
    <xf numFmtId="0" fontId="5" fillId="0" borderId="1" xfId="0" quotePrefix="1" applyFont="1" applyFill="1" applyBorder="1" applyAlignment="1">
      <alignment horizontal="left" vertical="center" indent="3"/>
    </xf>
    <xf numFmtId="0" fontId="5" fillId="0" borderId="1" xfId="0" applyFont="1" applyFill="1" applyBorder="1" applyAlignment="1">
      <alignment horizontal="left" vertical="center" wrapText="1" indent="3"/>
    </xf>
    <xf numFmtId="2" fontId="18" fillId="3" borderId="1" xfId="0" applyNumberFormat="1" applyFont="1" applyFill="1" applyBorder="1" applyAlignment="1">
      <alignment horizontal="left" vertical="top" wrapText="1"/>
    </xf>
    <xf numFmtId="167" fontId="18" fillId="3" borderId="1" xfId="0" applyNumberFormat="1" applyFont="1" applyFill="1" applyBorder="1" applyAlignment="1">
      <alignment horizontal="right" vertical="center"/>
    </xf>
    <xf numFmtId="167" fontId="18" fillId="3" borderId="7" xfId="0" applyNumberFormat="1" applyFont="1" applyFill="1" applyBorder="1" applyAlignment="1">
      <alignment horizontal="right" vertical="center"/>
    </xf>
    <xf numFmtId="0" fontId="5" fillId="0" borderId="0" xfId="0" applyFont="1" applyFill="1"/>
    <xf numFmtId="0" fontId="5" fillId="0" borderId="1" xfId="0" applyFont="1" applyBorder="1" applyAlignment="1">
      <alignment vertical="top" wrapText="1"/>
    </xf>
    <xf numFmtId="0" fontId="5" fillId="0" borderId="1" xfId="0" applyFont="1" applyBorder="1" applyAlignment="1">
      <alignment vertical="top"/>
    </xf>
    <xf numFmtId="0" fontId="19" fillId="0" borderId="0" xfId="0" applyFont="1" applyFill="1" applyAlignment="1">
      <alignment vertical="top" wrapText="1"/>
    </xf>
    <xf numFmtId="0" fontId="19" fillId="0" borderId="0" xfId="0" applyFont="1" applyAlignment="1">
      <alignment vertical="top" wrapText="1"/>
    </xf>
    <xf numFmtId="168" fontId="5" fillId="0" borderId="0" xfId="0" applyNumberFormat="1" applyFont="1" applyFill="1"/>
    <xf numFmtId="0" fontId="12" fillId="0" borderId="1" xfId="0" applyFont="1" applyBorder="1" applyAlignment="1">
      <alignment horizontal="left" vertical="center" wrapText="1" indent="1"/>
    </xf>
    <xf numFmtId="0" fontId="12" fillId="0" borderId="1" xfId="0" applyFont="1" applyFill="1" applyBorder="1" applyAlignment="1">
      <alignment horizontal="left" vertical="center" wrapText="1"/>
    </xf>
    <xf numFmtId="0" fontId="12" fillId="0" borderId="1" xfId="0" applyFont="1" applyFill="1" applyBorder="1" applyAlignment="1">
      <alignment horizontal="left" vertical="top" wrapText="1"/>
    </xf>
    <xf numFmtId="0" fontId="5" fillId="0" borderId="12" xfId="0" applyFont="1" applyBorder="1"/>
    <xf numFmtId="0" fontId="5" fillId="0" borderId="11" xfId="0" applyFont="1" applyBorder="1"/>
    <xf numFmtId="0" fontId="5" fillId="0" borderId="12" xfId="0" applyFont="1" applyBorder="1" applyAlignment="1">
      <alignment horizontal="left" vertical="center" indent="3"/>
    </xf>
    <xf numFmtId="0" fontId="5" fillId="0" borderId="11" xfId="0" applyFont="1" applyBorder="1" applyAlignment="1">
      <alignment horizontal="left" vertical="center" indent="3"/>
    </xf>
    <xf numFmtId="0" fontId="5" fillId="0" borderId="12" xfId="0" applyFont="1" applyBorder="1" applyAlignment="1">
      <alignment horizontal="left" vertical="center"/>
    </xf>
    <xf numFmtId="0" fontId="5" fillId="0" borderId="11" xfId="0" applyFont="1" applyBorder="1" applyAlignment="1">
      <alignment horizontal="left" vertical="center"/>
    </xf>
    <xf numFmtId="2" fontId="22" fillId="3" borderId="6" xfId="0" applyNumberFormat="1" applyFont="1" applyFill="1" applyBorder="1" applyAlignment="1">
      <alignment horizontal="left" vertical="center" wrapText="1"/>
    </xf>
    <xf numFmtId="167" fontId="12" fillId="0" borderId="5" xfId="0" applyNumberFormat="1" applyFont="1" applyFill="1" applyBorder="1" applyAlignment="1">
      <alignment horizontal="right" vertical="center"/>
    </xf>
    <xf numFmtId="167" fontId="7" fillId="0" borderId="1" xfId="0" applyNumberFormat="1" applyFont="1" applyFill="1" applyBorder="1" applyAlignment="1">
      <alignment horizontal="right" vertical="center"/>
    </xf>
    <xf numFmtId="167" fontId="7" fillId="0" borderId="2" xfId="0" applyNumberFormat="1" applyFont="1" applyFill="1" applyBorder="1" applyAlignment="1">
      <alignment horizontal="right" vertical="center"/>
    </xf>
    <xf numFmtId="167" fontId="7" fillId="0" borderId="7" xfId="0" applyNumberFormat="1" applyFont="1" applyFill="1" applyBorder="1" applyAlignment="1">
      <alignment horizontal="right" vertical="center"/>
    </xf>
    <xf numFmtId="167" fontId="7" fillId="0" borderId="5" xfId="0" applyNumberFormat="1" applyFont="1" applyFill="1" applyBorder="1" applyAlignment="1">
      <alignment horizontal="right" vertical="center"/>
    </xf>
    <xf numFmtId="0" fontId="13" fillId="3" borderId="1" xfId="0" applyFont="1" applyFill="1" applyBorder="1" applyAlignment="1">
      <alignment horizontal="left" vertical="center" indent="3"/>
    </xf>
    <xf numFmtId="167" fontId="18" fillId="3" borderId="2" xfId="0" applyNumberFormat="1" applyFont="1" applyFill="1" applyBorder="1" applyAlignment="1">
      <alignment horizontal="right" vertical="center"/>
    </xf>
    <xf numFmtId="167" fontId="18" fillId="3" borderId="5" xfId="0" applyNumberFormat="1" applyFont="1" applyFill="1" applyBorder="1" applyAlignment="1">
      <alignment horizontal="right" vertical="center"/>
    </xf>
    <xf numFmtId="0" fontId="12" fillId="0" borderId="1" xfId="0" applyFont="1" applyFill="1" applyBorder="1" applyAlignment="1">
      <alignment horizontal="right" vertical="center" wrapText="1"/>
    </xf>
    <xf numFmtId="0" fontId="12" fillId="0" borderId="7" xfId="0" applyFont="1" applyFill="1" applyBorder="1" applyAlignment="1">
      <alignment horizontal="right" vertical="center" wrapText="1"/>
    </xf>
    <xf numFmtId="167" fontId="12" fillId="0" borderId="2" xfId="0" applyNumberFormat="1" applyFont="1" applyFill="1" applyBorder="1" applyAlignment="1">
      <alignment horizontal="right" vertical="center"/>
    </xf>
    <xf numFmtId="168" fontId="12" fillId="0" borderId="1" xfId="0" applyNumberFormat="1" applyFont="1" applyFill="1" applyBorder="1" applyAlignment="1">
      <alignment horizontal="right" vertical="center" wrapText="1"/>
    </xf>
    <xf numFmtId="2" fontId="22" fillId="3" borderId="1" xfId="0" applyNumberFormat="1" applyFont="1" applyFill="1" applyBorder="1" applyAlignment="1">
      <alignment horizontal="left" vertical="top" wrapText="1"/>
    </xf>
    <xf numFmtId="168" fontId="12" fillId="0" borderId="7" xfId="0" applyNumberFormat="1" applyFont="1" applyFill="1" applyBorder="1" applyAlignment="1">
      <alignment horizontal="right" vertical="center" wrapText="1"/>
    </xf>
    <xf numFmtId="0" fontId="12" fillId="0" borderId="6" xfId="0" applyFont="1" applyBorder="1" applyAlignment="1">
      <alignment horizontal="left" vertical="center" wrapText="1"/>
    </xf>
    <xf numFmtId="0" fontId="12" fillId="0" borderId="6" xfId="0" applyFont="1" applyBorder="1" applyAlignment="1">
      <alignment horizontal="left" vertical="center" wrapText="1" indent="1"/>
    </xf>
    <xf numFmtId="167" fontId="12" fillId="0" borderId="1" xfId="0" applyNumberFormat="1" applyFont="1" applyBorder="1" applyAlignment="1">
      <alignment horizontal="right" vertical="center" wrapText="1"/>
    </xf>
    <xf numFmtId="167" fontId="12" fillId="0" borderId="7" xfId="0" applyNumberFormat="1" applyFont="1" applyBorder="1" applyAlignment="1">
      <alignment horizontal="right" vertical="center" wrapText="1"/>
    </xf>
    <xf numFmtId="0" fontId="5" fillId="0" borderId="5" xfId="0" applyFont="1" applyBorder="1"/>
    <xf numFmtId="0" fontId="21" fillId="0" borderId="6" xfId="0" applyFont="1" applyBorder="1" applyAlignment="1">
      <alignment vertical="top" wrapText="1"/>
    </xf>
    <xf numFmtId="0" fontId="5" fillId="0" borderId="6" xfId="0" applyFont="1" applyFill="1" applyBorder="1" applyAlignment="1">
      <alignment horizontal="left" vertical="top" wrapText="1" indent="2"/>
    </xf>
    <xf numFmtId="0" fontId="5" fillId="0" borderId="6" xfId="0" applyFont="1" applyBorder="1" applyAlignment="1">
      <alignment vertical="top" wrapText="1"/>
    </xf>
    <xf numFmtId="0" fontId="5" fillId="0" borderId="6" xfId="0" applyFont="1" applyBorder="1" applyAlignment="1">
      <alignment vertical="top"/>
    </xf>
    <xf numFmtId="0" fontId="5" fillId="0" borderId="5" xfId="0" applyFont="1" applyBorder="1" applyAlignment="1">
      <alignment horizontal="left"/>
    </xf>
    <xf numFmtId="0" fontId="5" fillId="0" borderId="1" xfId="0" applyFont="1" applyBorder="1" applyAlignment="1">
      <alignment vertical="center" wrapText="1"/>
    </xf>
    <xf numFmtId="0" fontId="21" fillId="0" borderId="1" xfId="0" applyFont="1" applyBorder="1" applyAlignment="1">
      <alignment vertical="center" wrapText="1"/>
    </xf>
    <xf numFmtId="0" fontId="5" fillId="0" borderId="1" xfId="0" applyFont="1" applyFill="1" applyBorder="1" applyAlignment="1">
      <alignment vertical="center" wrapText="1"/>
    </xf>
    <xf numFmtId="0" fontId="5" fillId="0" borderId="1" xfId="0" applyFont="1" applyFill="1" applyBorder="1" applyAlignment="1">
      <alignment horizontal="left" vertical="center" wrapText="1" indent="2"/>
    </xf>
    <xf numFmtId="2" fontId="18" fillId="3" borderId="1" xfId="0" applyNumberFormat="1" applyFont="1" applyFill="1" applyBorder="1" applyAlignment="1">
      <alignment horizontal="left" vertical="center" wrapText="1"/>
    </xf>
    <xf numFmtId="0" fontId="5" fillId="0" borderId="6" xfId="0" applyFont="1" applyFill="1" applyBorder="1" applyAlignment="1">
      <alignment vertical="center" wrapText="1"/>
    </xf>
    <xf numFmtId="3" fontId="5" fillId="0" borderId="6" xfId="0" applyNumberFormat="1" applyFont="1" applyFill="1" applyBorder="1" applyAlignment="1">
      <alignment horizontal="right" vertical="center" wrapText="1"/>
    </xf>
    <xf numFmtId="0" fontId="0" fillId="0" borderId="0" xfId="0" applyFill="1"/>
    <xf numFmtId="0" fontId="15" fillId="0" borderId="0" xfId="0" applyFont="1" applyFill="1"/>
    <xf numFmtId="0" fontId="5" fillId="0" borderId="1" xfId="0" applyFont="1" applyBorder="1" applyAlignment="1">
      <alignment horizontal="left" vertical="top"/>
    </xf>
    <xf numFmtId="0" fontId="5" fillId="0" borderId="1" xfId="0" applyFont="1" applyBorder="1" applyAlignment="1">
      <alignment horizontal="left" vertical="top" wrapText="1"/>
    </xf>
    <xf numFmtId="0" fontId="0" fillId="0" borderId="0" xfId="0" applyAlignment="1">
      <alignment wrapText="1"/>
    </xf>
    <xf numFmtId="167" fontId="0" fillId="0" borderId="0" xfId="0" applyNumberFormat="1"/>
    <xf numFmtId="0" fontId="12" fillId="0" borderId="1" xfId="0" applyFont="1" applyBorder="1" applyAlignment="1">
      <alignment horizontal="left" vertical="top"/>
    </xf>
    <xf numFmtId="167" fontId="12" fillId="0" borderId="1" xfId="1" applyNumberFormat="1" applyFont="1" applyFill="1" applyBorder="1" applyAlignment="1">
      <alignment horizontal="right" vertical="center"/>
    </xf>
    <xf numFmtId="167" fontId="12" fillId="0" borderId="7" xfId="1" applyNumberFormat="1" applyFont="1" applyFill="1" applyBorder="1" applyAlignment="1">
      <alignment horizontal="right" vertical="center"/>
    </xf>
    <xf numFmtId="167" fontId="12" fillId="0" borderId="6" xfId="1" applyNumberFormat="1" applyFont="1" applyFill="1" applyBorder="1" applyAlignment="1">
      <alignment horizontal="right" vertical="center"/>
    </xf>
    <xf numFmtId="4" fontId="0" fillId="0" borderId="0" xfId="0" applyNumberFormat="1"/>
    <xf numFmtId="168" fontId="26" fillId="0" borderId="0" xfId="0" applyNumberFormat="1" applyFont="1"/>
    <xf numFmtId="168" fontId="27" fillId="0" borderId="0" xfId="0" applyNumberFormat="1" applyFont="1" applyFill="1"/>
    <xf numFmtId="168" fontId="26" fillId="0" borderId="0" xfId="0" applyNumberFormat="1" applyFont="1" applyFill="1"/>
    <xf numFmtId="168" fontId="0" fillId="0" borderId="0" xfId="0" applyNumberFormat="1"/>
    <xf numFmtId="168" fontId="0" fillId="0" borderId="0" xfId="0" applyNumberFormat="1" applyFill="1"/>
    <xf numFmtId="0" fontId="5" fillId="0" borderId="12" xfId="0" applyFont="1" applyBorder="1" applyAlignment="1">
      <alignment vertical="top"/>
    </xf>
    <xf numFmtId="0" fontId="5" fillId="0" borderId="11" xfId="0" applyFont="1" applyBorder="1" applyAlignment="1">
      <alignment vertical="top"/>
    </xf>
    <xf numFmtId="167" fontId="12" fillId="0" borderId="1" xfId="0" applyNumberFormat="1" applyFont="1" applyBorder="1" applyAlignment="1">
      <alignment horizontal="right" vertical="center"/>
    </xf>
    <xf numFmtId="167" fontId="12" fillId="0" borderId="1" xfId="0" applyNumberFormat="1" applyFont="1" applyFill="1" applyBorder="1" applyAlignment="1">
      <alignment horizontal="right" vertical="center" wrapText="1"/>
    </xf>
    <xf numFmtId="0" fontId="3" fillId="0" borderId="12" xfId="0" applyFont="1" applyBorder="1" applyAlignment="1">
      <alignment horizontal="left" vertical="top"/>
    </xf>
    <xf numFmtId="0" fontId="3" fillId="0" borderId="11" xfId="0" applyFont="1" applyBorder="1" applyAlignment="1">
      <alignment horizontal="left" vertical="top"/>
    </xf>
    <xf numFmtId="0" fontId="3" fillId="0" borderId="1" xfId="0" quotePrefix="1" applyFont="1" applyBorder="1" applyAlignment="1">
      <alignment horizontal="left" vertical="center" indent="3"/>
    </xf>
    <xf numFmtId="0" fontId="3" fillId="0" borderId="1" xfId="0" applyFont="1" applyBorder="1" applyAlignment="1">
      <alignment horizontal="left" vertical="center" indent="3"/>
    </xf>
    <xf numFmtId="167" fontId="12" fillId="0" borderId="6" xfId="0" applyNumberFormat="1" applyFont="1" applyBorder="1" applyAlignment="1">
      <alignment horizontal="right" vertical="center" wrapText="1"/>
    </xf>
    <xf numFmtId="167" fontId="12" fillId="0" borderId="6" xfId="0" applyNumberFormat="1" applyFont="1" applyBorder="1" applyAlignment="1">
      <alignment horizontal="right" vertical="center"/>
    </xf>
    <xf numFmtId="167" fontId="12" fillId="0" borderId="6" xfId="0" applyNumberFormat="1" applyFont="1" applyFill="1" applyBorder="1" applyAlignment="1">
      <alignment horizontal="right" vertical="center" wrapText="1"/>
    </xf>
    <xf numFmtId="167" fontId="12" fillId="0" borderId="7" xfId="0" applyNumberFormat="1" applyFont="1" applyBorder="1" applyAlignment="1">
      <alignment horizontal="right" vertical="center"/>
    </xf>
    <xf numFmtId="167" fontId="12" fillId="0" borderId="7" xfId="0" applyNumberFormat="1" applyFont="1" applyFill="1" applyBorder="1" applyAlignment="1">
      <alignment horizontal="right" vertical="center" wrapText="1"/>
    </xf>
    <xf numFmtId="0" fontId="19" fillId="0" borderId="0" xfId="0" applyFont="1" applyFill="1" applyAlignment="1">
      <alignment horizontal="left" vertical="top" wrapText="1"/>
    </xf>
    <xf numFmtId="3" fontId="5" fillId="0" borderId="8" xfId="0" applyNumberFormat="1" applyFont="1" applyFill="1" applyBorder="1" applyAlignment="1">
      <alignment horizontal="right" vertical="center" wrapText="1"/>
    </xf>
    <xf numFmtId="3" fontId="5" fillId="0" borderId="6" xfId="0" applyNumberFormat="1" applyFont="1" applyFill="1" applyBorder="1" applyAlignment="1">
      <alignment vertical="center" wrapText="1"/>
    </xf>
    <xf numFmtId="0" fontId="5" fillId="0" borderId="8" xfId="0" applyFont="1" applyFill="1" applyBorder="1" applyAlignment="1">
      <alignment vertical="top" wrapText="1"/>
    </xf>
    <xf numFmtId="0" fontId="5" fillId="0" borderId="8" xfId="0" applyFont="1" applyBorder="1" applyAlignment="1">
      <alignment vertical="top"/>
    </xf>
    <xf numFmtId="0" fontId="3" fillId="0" borderId="0" xfId="0" applyFont="1" applyFill="1" applyBorder="1"/>
    <xf numFmtId="0" fontId="4" fillId="0" borderId="0" xfId="0" applyFont="1" applyFill="1" applyBorder="1"/>
    <xf numFmtId="0" fontId="3" fillId="0" borderId="10" xfId="0" applyFont="1" applyFill="1" applyBorder="1"/>
    <xf numFmtId="167" fontId="21" fillId="0" borderId="6" xfId="0" applyNumberFormat="1" applyFont="1" applyBorder="1" applyAlignment="1">
      <alignment horizontal="right" vertical="center" wrapText="1"/>
    </xf>
    <xf numFmtId="168" fontId="5" fillId="0" borderId="6" xfId="0" applyNumberFormat="1" applyFont="1" applyFill="1" applyBorder="1" applyAlignment="1">
      <alignment vertical="center" wrapText="1"/>
    </xf>
    <xf numFmtId="167" fontId="5" fillId="0" borderId="6" xfId="0" applyNumberFormat="1" applyFont="1" applyFill="1" applyBorder="1" applyAlignment="1">
      <alignment vertical="center" wrapText="1"/>
    </xf>
    <xf numFmtId="167" fontId="5" fillId="0" borderId="6" xfId="0" applyNumberFormat="1" applyFont="1" applyFill="1" applyBorder="1" applyAlignment="1">
      <alignment horizontal="right" vertical="center" wrapText="1"/>
    </xf>
    <xf numFmtId="167" fontId="5" fillId="0" borderId="7" xfId="0" applyNumberFormat="1" applyFont="1" applyFill="1" applyBorder="1" applyAlignment="1">
      <alignment vertical="center" wrapText="1"/>
    </xf>
    <xf numFmtId="167" fontId="5" fillId="0" borderId="1" xfId="0" applyNumberFormat="1" applyFont="1" applyBorder="1" applyAlignment="1">
      <alignment horizontal="right" vertical="center" wrapText="1"/>
    </xf>
    <xf numFmtId="167" fontId="5" fillId="0" borderId="8" xfId="0" applyNumberFormat="1" applyFont="1" applyBorder="1" applyAlignment="1">
      <alignment horizontal="right" vertical="center" wrapText="1"/>
    </xf>
    <xf numFmtId="167" fontId="6" fillId="3" borderId="6" xfId="0" applyNumberFormat="1" applyFont="1" applyFill="1" applyBorder="1" applyAlignment="1">
      <alignment horizontal="right" vertical="center" wrapText="1"/>
    </xf>
    <xf numFmtId="167" fontId="5" fillId="0" borderId="6" xfId="0" applyNumberFormat="1" applyFont="1" applyBorder="1" applyAlignment="1">
      <alignment horizontal="right" vertical="center" wrapText="1"/>
    </xf>
    <xf numFmtId="168" fontId="246" fillId="0" borderId="0" xfId="0" applyNumberFormat="1" applyFont="1"/>
    <xf numFmtId="0" fontId="246" fillId="0" borderId="0" xfId="0" applyFont="1"/>
    <xf numFmtId="0" fontId="5" fillId="0" borderId="8" xfId="0" applyFont="1" applyFill="1" applyBorder="1" applyAlignment="1">
      <alignment vertical="center" wrapText="1"/>
    </xf>
    <xf numFmtId="167" fontId="5" fillId="0" borderId="1" xfId="0" applyNumberFormat="1" applyFont="1" applyFill="1" applyBorder="1" applyAlignment="1">
      <alignment horizontal="right" vertical="center" wrapText="1"/>
    </xf>
    <xf numFmtId="167" fontId="5" fillId="0" borderId="7" xfId="0" applyNumberFormat="1" applyFont="1" applyFill="1" applyBorder="1" applyAlignment="1">
      <alignment horizontal="right" vertical="center" wrapText="1"/>
    </xf>
    <xf numFmtId="0" fontId="5" fillId="0" borderId="7" xfId="0" applyFont="1" applyFill="1" applyBorder="1" applyAlignment="1">
      <alignment vertical="center" wrapText="1"/>
    </xf>
    <xf numFmtId="168" fontId="5" fillId="0" borderId="7" xfId="0" applyNumberFormat="1" applyFont="1" applyFill="1" applyBorder="1" applyAlignment="1">
      <alignment vertical="center" wrapText="1"/>
    </xf>
    <xf numFmtId="1" fontId="5" fillId="0" borderId="1" xfId="0" applyNumberFormat="1" applyFont="1" applyFill="1" applyBorder="1" applyAlignment="1">
      <alignment vertical="center" wrapText="1"/>
    </xf>
    <xf numFmtId="4" fontId="12" fillId="0" borderId="2" xfId="0" applyNumberFormat="1" applyFont="1" applyFill="1" applyBorder="1" applyAlignment="1">
      <alignment horizontal="right" vertical="center"/>
    </xf>
    <xf numFmtId="168" fontId="12" fillId="0" borderId="2" xfId="0" applyNumberFormat="1" applyFont="1" applyFill="1" applyBorder="1" applyAlignment="1">
      <alignment horizontal="right" vertical="center"/>
    </xf>
    <xf numFmtId="168" fontId="12" fillId="0" borderId="7" xfId="0" applyNumberFormat="1" applyFont="1" applyFill="1" applyBorder="1" applyAlignment="1">
      <alignment horizontal="right" vertical="center"/>
    </xf>
    <xf numFmtId="168" fontId="12" fillId="0" borderId="5" xfId="0" applyNumberFormat="1" applyFont="1" applyFill="1" applyBorder="1" applyAlignment="1">
      <alignment horizontal="right" vertical="center"/>
    </xf>
    <xf numFmtId="168" fontId="12" fillId="0" borderId="1" xfId="0" applyNumberFormat="1" applyFont="1" applyFill="1" applyBorder="1" applyAlignment="1">
      <alignment horizontal="right" vertical="center"/>
    </xf>
    <xf numFmtId="0" fontId="13" fillId="0" borderId="5" xfId="0" applyFont="1" applyBorder="1" applyAlignment="1">
      <alignment horizontal="left"/>
    </xf>
    <xf numFmtId="0" fontId="13" fillId="0" borderId="4" xfId="0" applyFont="1" applyBorder="1" applyAlignment="1">
      <alignment horizontal="left"/>
    </xf>
    <xf numFmtId="167" fontId="21" fillId="0" borderId="8" xfId="0" applyNumberFormat="1" applyFont="1" applyBorder="1" applyAlignment="1">
      <alignment horizontal="right" vertical="center" wrapText="1"/>
    </xf>
    <xf numFmtId="3" fontId="5" fillId="0" borderId="8" xfId="0" applyNumberFormat="1" applyFont="1" applyFill="1" applyBorder="1" applyAlignment="1">
      <alignment vertical="center" wrapText="1"/>
    </xf>
    <xf numFmtId="167" fontId="5" fillId="0" borderId="8" xfId="0" applyNumberFormat="1" applyFont="1" applyFill="1" applyBorder="1" applyAlignment="1">
      <alignment vertical="center" wrapText="1"/>
    </xf>
    <xf numFmtId="167" fontId="5" fillId="0" borderId="8" xfId="0" applyNumberFormat="1" applyFont="1" applyFill="1" applyBorder="1" applyAlignment="1">
      <alignment horizontal="right" vertical="center" wrapText="1"/>
    </xf>
    <xf numFmtId="168" fontId="5" fillId="0" borderId="8" xfId="0" applyNumberFormat="1" applyFont="1" applyFill="1" applyBorder="1" applyAlignment="1">
      <alignment vertical="center" wrapText="1"/>
    </xf>
    <xf numFmtId="167" fontId="6" fillId="3" borderId="8" xfId="0" applyNumberFormat="1" applyFont="1" applyFill="1" applyBorder="1" applyAlignment="1">
      <alignment horizontal="right" vertical="center" wrapText="1"/>
    </xf>
    <xf numFmtId="3" fontId="0" fillId="0" borderId="0" xfId="0" applyNumberFormat="1"/>
    <xf numFmtId="168" fontId="12" fillId="0" borderId="2" xfId="0" applyNumberFormat="1" applyFont="1" applyFill="1" applyBorder="1" applyAlignment="1">
      <alignment horizontal="right" vertical="center" wrapText="1"/>
    </xf>
    <xf numFmtId="167" fontId="16" fillId="0" borderId="0" xfId="0" applyNumberFormat="1" applyFont="1"/>
    <xf numFmtId="167" fontId="19" fillId="0" borderId="0" xfId="0" applyNumberFormat="1" applyFont="1" applyFill="1" applyAlignment="1">
      <alignment wrapText="1"/>
    </xf>
    <xf numFmtId="167" fontId="12" fillId="0" borderId="7" xfId="0" quotePrefix="1" applyNumberFormat="1" applyFont="1" applyBorder="1" applyAlignment="1">
      <alignment horizontal="right" vertical="center" wrapText="1"/>
    </xf>
    <xf numFmtId="167" fontId="12" fillId="0" borderId="1" xfId="0" quotePrefix="1" applyNumberFormat="1" applyFont="1" applyBorder="1" applyAlignment="1">
      <alignment horizontal="right" vertical="center" wrapText="1"/>
    </xf>
    <xf numFmtId="0" fontId="5" fillId="0" borderId="0" xfId="0" applyFont="1" applyBorder="1" applyAlignment="1">
      <alignment horizontal="right"/>
    </xf>
    <xf numFmtId="0" fontId="15" fillId="0" borderId="0" xfId="0" applyFont="1" applyBorder="1"/>
    <xf numFmtId="0" fontId="5" fillId="0" borderId="10" xfId="0" applyFont="1" applyBorder="1"/>
    <xf numFmtId="0" fontId="14" fillId="0" borderId="0" xfId="0" applyFont="1" applyBorder="1"/>
    <xf numFmtId="0" fontId="5" fillId="0" borderId="0" xfId="0" applyFont="1" applyBorder="1"/>
    <xf numFmtId="0" fontId="16" fillId="0" borderId="0" xfId="0" applyFont="1" applyBorder="1"/>
  </cellXfs>
  <cellStyles count="1406">
    <cellStyle name=" 1" xfId="5"/>
    <cellStyle name="_x000a_JournalTemplate=C:\COMFO\CTALK\JOURSTD.TPL_x000a_LbStateAddress=3 3 0 251 1 89 2 311_x000a_LbStateJou" xfId="6"/>
    <cellStyle name="_x000d__x000a_JournalTemplate=C:\COMFO\CTALK\JOURSTD.TPL_x000d__x000a_LbStateAddress=3 3 0 251 1 89 2 311_x000d__x000a_LbStateJou" xfId="7"/>
    <cellStyle name="_13.tab_aizd_atm" xfId="8"/>
    <cellStyle name="_Aizdevumi_atmaksas_progn_fakts_Silvtab" xfId="9"/>
    <cellStyle name="_BOP table" xfId="10"/>
    <cellStyle name="_PkBoP_h" xfId="11"/>
    <cellStyle name="_VBI4_300609_Aizdevumu un atmaksu saraksts" xfId="12"/>
    <cellStyle name="0mitP" xfId="13"/>
    <cellStyle name="0ohneP" xfId="14"/>
    <cellStyle name="1 indent" xfId="15"/>
    <cellStyle name="1. izcēlums" xfId="16"/>
    <cellStyle name="10mitP" xfId="17"/>
    <cellStyle name="12mitP" xfId="18"/>
    <cellStyle name="12ohneP" xfId="19"/>
    <cellStyle name="13mitP" xfId="20"/>
    <cellStyle name="1mitP" xfId="21"/>
    <cellStyle name="1ohneP" xfId="22"/>
    <cellStyle name="2 indents" xfId="23"/>
    <cellStyle name="2. izcēlums" xfId="24"/>
    <cellStyle name="20 % - Accent1" xfId="25"/>
    <cellStyle name="20 % - Accent2" xfId="26"/>
    <cellStyle name="20 % - Accent3" xfId="27"/>
    <cellStyle name="20 % - Accent4" xfId="28"/>
    <cellStyle name="20 % - Accent5" xfId="29"/>
    <cellStyle name="20 % - Accent6" xfId="30"/>
    <cellStyle name="20% - Accent1 2" xfId="31"/>
    <cellStyle name="20% - Accent1 2 2" xfId="32"/>
    <cellStyle name="20% - Accent1 3" xfId="33"/>
    <cellStyle name="20% - Accent1 3 2" xfId="34"/>
    <cellStyle name="20% - Accent1 3 3" xfId="35"/>
    <cellStyle name="20% - Accent1 4" xfId="36"/>
    <cellStyle name="20% - Accent2 2" xfId="37"/>
    <cellStyle name="20% - Accent2 2 2" xfId="38"/>
    <cellStyle name="20% - Accent2 3" xfId="39"/>
    <cellStyle name="20% - Accent2 3 2" xfId="40"/>
    <cellStyle name="20% - Accent2 3 3" xfId="41"/>
    <cellStyle name="20% - Accent2 4" xfId="42"/>
    <cellStyle name="20% - Accent3 2" xfId="43"/>
    <cellStyle name="20% - Accent3 2 2" xfId="44"/>
    <cellStyle name="20% - Accent3 3" xfId="45"/>
    <cellStyle name="20% - Accent3 3 2" xfId="46"/>
    <cellStyle name="20% - Accent3 3 3" xfId="47"/>
    <cellStyle name="20% - Accent3 4" xfId="48"/>
    <cellStyle name="20% - Accent4 2" xfId="49"/>
    <cellStyle name="20% - Accent4 2 2" xfId="50"/>
    <cellStyle name="20% - Accent4 3" xfId="51"/>
    <cellStyle name="20% - Accent4 3 2" xfId="52"/>
    <cellStyle name="20% - Accent4 3 3" xfId="53"/>
    <cellStyle name="20% - Accent4 4" xfId="54"/>
    <cellStyle name="20% - Accent5 2" xfId="55"/>
    <cellStyle name="20% - Accent5 2 2" xfId="56"/>
    <cellStyle name="20% - Accent5 3" xfId="57"/>
    <cellStyle name="20% - Accent5 3 2" xfId="58"/>
    <cellStyle name="20% - Accent5 3 3" xfId="59"/>
    <cellStyle name="20% - Accent5 4" xfId="60"/>
    <cellStyle name="20% - Accent6 2" xfId="61"/>
    <cellStyle name="20% - Accent6 2 2" xfId="62"/>
    <cellStyle name="20% - Accent6 3" xfId="63"/>
    <cellStyle name="20% - Accent6 3 2" xfId="64"/>
    <cellStyle name="20% - Accent6 3 3" xfId="65"/>
    <cellStyle name="20% - Accent6 4" xfId="66"/>
    <cellStyle name="20% no 1. izcēluma" xfId="67"/>
    <cellStyle name="20% no 2. izcēluma" xfId="68"/>
    <cellStyle name="20% no 3. izcēluma" xfId="69"/>
    <cellStyle name="20% no 4. izcēluma" xfId="70"/>
    <cellStyle name="20% no 5. izcēluma" xfId="71"/>
    <cellStyle name="20% no 6. izcēluma" xfId="72"/>
    <cellStyle name="2mitP" xfId="73"/>
    <cellStyle name="2ohneP" xfId="74"/>
    <cellStyle name="3 indents" xfId="75"/>
    <cellStyle name="3. izcēlums " xfId="76"/>
    <cellStyle name="3mitP" xfId="77"/>
    <cellStyle name="3ohneP" xfId="78"/>
    <cellStyle name="4 indents" xfId="79"/>
    <cellStyle name="4. izcēlums" xfId="80"/>
    <cellStyle name="40 % - Accent1" xfId="81"/>
    <cellStyle name="40 % - Accent2" xfId="82"/>
    <cellStyle name="40 % - Accent3" xfId="83"/>
    <cellStyle name="40 % - Accent4" xfId="84"/>
    <cellStyle name="40 % - Accent5" xfId="85"/>
    <cellStyle name="40 % - Accent6" xfId="86"/>
    <cellStyle name="40% - Accent1 2" xfId="87"/>
    <cellStyle name="40% - Accent1 2 2" xfId="88"/>
    <cellStyle name="40% - Accent1 3" xfId="89"/>
    <cellStyle name="40% - Accent1 3 2" xfId="90"/>
    <cellStyle name="40% - Accent1 3 3" xfId="91"/>
    <cellStyle name="40% - Accent1 4" xfId="92"/>
    <cellStyle name="40% - Accent2 2" xfId="93"/>
    <cellStyle name="40% - Accent2 2 2" xfId="94"/>
    <cellStyle name="40% - Accent2 3" xfId="95"/>
    <cellStyle name="40% - Accent2 3 2" xfId="96"/>
    <cellStyle name="40% - Accent2 3 3" xfId="97"/>
    <cellStyle name="40% - Accent2 4" xfId="98"/>
    <cellStyle name="40% - Accent3 2" xfId="99"/>
    <cellStyle name="40% - Accent3 2 2" xfId="100"/>
    <cellStyle name="40% - Accent3 3" xfId="101"/>
    <cellStyle name="40% - Accent3 3 2" xfId="102"/>
    <cellStyle name="40% - Accent3 3 3" xfId="103"/>
    <cellStyle name="40% - Accent3 4" xfId="104"/>
    <cellStyle name="40% - Accent4 2" xfId="105"/>
    <cellStyle name="40% - Accent4 2 2" xfId="106"/>
    <cellStyle name="40% - Accent4 3" xfId="107"/>
    <cellStyle name="40% - Accent4 3 2" xfId="108"/>
    <cellStyle name="40% - Accent4 3 3" xfId="109"/>
    <cellStyle name="40% - Accent4 4" xfId="110"/>
    <cellStyle name="40% - Accent5 2" xfId="111"/>
    <cellStyle name="40% - Accent5 2 2" xfId="112"/>
    <cellStyle name="40% - Accent5 3" xfId="113"/>
    <cellStyle name="40% - Accent5 3 2" xfId="114"/>
    <cellStyle name="40% - Accent5 3 3" xfId="115"/>
    <cellStyle name="40% - Accent5 4" xfId="116"/>
    <cellStyle name="40% - Accent6 2" xfId="117"/>
    <cellStyle name="40% - Accent6 2 2" xfId="118"/>
    <cellStyle name="40% - Accent6 3" xfId="119"/>
    <cellStyle name="40% - Accent6 3 2" xfId="120"/>
    <cellStyle name="40% - Accent6 3 3" xfId="121"/>
    <cellStyle name="40% - Accent6 4" xfId="122"/>
    <cellStyle name="40% no 1. izcēluma" xfId="123"/>
    <cellStyle name="40% no 2. izcēluma" xfId="124"/>
    <cellStyle name="40% no 3. izcēluma" xfId="125"/>
    <cellStyle name="40% no 4. izcēluma" xfId="126"/>
    <cellStyle name="40% no 5. izcēluma" xfId="127"/>
    <cellStyle name="40% no 6. izcēluma" xfId="128"/>
    <cellStyle name="4mitP" xfId="129"/>
    <cellStyle name="4ohneP" xfId="130"/>
    <cellStyle name="5 indents" xfId="131"/>
    <cellStyle name="5. izcēlums" xfId="132"/>
    <cellStyle name="6. izcēlums" xfId="133"/>
    <cellStyle name="60 % - Accent1" xfId="134"/>
    <cellStyle name="60 % - Accent2" xfId="135"/>
    <cellStyle name="60 % - Accent3" xfId="136"/>
    <cellStyle name="60 % - Accent4" xfId="137"/>
    <cellStyle name="60 % - Accent5" xfId="138"/>
    <cellStyle name="60 % - Accent6" xfId="139"/>
    <cellStyle name="60% - Accent1 2" xfId="140"/>
    <cellStyle name="60% - Accent1 2 2" xfId="141"/>
    <cellStyle name="60% - Accent1 3" xfId="142"/>
    <cellStyle name="60% - Accent1 3 2" xfId="143"/>
    <cellStyle name="60% - Accent1 3 3" xfId="144"/>
    <cellStyle name="60% - Accent1 4" xfId="145"/>
    <cellStyle name="60% - Accent2 2" xfId="146"/>
    <cellStyle name="60% - Accent2 2 2" xfId="147"/>
    <cellStyle name="60% - Accent2 3" xfId="148"/>
    <cellStyle name="60% - Accent2 3 2" xfId="149"/>
    <cellStyle name="60% - Accent2 3 3" xfId="150"/>
    <cellStyle name="60% - Accent2 4" xfId="151"/>
    <cellStyle name="60% - Accent3 2" xfId="152"/>
    <cellStyle name="60% - Accent3 2 2" xfId="153"/>
    <cellStyle name="60% - Accent3 3" xfId="154"/>
    <cellStyle name="60% - Accent3 3 2" xfId="155"/>
    <cellStyle name="60% - Accent3 3 3" xfId="156"/>
    <cellStyle name="60% - Accent3 4" xfId="157"/>
    <cellStyle name="60% - Accent4 2" xfId="158"/>
    <cellStyle name="60% - Accent4 2 2" xfId="159"/>
    <cellStyle name="60% - Accent4 3" xfId="160"/>
    <cellStyle name="60% - Accent4 3 2" xfId="161"/>
    <cellStyle name="60% - Accent4 3 3" xfId="162"/>
    <cellStyle name="60% - Accent4 4" xfId="163"/>
    <cellStyle name="60% - Accent5 2" xfId="164"/>
    <cellStyle name="60% - Accent5 2 2" xfId="165"/>
    <cellStyle name="60% - Accent5 3" xfId="166"/>
    <cellStyle name="60% - Accent5 3 2" xfId="167"/>
    <cellStyle name="60% - Accent5 3 3" xfId="168"/>
    <cellStyle name="60% - Accent5 4" xfId="169"/>
    <cellStyle name="60% - Accent6 2" xfId="170"/>
    <cellStyle name="60% - Accent6 2 2" xfId="171"/>
    <cellStyle name="60% - Accent6 3" xfId="172"/>
    <cellStyle name="60% - Accent6 3 2" xfId="173"/>
    <cellStyle name="60% - Accent6 3 3" xfId="174"/>
    <cellStyle name="60% - Accent6 4" xfId="175"/>
    <cellStyle name="60% no 1. izcēluma" xfId="176"/>
    <cellStyle name="60% no 2. izcēluma" xfId="177"/>
    <cellStyle name="60% no 3. izcēluma" xfId="178"/>
    <cellStyle name="60% no 4. izcēluma" xfId="179"/>
    <cellStyle name="60% no 5. izcēluma" xfId="180"/>
    <cellStyle name="60% no 6. izcēluma" xfId="181"/>
    <cellStyle name="6mitP" xfId="182"/>
    <cellStyle name="6ohneP" xfId="183"/>
    <cellStyle name="7mitP" xfId="184"/>
    <cellStyle name="9mitP" xfId="185"/>
    <cellStyle name="9ohneP" xfId="186"/>
    <cellStyle name="Accent1 - 20%" xfId="187"/>
    <cellStyle name="Accent1 - 20% 2" xfId="188"/>
    <cellStyle name="Accent1 - 20% 3" xfId="189"/>
    <cellStyle name="Accent1 - 20% 4" xfId="190"/>
    <cellStyle name="Accent1 - 40%" xfId="191"/>
    <cellStyle name="Accent1 - 40% 2" xfId="192"/>
    <cellStyle name="Accent1 - 40% 3" xfId="193"/>
    <cellStyle name="Accent1 - 40% 4" xfId="194"/>
    <cellStyle name="Accent1 - 60%" xfId="195"/>
    <cellStyle name="Accent1 - 60% 2" xfId="196"/>
    <cellStyle name="Accent1 - 60% 3" xfId="197"/>
    <cellStyle name="Accent1 - 60% 4" xfId="198"/>
    <cellStyle name="Accent1 10" xfId="199"/>
    <cellStyle name="Accent1 11" xfId="200"/>
    <cellStyle name="Accent1 12" xfId="201"/>
    <cellStyle name="Accent1 2" xfId="202"/>
    <cellStyle name="Accent1 2 2" xfId="203"/>
    <cellStyle name="Accent1 3" xfId="204"/>
    <cellStyle name="Accent1 3 2" xfId="205"/>
    <cellStyle name="Accent1 3 3" xfId="206"/>
    <cellStyle name="Accent1 4" xfId="207"/>
    <cellStyle name="Accent1 4 2" xfId="208"/>
    <cellStyle name="Accent1 5" xfId="209"/>
    <cellStyle name="Accent1 5 2" xfId="210"/>
    <cellStyle name="Accent1 6" xfId="211"/>
    <cellStyle name="Accent1 7" xfId="212"/>
    <cellStyle name="Accent1 8" xfId="213"/>
    <cellStyle name="Accent1 9" xfId="214"/>
    <cellStyle name="Accent2 - 20%" xfId="215"/>
    <cellStyle name="Accent2 - 20% 2" xfId="216"/>
    <cellStyle name="Accent2 - 20% 3" xfId="217"/>
    <cellStyle name="Accent2 - 20% 4" xfId="218"/>
    <cellStyle name="Accent2 - 40%" xfId="219"/>
    <cellStyle name="Accent2 - 40% 2" xfId="220"/>
    <cellStyle name="Accent2 - 40% 3" xfId="221"/>
    <cellStyle name="Accent2 - 40% 4" xfId="222"/>
    <cellStyle name="Accent2 - 60%" xfId="223"/>
    <cellStyle name="Accent2 - 60% 2" xfId="224"/>
    <cellStyle name="Accent2 - 60% 3" xfId="225"/>
    <cellStyle name="Accent2 - 60% 4" xfId="226"/>
    <cellStyle name="Accent2 10" xfId="227"/>
    <cellStyle name="Accent2 11" xfId="228"/>
    <cellStyle name="Accent2 12" xfId="229"/>
    <cellStyle name="Accent2 2" xfId="230"/>
    <cellStyle name="Accent2 2 2" xfId="231"/>
    <cellStyle name="Accent2 3" xfId="232"/>
    <cellStyle name="Accent2 3 2" xfId="233"/>
    <cellStyle name="Accent2 3 3" xfId="234"/>
    <cellStyle name="Accent2 4" xfId="235"/>
    <cellStyle name="Accent2 4 2" xfId="236"/>
    <cellStyle name="Accent2 5" xfId="237"/>
    <cellStyle name="Accent2 5 2" xfId="238"/>
    <cellStyle name="Accent2 6" xfId="239"/>
    <cellStyle name="Accent2 7" xfId="240"/>
    <cellStyle name="Accent2 8" xfId="241"/>
    <cellStyle name="Accent2 9" xfId="242"/>
    <cellStyle name="Accent3 - 20%" xfId="243"/>
    <cellStyle name="Accent3 - 20% 2" xfId="244"/>
    <cellStyle name="Accent3 - 20% 3" xfId="245"/>
    <cellStyle name="Accent3 - 20% 4" xfId="246"/>
    <cellStyle name="Accent3 - 40%" xfId="247"/>
    <cellStyle name="Accent3 - 40% 2" xfId="248"/>
    <cellStyle name="Accent3 - 40% 3" xfId="249"/>
    <cellStyle name="Accent3 - 40% 4" xfId="250"/>
    <cellStyle name="Accent3 - 60%" xfId="251"/>
    <cellStyle name="Accent3 - 60% 2" xfId="252"/>
    <cellStyle name="Accent3 - 60% 3" xfId="253"/>
    <cellStyle name="Accent3 - 60% 4" xfId="254"/>
    <cellStyle name="Accent3 10" xfId="255"/>
    <cellStyle name="Accent3 11" xfId="256"/>
    <cellStyle name="Accent3 12" xfId="257"/>
    <cellStyle name="Accent3 2" xfId="258"/>
    <cellStyle name="Accent3 2 2" xfId="259"/>
    <cellStyle name="Accent3 3" xfId="260"/>
    <cellStyle name="Accent3 3 2" xfId="261"/>
    <cellStyle name="Accent3 3 3" xfId="262"/>
    <cellStyle name="Accent3 4" xfId="263"/>
    <cellStyle name="Accent3 4 2" xfId="264"/>
    <cellStyle name="Accent3 5" xfId="265"/>
    <cellStyle name="Accent3 5 2" xfId="266"/>
    <cellStyle name="Accent3 6" xfId="267"/>
    <cellStyle name="Accent3 7" xfId="268"/>
    <cellStyle name="Accent3 8" xfId="269"/>
    <cellStyle name="Accent3 9" xfId="270"/>
    <cellStyle name="Accent4 - 20%" xfId="271"/>
    <cellStyle name="Accent4 - 20% 2" xfId="272"/>
    <cellStyle name="Accent4 - 20% 3" xfId="273"/>
    <cellStyle name="Accent4 - 20% 4" xfId="274"/>
    <cellStyle name="Accent4 - 40%" xfId="275"/>
    <cellStyle name="Accent4 - 40% 2" xfId="276"/>
    <cellStyle name="Accent4 - 40% 3" xfId="277"/>
    <cellStyle name="Accent4 - 40% 4" xfId="278"/>
    <cellStyle name="Accent4 - 60%" xfId="279"/>
    <cellStyle name="Accent4 - 60% 2" xfId="280"/>
    <cellStyle name="Accent4 - 60% 3" xfId="281"/>
    <cellStyle name="Accent4 - 60% 4" xfId="282"/>
    <cellStyle name="Accent4 10" xfId="283"/>
    <cellStyle name="Accent4 11" xfId="284"/>
    <cellStyle name="Accent4 12" xfId="285"/>
    <cellStyle name="Accent4 2" xfId="286"/>
    <cellStyle name="Accent4 2 2" xfId="287"/>
    <cellStyle name="Accent4 3" xfId="288"/>
    <cellStyle name="Accent4 3 2" xfId="289"/>
    <cellStyle name="Accent4 3 3" xfId="290"/>
    <cellStyle name="Accent4 4" xfId="291"/>
    <cellStyle name="Accent4 4 2" xfId="292"/>
    <cellStyle name="Accent4 5" xfId="293"/>
    <cellStyle name="Accent4 5 2" xfId="294"/>
    <cellStyle name="Accent4 6" xfId="295"/>
    <cellStyle name="Accent4 7" xfId="296"/>
    <cellStyle name="Accent4 8" xfId="297"/>
    <cellStyle name="Accent4 9" xfId="298"/>
    <cellStyle name="Accent5 - 20%" xfId="299"/>
    <cellStyle name="Accent5 - 20% 2" xfId="300"/>
    <cellStyle name="Accent5 - 20% 3" xfId="301"/>
    <cellStyle name="Accent5 - 20% 4" xfId="302"/>
    <cellStyle name="Accent5 - 40%" xfId="303"/>
    <cellStyle name="Accent5 - 40% 2" xfId="304"/>
    <cellStyle name="Accent5 - 40% 3" xfId="305"/>
    <cellStyle name="Accent5 - 60%" xfId="306"/>
    <cellStyle name="Accent5 - 60% 2" xfId="307"/>
    <cellStyle name="Accent5 - 60% 3" xfId="308"/>
    <cellStyle name="Accent5 - 60% 4" xfId="309"/>
    <cellStyle name="Accent5 10" xfId="310"/>
    <cellStyle name="Accent5 11" xfId="311"/>
    <cellStyle name="Accent5 12" xfId="312"/>
    <cellStyle name="Accent5 2" xfId="313"/>
    <cellStyle name="Accent5 2 2" xfId="314"/>
    <cellStyle name="Accent5 3" xfId="315"/>
    <cellStyle name="Accent5 3 2" xfId="316"/>
    <cellStyle name="Accent5 3 3" xfId="317"/>
    <cellStyle name="Accent5 4" xfId="318"/>
    <cellStyle name="Accent5 4 2" xfId="319"/>
    <cellStyle name="Accent5 5" xfId="320"/>
    <cellStyle name="Accent5 5 2" xfId="321"/>
    <cellStyle name="Accent5 6" xfId="322"/>
    <cellStyle name="Accent5 7" xfId="323"/>
    <cellStyle name="Accent5 8" xfId="324"/>
    <cellStyle name="Accent5 9" xfId="325"/>
    <cellStyle name="Accent6 - 20%" xfId="326"/>
    <cellStyle name="Accent6 - 20% 2" xfId="327"/>
    <cellStyle name="Accent6 - 20% 3" xfId="328"/>
    <cellStyle name="Accent6 - 40%" xfId="329"/>
    <cellStyle name="Accent6 - 40% 2" xfId="330"/>
    <cellStyle name="Accent6 - 40% 3" xfId="331"/>
    <cellStyle name="Accent6 - 40% 4" xfId="332"/>
    <cellStyle name="Accent6 - 60%" xfId="333"/>
    <cellStyle name="Accent6 - 60% 2" xfId="334"/>
    <cellStyle name="Accent6 - 60% 3" xfId="335"/>
    <cellStyle name="Accent6 - 60% 4" xfId="336"/>
    <cellStyle name="Accent6 10" xfId="337"/>
    <cellStyle name="Accent6 11" xfId="338"/>
    <cellStyle name="Accent6 12" xfId="339"/>
    <cellStyle name="Accent6 2" xfId="340"/>
    <cellStyle name="Accent6 2 2" xfId="341"/>
    <cellStyle name="Accent6 3" xfId="342"/>
    <cellStyle name="Accent6 3 2" xfId="343"/>
    <cellStyle name="Accent6 3 3" xfId="344"/>
    <cellStyle name="Accent6 4" xfId="345"/>
    <cellStyle name="Accent6 4 2" xfId="346"/>
    <cellStyle name="Accent6 5" xfId="347"/>
    <cellStyle name="Accent6 5 2" xfId="348"/>
    <cellStyle name="Accent6 6" xfId="349"/>
    <cellStyle name="Accent6 7" xfId="350"/>
    <cellStyle name="Accent6 8" xfId="351"/>
    <cellStyle name="Accent6 9" xfId="352"/>
    <cellStyle name="Aprēķināšana" xfId="353"/>
    <cellStyle name="arial" xfId="354"/>
    <cellStyle name="Array" xfId="355"/>
    <cellStyle name="Array Enter" xfId="356"/>
    <cellStyle name="Array_Book3" xfId="357"/>
    <cellStyle name="AUI_Nauda" xfId="358"/>
    <cellStyle name="AutoFormat Options" xfId="359"/>
    <cellStyle name="Avertissement" xfId="360"/>
    <cellStyle name="Bad 2" xfId="361"/>
    <cellStyle name="Bad 3" xfId="362"/>
    <cellStyle name="Bad 3 2" xfId="363"/>
    <cellStyle name="Bad 3 3" xfId="364"/>
    <cellStyle name="Bad 4" xfId="365"/>
    <cellStyle name="Brīdinājuma teksts" xfId="366"/>
    <cellStyle name="Ç¥ÁØ_¿ù°£¿ä¾àº¸°í" xfId="367"/>
    <cellStyle name="Cabe‡alho 1" xfId="368"/>
    <cellStyle name="Cabe‡alho 2" xfId="369"/>
    <cellStyle name="Cabecera 1" xfId="370"/>
    <cellStyle name="Cabecera 2" xfId="371"/>
    <cellStyle name="Calcul" xfId="372"/>
    <cellStyle name="Calcul 2" xfId="373"/>
    <cellStyle name="Calcul 3" xfId="374"/>
    <cellStyle name="Calculation 2" xfId="375"/>
    <cellStyle name="Calculation 2 2" xfId="376"/>
    <cellStyle name="Calculation 2 3" xfId="377"/>
    <cellStyle name="Calculation 3" xfId="378"/>
    <cellStyle name="Calculation 3 2" xfId="379"/>
    <cellStyle name="Calculation 3 3" xfId="380"/>
    <cellStyle name="Calculation 4" xfId="381"/>
    <cellStyle name="Celkem" xfId="382"/>
    <cellStyle name="Cellule liée" xfId="383"/>
    <cellStyle name="Check" xfId="384"/>
    <cellStyle name="Check Cell 2" xfId="385"/>
    <cellStyle name="Check Cell 3" xfId="386"/>
    <cellStyle name="Check Cell 3 2" xfId="387"/>
    <cellStyle name="Check Cell 3 3" xfId="388"/>
    <cellStyle name="Check Cell 4" xfId="389"/>
    <cellStyle name="CHF" xfId="390"/>
    <cellStyle name="Clive" xfId="391"/>
    <cellStyle name="clsAltData" xfId="392"/>
    <cellStyle name="clsAltMRVData" xfId="393"/>
    <cellStyle name="clsBlank" xfId="394"/>
    <cellStyle name="clsColumnHeader" xfId="395"/>
    <cellStyle name="clsData" xfId="396"/>
    <cellStyle name="clsDefault" xfId="397"/>
    <cellStyle name="clsFooter" xfId="398"/>
    <cellStyle name="clsIndexTableData" xfId="399"/>
    <cellStyle name="clsIndexTableHdr" xfId="400"/>
    <cellStyle name="clsIndexTableTitle" xfId="401"/>
    <cellStyle name="clsMRVData" xfId="402"/>
    <cellStyle name="clsReportFooter" xfId="403"/>
    <cellStyle name="clsReportHeader" xfId="404"/>
    <cellStyle name="clsRowHeader" xfId="405"/>
    <cellStyle name="clsScale" xfId="406"/>
    <cellStyle name="clsSection" xfId="407"/>
    <cellStyle name="Comma  - Style1" xfId="408"/>
    <cellStyle name="Comma  - Style2" xfId="409"/>
    <cellStyle name="Comma  - Style3" xfId="410"/>
    <cellStyle name="Comma  - Style4" xfId="411"/>
    <cellStyle name="Comma  - Style5" xfId="412"/>
    <cellStyle name="Comma  - Style6" xfId="413"/>
    <cellStyle name="Comma  - Style7" xfId="414"/>
    <cellStyle name="Comma  - Style8" xfId="415"/>
    <cellStyle name="Comma 10" xfId="416"/>
    <cellStyle name="Comma 10 2" xfId="417"/>
    <cellStyle name="Comma 10 2 2" xfId="418"/>
    <cellStyle name="Comma 10 3" xfId="419"/>
    <cellStyle name="Comma 10 3 2" xfId="420"/>
    <cellStyle name="Comma 10 4" xfId="421"/>
    <cellStyle name="Comma 10 4 2" xfId="422"/>
    <cellStyle name="Comma 10 5" xfId="423"/>
    <cellStyle name="Comma 10 5 2" xfId="424"/>
    <cellStyle name="Comma 10 6" xfId="425"/>
    <cellStyle name="Comma 11" xfId="426"/>
    <cellStyle name="Comma 11 2" xfId="427"/>
    <cellStyle name="Comma 11 2 2" xfId="428"/>
    <cellStyle name="Comma 11 3" xfId="429"/>
    <cellStyle name="Comma 11 3 2" xfId="430"/>
    <cellStyle name="Comma 11 4" xfId="431"/>
    <cellStyle name="Comma 11 4 2" xfId="432"/>
    <cellStyle name="Comma 11 5" xfId="433"/>
    <cellStyle name="Comma 11 5 2" xfId="434"/>
    <cellStyle name="Comma 11 6" xfId="435"/>
    <cellStyle name="Comma 12" xfId="436"/>
    <cellStyle name="Comma 12 2" xfId="437"/>
    <cellStyle name="Comma 12 2 2" xfId="438"/>
    <cellStyle name="Comma 12 3" xfId="439"/>
    <cellStyle name="Comma 12 3 2" xfId="440"/>
    <cellStyle name="Comma 12 4" xfId="441"/>
    <cellStyle name="Comma 12 4 2" xfId="442"/>
    <cellStyle name="Comma 12 5" xfId="443"/>
    <cellStyle name="Comma 12 5 2" xfId="444"/>
    <cellStyle name="Comma 12 6" xfId="445"/>
    <cellStyle name="Comma 13" xfId="446"/>
    <cellStyle name="Comma 13 2" xfId="447"/>
    <cellStyle name="Comma 13 2 2" xfId="448"/>
    <cellStyle name="Comma 13 3" xfId="449"/>
    <cellStyle name="Comma 13 3 2" xfId="450"/>
    <cellStyle name="Comma 13 4" xfId="451"/>
    <cellStyle name="Comma 13 4 2" xfId="452"/>
    <cellStyle name="Comma 13 5" xfId="453"/>
    <cellStyle name="Comma 13 5 2" xfId="454"/>
    <cellStyle name="Comma 13 6" xfId="455"/>
    <cellStyle name="Comma 14" xfId="456"/>
    <cellStyle name="Comma 14 2" xfId="457"/>
    <cellStyle name="Comma 14 2 2" xfId="458"/>
    <cellStyle name="Comma 14 3" xfId="459"/>
    <cellStyle name="Comma 14 3 2" xfId="460"/>
    <cellStyle name="Comma 14 4" xfId="461"/>
    <cellStyle name="Comma 14 4 2" xfId="462"/>
    <cellStyle name="Comma 14 5" xfId="463"/>
    <cellStyle name="Comma 14 5 2" xfId="464"/>
    <cellStyle name="Comma 14 6" xfId="465"/>
    <cellStyle name="Comma 15" xfId="466"/>
    <cellStyle name="Comma 15 2" xfId="467"/>
    <cellStyle name="Comma 15 2 2" xfId="468"/>
    <cellStyle name="Comma 15 3" xfId="469"/>
    <cellStyle name="Comma 15 3 2" xfId="470"/>
    <cellStyle name="Comma 15 4" xfId="471"/>
    <cellStyle name="Comma 15 4 2" xfId="472"/>
    <cellStyle name="Comma 15 5" xfId="473"/>
    <cellStyle name="Comma 15 5 2" xfId="474"/>
    <cellStyle name="Comma 15 6" xfId="475"/>
    <cellStyle name="Comma 16" xfId="476"/>
    <cellStyle name="Comma 16 2" xfId="477"/>
    <cellStyle name="Comma 16 2 2" xfId="478"/>
    <cellStyle name="Comma 16 3" xfId="479"/>
    <cellStyle name="Comma 16 3 2" xfId="480"/>
    <cellStyle name="Comma 16 4" xfId="481"/>
    <cellStyle name="Comma 16 4 2" xfId="482"/>
    <cellStyle name="Comma 16 5" xfId="483"/>
    <cellStyle name="Comma 16 5 2" xfId="484"/>
    <cellStyle name="Comma 16 6" xfId="485"/>
    <cellStyle name="Comma 17" xfId="486"/>
    <cellStyle name="Comma 18" xfId="487"/>
    <cellStyle name="Comma 18 2" xfId="488"/>
    <cellStyle name="Comma 19" xfId="489"/>
    <cellStyle name="Comma 19 2" xfId="490"/>
    <cellStyle name="Comma 2" xfId="491"/>
    <cellStyle name="Comma 2 2" xfId="492"/>
    <cellStyle name="Comma 2 3" xfId="493"/>
    <cellStyle name="Comma 2 4" xfId="494"/>
    <cellStyle name="Comma 20" xfId="495"/>
    <cellStyle name="Comma 20 2" xfId="496"/>
    <cellStyle name="Comma 21" xfId="497"/>
    <cellStyle name="Comma 21 2" xfId="498"/>
    <cellStyle name="Comma 22" xfId="499"/>
    <cellStyle name="Comma 22 2" xfId="500"/>
    <cellStyle name="Comma 23" xfId="501"/>
    <cellStyle name="Comma 23 2" xfId="502"/>
    <cellStyle name="Comma 24" xfId="503"/>
    <cellStyle name="Comma 25" xfId="504"/>
    <cellStyle name="Comma 3" xfId="505"/>
    <cellStyle name="Comma 4" xfId="506"/>
    <cellStyle name="Comma 4 2" xfId="507"/>
    <cellStyle name="Comma 4 2 2" xfId="508"/>
    <cellStyle name="Comma 4 3" xfId="509"/>
    <cellStyle name="Comma 4 3 2" xfId="510"/>
    <cellStyle name="Comma 4 4" xfId="511"/>
    <cellStyle name="Comma 4 4 2" xfId="512"/>
    <cellStyle name="Comma 4 5" xfId="513"/>
    <cellStyle name="Comma 4 5 2" xfId="514"/>
    <cellStyle name="Comma 4 6" xfId="515"/>
    <cellStyle name="Comma 5" xfId="516"/>
    <cellStyle name="Comma 5 2" xfId="517"/>
    <cellStyle name="Comma 5 2 2" xfId="518"/>
    <cellStyle name="Comma 5 3" xfId="519"/>
    <cellStyle name="Comma 5 3 2" xfId="520"/>
    <cellStyle name="Comma 5 4" xfId="521"/>
    <cellStyle name="Comma 5 4 2" xfId="522"/>
    <cellStyle name="Comma 5 5" xfId="523"/>
    <cellStyle name="Comma 5 5 2" xfId="524"/>
    <cellStyle name="Comma 5 6" xfId="525"/>
    <cellStyle name="Comma 6" xfId="526"/>
    <cellStyle name="Comma 6 2" xfId="527"/>
    <cellStyle name="Comma 6 2 2" xfId="528"/>
    <cellStyle name="Comma 6 3" xfId="529"/>
    <cellStyle name="Comma 6 3 2" xfId="530"/>
    <cellStyle name="Comma 6 4" xfId="531"/>
    <cellStyle name="Comma 6 4 2" xfId="532"/>
    <cellStyle name="Comma 6 5" xfId="533"/>
    <cellStyle name="Comma 6 5 2" xfId="534"/>
    <cellStyle name="Comma 6 6" xfId="535"/>
    <cellStyle name="Comma 7" xfId="536"/>
    <cellStyle name="Comma 7 2" xfId="537"/>
    <cellStyle name="Comma 7 2 2" xfId="538"/>
    <cellStyle name="Comma 7 3" xfId="539"/>
    <cellStyle name="Comma 7 3 2" xfId="540"/>
    <cellStyle name="Comma 7 4" xfId="541"/>
    <cellStyle name="Comma 7 4 2" xfId="542"/>
    <cellStyle name="Comma 7 5" xfId="543"/>
    <cellStyle name="Comma 7 5 2" xfId="544"/>
    <cellStyle name="Comma 7 6" xfId="545"/>
    <cellStyle name="Comma 8" xfId="546"/>
    <cellStyle name="Comma 8 2" xfId="547"/>
    <cellStyle name="Comma 8 2 2" xfId="548"/>
    <cellStyle name="Comma 8 3" xfId="549"/>
    <cellStyle name="Comma 8 3 2" xfId="550"/>
    <cellStyle name="Comma 8 4" xfId="551"/>
    <cellStyle name="Comma 8 4 2" xfId="552"/>
    <cellStyle name="Comma 8 5" xfId="553"/>
    <cellStyle name="Comma 8 5 2" xfId="554"/>
    <cellStyle name="Comma 8 6" xfId="555"/>
    <cellStyle name="Comma 9" xfId="556"/>
    <cellStyle name="Comma 9 2" xfId="557"/>
    <cellStyle name="Comma 9 2 2" xfId="558"/>
    <cellStyle name="Comma 9 3" xfId="559"/>
    <cellStyle name="Comma 9 3 2" xfId="560"/>
    <cellStyle name="Comma 9 4" xfId="561"/>
    <cellStyle name="Comma 9 4 2" xfId="562"/>
    <cellStyle name="Comma 9 5" xfId="563"/>
    <cellStyle name="Comma 9 5 2" xfId="564"/>
    <cellStyle name="Comma 9 6" xfId="565"/>
    <cellStyle name="Comma(3)" xfId="566"/>
    <cellStyle name="Comma0" xfId="567"/>
    <cellStyle name="Comma0 - Style3" xfId="568"/>
    <cellStyle name="Comma0_BG Money (current)" xfId="569"/>
    <cellStyle name="Commentaire" xfId="570"/>
    <cellStyle name="Commentaire 2" xfId="571"/>
    <cellStyle name="Commentaire 3" xfId="572"/>
    <cellStyle name="Curren - Style3" xfId="573"/>
    <cellStyle name="Curren - Style4" xfId="574"/>
    <cellStyle name="Currency0" xfId="575"/>
    <cellStyle name="Data" xfId="576"/>
    <cellStyle name="Data 2" xfId="577"/>
    <cellStyle name="Date" xfId="578"/>
    <cellStyle name="Datum" xfId="579"/>
    <cellStyle name="day of week" xfId="580"/>
    <cellStyle name="DEM" xfId="581"/>
    <cellStyle name="Emphasis 1" xfId="582"/>
    <cellStyle name="Emphasis 1 2" xfId="583"/>
    <cellStyle name="Emphasis 1 3" xfId="584"/>
    <cellStyle name="Emphasis 2" xfId="585"/>
    <cellStyle name="Emphasis 2 2" xfId="586"/>
    <cellStyle name="Emphasis 2 3" xfId="587"/>
    <cellStyle name="Emphasis 3" xfId="588"/>
    <cellStyle name="Emphasis 3 2" xfId="589"/>
    <cellStyle name="Emphasis 3 3" xfId="590"/>
    <cellStyle name="Entrée" xfId="591"/>
    <cellStyle name="Entrée 2" xfId="592"/>
    <cellStyle name="Entrée 3" xfId="593"/>
    <cellStyle name="eptembre" xfId="594"/>
    <cellStyle name="eptembre 2" xfId="595"/>
    <cellStyle name="estimation" xfId="596"/>
    <cellStyle name="Euro" xfId="597"/>
    <cellStyle name="Euro 2" xfId="598"/>
    <cellStyle name="Excel.Chart" xfId="599"/>
    <cellStyle name="exo" xfId="600"/>
    <cellStyle name="exo 2" xfId="601"/>
    <cellStyle name="exo 3" xfId="602"/>
    <cellStyle name="Explanatory Text 2" xfId="603"/>
    <cellStyle name="Explanatory Text 2 2" xfId="604"/>
    <cellStyle name="Explanatory Text 3" xfId="605"/>
    <cellStyle name="Explanatory Text 3 2" xfId="606"/>
    <cellStyle name="Explanatory Text 3 3" xfId="607"/>
    <cellStyle name="Explanatory Text 4" xfId="608"/>
    <cellStyle name="Explanatory Text 5" xfId="609"/>
    <cellStyle name="Ezres [0]_10mell99" xfId="610"/>
    <cellStyle name="Ezres_10mell99" xfId="611"/>
    <cellStyle name="f‰H‹Ëf‰h,ÿt$è¸Wÿÿé&gt;Ëÿÿ÷Ç" xfId="612"/>
    <cellStyle name="f‰H_x0010_‹Ëf‰h,ÿt$_x0018_è¸Wÿÿé&gt;Ëÿÿ÷Ç_x0001_" xfId="613"/>
    <cellStyle name="F2" xfId="614"/>
    <cellStyle name="F3" xfId="615"/>
    <cellStyle name="F4" xfId="616"/>
    <cellStyle name="F5" xfId="617"/>
    <cellStyle name="F6" xfId="618"/>
    <cellStyle name="F7" xfId="619"/>
    <cellStyle name="F8" xfId="620"/>
    <cellStyle name="facha" xfId="621"/>
    <cellStyle name="Fecha" xfId="622"/>
    <cellStyle name="Fijo" xfId="623"/>
    <cellStyle name="Finanční0" xfId="624"/>
    <cellStyle name="Finanèní0" xfId="625"/>
    <cellStyle name="Fixed" xfId="626"/>
    <cellStyle name="fixed0 - Style4" xfId="627"/>
    <cellStyle name="Fixed2 - Style2" xfId="628"/>
    <cellStyle name="Fixo" xfId="629"/>
    <cellStyle name="Forecast" xfId="630"/>
    <cellStyle name="formula1" xfId="631"/>
    <cellStyle name="formula2" xfId="632"/>
    <cellStyle name="formula3" xfId="633"/>
    <cellStyle name="Fuss" xfId="634"/>
    <cellStyle name="Fuss 2" xfId="635"/>
    <cellStyle name="Fuss 3" xfId="636"/>
    <cellStyle name="Good 2" xfId="637"/>
    <cellStyle name="Good 3" xfId="638"/>
    <cellStyle name="Good 3 2" xfId="639"/>
    <cellStyle name="Good 3 3" xfId="640"/>
    <cellStyle name="Good 4" xfId="641"/>
    <cellStyle name="Grey" xfId="642"/>
    <cellStyle name="hard_num" xfId="643"/>
    <cellStyle name="Head1" xfId="644"/>
    <cellStyle name="Header style" xfId="645"/>
    <cellStyle name="Header1" xfId="646"/>
    <cellStyle name="Header2" xfId="647"/>
    <cellStyle name="Header2 2" xfId="648"/>
    <cellStyle name="Heading 1 2" xfId="649"/>
    <cellStyle name="Heading 1 3" xfId="650"/>
    <cellStyle name="Heading 1 3 2" xfId="651"/>
    <cellStyle name="Heading 1 3 3" xfId="652"/>
    <cellStyle name="Heading 1 4" xfId="653"/>
    <cellStyle name="Heading 1 5" xfId="654"/>
    <cellStyle name="Heading 2 2" xfId="655"/>
    <cellStyle name="Heading 2 3" xfId="656"/>
    <cellStyle name="Heading 2 3 2" xfId="657"/>
    <cellStyle name="Heading 2 3 3" xfId="658"/>
    <cellStyle name="Heading 2 4" xfId="659"/>
    <cellStyle name="Heading 2 5" xfId="660"/>
    <cellStyle name="Heading 3 2" xfId="661"/>
    <cellStyle name="Heading 3 3" xfId="662"/>
    <cellStyle name="Heading 3 3 2" xfId="663"/>
    <cellStyle name="Heading 3 3 3" xfId="664"/>
    <cellStyle name="Heading 3 4" xfId="665"/>
    <cellStyle name="Heading 4 2" xfId="666"/>
    <cellStyle name="Heading 4 3" xfId="667"/>
    <cellStyle name="Heading 4 3 2" xfId="668"/>
    <cellStyle name="Heading 4 3 3" xfId="669"/>
    <cellStyle name="Heading 4 4" xfId="670"/>
    <cellStyle name="Heading1" xfId="671"/>
    <cellStyle name="Heading2" xfId="672"/>
    <cellStyle name="Hiperhivatkozás" xfId="673"/>
    <cellStyle name="Hipervínculo" xfId="674"/>
    <cellStyle name="Hipervínculo visitado" xfId="675"/>
    <cellStyle name="Hipervínculo_10-01-03 2003 2003 NUEVOS RON -NUEVOS INTERESES" xfId="676"/>
    <cellStyle name="Historical" xfId="677"/>
    <cellStyle name="Hyperlink" xfId="678"/>
    <cellStyle name="Hyperlink 2" xfId="679"/>
    <cellStyle name="Hyperlink seguido_NFGC_SPE_1995_2003" xfId="680"/>
    <cellStyle name="Îáû÷íûé_Table16" xfId="681"/>
    <cellStyle name="Ievade" xfId="682"/>
    <cellStyle name="imf-one decimal" xfId="683"/>
    <cellStyle name="imf-zero decimal" xfId="684"/>
    <cellStyle name="Indent0" xfId="685"/>
    <cellStyle name="Indent1" xfId="686"/>
    <cellStyle name="Indent2" xfId="687"/>
    <cellStyle name="Indent3" xfId="688"/>
    <cellStyle name="Indent4" xfId="689"/>
    <cellStyle name="Indent5" xfId="690"/>
    <cellStyle name="info" xfId="691"/>
    <cellStyle name="Input [yellow]" xfId="692"/>
    <cellStyle name="Input 10" xfId="693"/>
    <cellStyle name="Input 11" xfId="694"/>
    <cellStyle name="Input 12" xfId="695"/>
    <cellStyle name="Input 13" xfId="696"/>
    <cellStyle name="Input 2" xfId="697"/>
    <cellStyle name="Input 2 2" xfId="698"/>
    <cellStyle name="Input 2 3" xfId="699"/>
    <cellStyle name="Input 3" xfId="700"/>
    <cellStyle name="Input 3 2" xfId="701"/>
    <cellStyle name="Input 3 3" xfId="702"/>
    <cellStyle name="Input 4" xfId="703"/>
    <cellStyle name="Input 4 2" xfId="704"/>
    <cellStyle name="Input 5" xfId="705"/>
    <cellStyle name="Input 5 2" xfId="706"/>
    <cellStyle name="Input 6" xfId="707"/>
    <cellStyle name="Input 7" xfId="708"/>
    <cellStyle name="Input 8" xfId="709"/>
    <cellStyle name="Input 9" xfId="710"/>
    <cellStyle name="Insatisfaisant" xfId="711"/>
    <cellStyle name="İzlenen Köprü" xfId="712"/>
    <cellStyle name="Izvade" xfId="713"/>
    <cellStyle name="jo[" xfId="714"/>
    <cellStyle name="JPY" xfId="715"/>
    <cellStyle name="Koefic." xfId="716"/>
    <cellStyle name="Koefic. 2" xfId="717"/>
    <cellStyle name="Koefic. 3" xfId="718"/>
    <cellStyle name="Köprü" xfId="719"/>
    <cellStyle name="Kopsumma" xfId="720"/>
    <cellStyle name="Label" xfId="721"/>
    <cellStyle name="Labs" xfId="722"/>
    <cellStyle name="link_ext" xfId="723"/>
    <cellStyle name="Linked Cell 2" xfId="724"/>
    <cellStyle name="Linked Cell 3" xfId="725"/>
    <cellStyle name="Linked Cell 3 2" xfId="726"/>
    <cellStyle name="Linked Cell 3 3" xfId="727"/>
    <cellStyle name="Linked Cell 4" xfId="728"/>
    <cellStyle name="MacroCode" xfId="729"/>
    <cellStyle name="Már látott hiperhivatkozás" xfId="730"/>
    <cellStyle name="Měna0" xfId="731"/>
    <cellStyle name="měny_DEFLÁTORY  3q 1998" xfId="732"/>
    <cellStyle name="Millares [0]_11.1.3. bis" xfId="733"/>
    <cellStyle name="Millares_11.1.3. bis" xfId="734"/>
    <cellStyle name="Milliers [0]_Classeur1" xfId="735"/>
    <cellStyle name="Milliers_ADJ 278" xfId="736"/>
    <cellStyle name="Mìna0" xfId="737"/>
    <cellStyle name="mitP" xfId="738"/>
    <cellStyle name="Moeda [0]_A" xfId="739"/>
    <cellStyle name="Moeda_A" xfId="740"/>
    <cellStyle name="Moeda0" xfId="741"/>
    <cellStyle name="Moneda [0]_11.1.3. bis" xfId="742"/>
    <cellStyle name="Moneda_11.1.3. bis" xfId="743"/>
    <cellStyle name="Monétaire [0]_ARRIE00" xfId="744"/>
    <cellStyle name="Monétaire_ARRIE00" xfId="745"/>
    <cellStyle name="Monetario" xfId="746"/>
    <cellStyle name="Monetario0" xfId="747"/>
    <cellStyle name="Money" xfId="748"/>
    <cellStyle name="MTW" xfId="749"/>
    <cellStyle name="Navadno_Slo" xfId="750"/>
    <cellStyle name="Nedefinován" xfId="751"/>
    <cellStyle name="Neitrāls" xfId="752"/>
    <cellStyle name="Neutral 2" xfId="753"/>
    <cellStyle name="Neutral 3" xfId="754"/>
    <cellStyle name="Neutral 3 2" xfId="755"/>
    <cellStyle name="Neutral 3 3" xfId="756"/>
    <cellStyle name="Neutral 4" xfId="757"/>
    <cellStyle name="Neutre" xfId="758"/>
    <cellStyle name="No-definido" xfId="759"/>
    <cellStyle name="Non défini" xfId="760"/>
    <cellStyle name="Normaali_CENTRAL" xfId="761"/>
    <cellStyle name="Normal" xfId="0" builtinId="0"/>
    <cellStyle name="Normal - Modelo1" xfId="762"/>
    <cellStyle name="Normal - Style1" xfId="763"/>
    <cellStyle name="Normal - Style2" xfId="764"/>
    <cellStyle name="Normal - Style3" xfId="765"/>
    <cellStyle name="Normal - Style4" xfId="766"/>
    <cellStyle name="Normal - Style5" xfId="767"/>
    <cellStyle name="Normal - Style6" xfId="768"/>
    <cellStyle name="Normal - Style7" xfId="769"/>
    <cellStyle name="Normal - Style8" xfId="770"/>
    <cellStyle name="Normal 10" xfId="771"/>
    <cellStyle name="Normal 10 2" xfId="772"/>
    <cellStyle name="Normal 10 3" xfId="773"/>
    <cellStyle name="Normal 10 4" xfId="774"/>
    <cellStyle name="Normal 11" xfId="775"/>
    <cellStyle name="Normal 11 2" xfId="776"/>
    <cellStyle name="Normal 11 3" xfId="777"/>
    <cellStyle name="Normal 11 4" xfId="778"/>
    <cellStyle name="Normal 12" xfId="779"/>
    <cellStyle name="Normal 13" xfId="780"/>
    <cellStyle name="Normal 14" xfId="781"/>
    <cellStyle name="Normal 14 2" xfId="782"/>
    <cellStyle name="Normal 15" xfId="783"/>
    <cellStyle name="Normal 15 2" xfId="784"/>
    <cellStyle name="Normal 15 2 2" xfId="785"/>
    <cellStyle name="Normal 16" xfId="786"/>
    <cellStyle name="Normal 16 2" xfId="787"/>
    <cellStyle name="Normal 17" xfId="788"/>
    <cellStyle name="Normal 17 2" xfId="789"/>
    <cellStyle name="Normal 17 3" xfId="790"/>
    <cellStyle name="Normal 18" xfId="791"/>
    <cellStyle name="Normal 18 2" xfId="792"/>
    <cellStyle name="Normal 19" xfId="793"/>
    <cellStyle name="Normal 19 2" xfId="794"/>
    <cellStyle name="Normal 19 3" xfId="795"/>
    <cellStyle name="Normal 2" xfId="2"/>
    <cellStyle name="Normal 2 2" xfId="4"/>
    <cellStyle name="Normal 2 2 2" xfId="796"/>
    <cellStyle name="Normal 2 2 3" xfId="797"/>
    <cellStyle name="Normal 2 2 4" xfId="798"/>
    <cellStyle name="Normal 2 2 5" xfId="799"/>
    <cellStyle name="Normal 2 3" xfId="800"/>
    <cellStyle name="Normal 2 3 2" xfId="801"/>
    <cellStyle name="Normal 2 3 3" xfId="802"/>
    <cellStyle name="Normal 2 4" xfId="803"/>
    <cellStyle name="Normal 2 5" xfId="804"/>
    <cellStyle name="Normal 2 6" xfId="805"/>
    <cellStyle name="Normal 2 7" xfId="806"/>
    <cellStyle name="Normal 2_Book1 (2)" xfId="807"/>
    <cellStyle name="Normal 20" xfId="808"/>
    <cellStyle name="Normal 21" xfId="809"/>
    <cellStyle name="Normal 21 2" xfId="810"/>
    <cellStyle name="Normal 21 2 2" xfId="811"/>
    <cellStyle name="Normal 21 3" xfId="812"/>
    <cellStyle name="Normal 22" xfId="813"/>
    <cellStyle name="Normal 22 2" xfId="814"/>
    <cellStyle name="Normal 22 3" xfId="815"/>
    <cellStyle name="Normal 22 4" xfId="816"/>
    <cellStyle name="Normal 23" xfId="817"/>
    <cellStyle name="Normal 23 2" xfId="818"/>
    <cellStyle name="Normal 23 2 2" xfId="819"/>
    <cellStyle name="Normal 23 3" xfId="820"/>
    <cellStyle name="Normal 24" xfId="821"/>
    <cellStyle name="Normal 25" xfId="822"/>
    <cellStyle name="Normal 26" xfId="823"/>
    <cellStyle name="Normal 27" xfId="824"/>
    <cellStyle name="Normal 28" xfId="825"/>
    <cellStyle name="Normal 29" xfId="826"/>
    <cellStyle name="Normal 3" xfId="3"/>
    <cellStyle name="Normal 3 2" xfId="827"/>
    <cellStyle name="Normal 3 2 2" xfId="828"/>
    <cellStyle name="Normal 3 2 3" xfId="829"/>
    <cellStyle name="Normal 3 3" xfId="830"/>
    <cellStyle name="Normal 3 4" xfId="831"/>
    <cellStyle name="Normal 3 5" xfId="832"/>
    <cellStyle name="Normal 3 6" xfId="833"/>
    <cellStyle name="Normal 3 7" xfId="834"/>
    <cellStyle name="Normal 3 8" xfId="835"/>
    <cellStyle name="Normal 30" xfId="836"/>
    <cellStyle name="Normal 31" xfId="837"/>
    <cellStyle name="Normal 31 2" xfId="838"/>
    <cellStyle name="Normal 32" xfId="839"/>
    <cellStyle name="Normal 33" xfId="840"/>
    <cellStyle name="Normal 34" xfId="841"/>
    <cellStyle name="Normal 34 2" xfId="842"/>
    <cellStyle name="Normal 35" xfId="843"/>
    <cellStyle name="Normal 36" xfId="844"/>
    <cellStyle name="Normal 36 2" xfId="845"/>
    <cellStyle name="Normal 36 3" xfId="846"/>
    <cellStyle name="Normal 37" xfId="847"/>
    <cellStyle name="Normal 37 2" xfId="848"/>
    <cellStyle name="Normal 38" xfId="849"/>
    <cellStyle name="Normal 38 2" xfId="850"/>
    <cellStyle name="Normal 39" xfId="851"/>
    <cellStyle name="Normal 39 2" xfId="852"/>
    <cellStyle name="Normal 4" xfId="853"/>
    <cellStyle name="Normal 4 2" xfId="854"/>
    <cellStyle name="Normal 4 2 2" xfId="855"/>
    <cellStyle name="Normal 4 3" xfId="856"/>
    <cellStyle name="Normal 4 3 2" xfId="857"/>
    <cellStyle name="Normal 4 4" xfId="858"/>
    <cellStyle name="Normal 40" xfId="859"/>
    <cellStyle name="Normal 41" xfId="860"/>
    <cellStyle name="Normal 42" xfId="861"/>
    <cellStyle name="Normal 43" xfId="862"/>
    <cellStyle name="Normal 44" xfId="863"/>
    <cellStyle name="Normal 45" xfId="864"/>
    <cellStyle name="Normal 46" xfId="865"/>
    <cellStyle name="Normal 47" xfId="866"/>
    <cellStyle name="Normal 48" xfId="867"/>
    <cellStyle name="Normal 49" xfId="868"/>
    <cellStyle name="Normal 5" xfId="869"/>
    <cellStyle name="Normal 5 2" xfId="870"/>
    <cellStyle name="Normal 5 2 2" xfId="871"/>
    <cellStyle name="Normal 5 2 3" xfId="872"/>
    <cellStyle name="Normal 5 3" xfId="873"/>
    <cellStyle name="Normal 5 3 2" xfId="874"/>
    <cellStyle name="Normal 5 4" xfId="875"/>
    <cellStyle name="Normal 5 5" xfId="876"/>
    <cellStyle name="Normal 50" xfId="877"/>
    <cellStyle name="Normal 51" xfId="878"/>
    <cellStyle name="Normal 52" xfId="879"/>
    <cellStyle name="Normal 53" xfId="880"/>
    <cellStyle name="Normal 54" xfId="881"/>
    <cellStyle name="Normal 55" xfId="882"/>
    <cellStyle name="Normal 56" xfId="883"/>
    <cellStyle name="Normal 6" xfId="884"/>
    <cellStyle name="Normal 6 2" xfId="885"/>
    <cellStyle name="Normal 6 3" xfId="886"/>
    <cellStyle name="Normal 7" xfId="887"/>
    <cellStyle name="Normal 7 2" xfId="888"/>
    <cellStyle name="Normal 7 3" xfId="889"/>
    <cellStyle name="Normal 7 4" xfId="890"/>
    <cellStyle name="Normal 8" xfId="891"/>
    <cellStyle name="Normal 8 2" xfId="892"/>
    <cellStyle name="Normal 8 2 2" xfId="893"/>
    <cellStyle name="Normal 9" xfId="894"/>
    <cellStyle name="Normal 9 2" xfId="895"/>
    <cellStyle name="Normal 9 3" xfId="896"/>
    <cellStyle name="Normal Table" xfId="897"/>
    <cellStyle name="Normál_10mell99" xfId="898"/>
    <cellStyle name="normálne_HDP-OD~1" xfId="899"/>
    <cellStyle name="normální_agricult_1" xfId="900"/>
    <cellStyle name="Nosaukums" xfId="901"/>
    <cellStyle name="Note 2" xfId="902"/>
    <cellStyle name="Note 2 2" xfId="903"/>
    <cellStyle name="Note 2 3" xfId="904"/>
    <cellStyle name="Note 2 4" xfId="905"/>
    <cellStyle name="Note 3" xfId="906"/>
    <cellStyle name="Note 3 2" xfId="907"/>
    <cellStyle name="Note 3 3" xfId="908"/>
    <cellStyle name="Note 4" xfId="909"/>
    <cellStyle name="Notes" xfId="910"/>
    <cellStyle name="numbers" xfId="911"/>
    <cellStyle name="Numbers(2)" xfId="912"/>
    <cellStyle name="Obično_ENG.30.04.2004" xfId="913"/>
    <cellStyle name="ohneP" xfId="914"/>
    <cellStyle name="Output 2" xfId="915"/>
    <cellStyle name="Output 2 2" xfId="916"/>
    <cellStyle name="Output 2 3" xfId="917"/>
    <cellStyle name="Output 3" xfId="918"/>
    <cellStyle name="Output 3 2" xfId="919"/>
    <cellStyle name="Output 3 3" xfId="920"/>
    <cellStyle name="Output 4" xfId="921"/>
    <cellStyle name="ParaBirimi [0]_2004_iller" xfId="922"/>
    <cellStyle name="ParaBirimi_2004_iller" xfId="923"/>
    <cellStyle name="Parastais 13" xfId="924"/>
    <cellStyle name="Parastais 2" xfId="925"/>
    <cellStyle name="Parastais 2 2" xfId="926"/>
    <cellStyle name="Parastais 2 2 2" xfId="927"/>
    <cellStyle name="Parastais 2 3" xfId="928"/>
    <cellStyle name="Parastais 2 3 2" xfId="929"/>
    <cellStyle name="Parastais 2 4" xfId="930"/>
    <cellStyle name="Parastais 2_FMRik_260209_marts_sad1II.variants" xfId="931"/>
    <cellStyle name="Parastais 3" xfId="932"/>
    <cellStyle name="Parastais 4" xfId="933"/>
    <cellStyle name="Parastais 5" xfId="934"/>
    <cellStyle name="Parastais 6" xfId="935"/>
    <cellStyle name="Parastais_3_pielik__Veidl_3" xfId="936"/>
    <cellStyle name="Parasts 3" xfId="937"/>
    <cellStyle name="Parasts 4" xfId="938"/>
    <cellStyle name="Paskaidrojošs teksts" xfId="940"/>
    <cellStyle name="Pārbaudes šūna" xfId="939"/>
    <cellStyle name="Pénznem [0]_10mell99" xfId="941"/>
    <cellStyle name="Pénznem_10mell99" xfId="942"/>
    <cellStyle name="Percen - Style1" xfId="943"/>
    <cellStyle name="Percent" xfId="1" builtinId="5"/>
    <cellStyle name="Percent [2]" xfId="944"/>
    <cellStyle name="Percent 10" xfId="945"/>
    <cellStyle name="Percent 11" xfId="946"/>
    <cellStyle name="Percent 12" xfId="947"/>
    <cellStyle name="Percent 13" xfId="948"/>
    <cellStyle name="Percent 14" xfId="949"/>
    <cellStyle name="Percent 15" xfId="950"/>
    <cellStyle name="Percent 16" xfId="951"/>
    <cellStyle name="Percent 17" xfId="952"/>
    <cellStyle name="Percent 18" xfId="953"/>
    <cellStyle name="Percent 2" xfId="954"/>
    <cellStyle name="Percent 2 2" xfId="955"/>
    <cellStyle name="Percent 2 2 2" xfId="956"/>
    <cellStyle name="Percent 2 2 3" xfId="957"/>
    <cellStyle name="Percent 2 3" xfId="958"/>
    <cellStyle name="Percent 2 4" xfId="959"/>
    <cellStyle name="Percent 2 5" xfId="960"/>
    <cellStyle name="Percent 2 6" xfId="961"/>
    <cellStyle name="Percent 2 7" xfId="962"/>
    <cellStyle name="Percent 3" xfId="963"/>
    <cellStyle name="Percent 3 2" xfId="964"/>
    <cellStyle name="Percent 4" xfId="965"/>
    <cellStyle name="Percent 4 2" xfId="966"/>
    <cellStyle name="Percent 5" xfId="967"/>
    <cellStyle name="Percent 5 2" xfId="968"/>
    <cellStyle name="Percent 6" xfId="969"/>
    <cellStyle name="Percent 7" xfId="970"/>
    <cellStyle name="Percent 8" xfId="971"/>
    <cellStyle name="Percent 8 2" xfId="972"/>
    <cellStyle name="Percent 9" xfId="973"/>
    <cellStyle name="percentage difference" xfId="974"/>
    <cellStyle name="percentage difference one decimal" xfId="975"/>
    <cellStyle name="percentage difference zero decimal" xfId="976"/>
    <cellStyle name="Percentual" xfId="977"/>
    <cellStyle name="Pevný" xfId="978"/>
    <cellStyle name="Pie??m." xfId="979"/>
    <cellStyle name="Pie??m. 2" xfId="980"/>
    <cellStyle name="Pie??m. 2 2" xfId="981"/>
    <cellStyle name="Pie??m. 3" xfId="982"/>
    <cellStyle name="Pie??m. 4" xfId="983"/>
    <cellStyle name="Piezīme" xfId="984"/>
    <cellStyle name="Ponto" xfId="985"/>
    <cellStyle name="Porcentagem_SEP1196" xfId="986"/>
    <cellStyle name="Porcentaje" xfId="987"/>
    <cellStyle name="Presentation" xfId="988"/>
    <cellStyle name="prev" xfId="989"/>
    <cellStyle name="PSChar" xfId="990"/>
    <cellStyle name="PSDate" xfId="991"/>
    <cellStyle name="PSDec" xfId="992"/>
    <cellStyle name="PSHeading" xfId="993"/>
    <cellStyle name="PSInt" xfId="994"/>
    <cellStyle name="PSSpacer" xfId="995"/>
    <cellStyle name="Publication" xfId="996"/>
    <cellStyle name="Punto" xfId="997"/>
    <cellStyle name="Punto0" xfId="998"/>
    <cellStyle name="Red Text" xfId="999"/>
    <cellStyle name="reduced" xfId="1000"/>
    <cellStyle name="residual" xfId="1001"/>
    <cellStyle name="Richard" xfId="1002"/>
    <cellStyle name="Saistītā šūna" xfId="1003"/>
    <cellStyle name="SAPBEXaggData" xfId="1004"/>
    <cellStyle name="SAPBEXaggData 2" xfId="1005"/>
    <cellStyle name="SAPBEXaggData 2 2" xfId="1006"/>
    <cellStyle name="SAPBEXaggData 3" xfId="1007"/>
    <cellStyle name="SAPBEXaggData 3 2" xfId="1008"/>
    <cellStyle name="SAPBEXaggData 4" xfId="1009"/>
    <cellStyle name="SAPBEXaggData 5" xfId="1010"/>
    <cellStyle name="SAPBEXaggData 6" xfId="1011"/>
    <cellStyle name="SAPBEXaggDataEmph" xfId="1012"/>
    <cellStyle name="SAPBEXaggDataEmph 2" xfId="1013"/>
    <cellStyle name="SAPBEXaggDataEmph 3" xfId="1014"/>
    <cellStyle name="SAPBEXaggDataEmph 4" xfId="1015"/>
    <cellStyle name="SAPBEXaggDataEmph 4 2" xfId="1016"/>
    <cellStyle name="SAPBEXaggDataEmph 4 3" xfId="1017"/>
    <cellStyle name="SAPBEXaggDataEmph 5" xfId="1018"/>
    <cellStyle name="SAPBEXaggDataEmph 6" xfId="1019"/>
    <cellStyle name="SAPBEXaggItem" xfId="1020"/>
    <cellStyle name="SAPBEXaggItem 2" xfId="1021"/>
    <cellStyle name="SAPBEXaggItem 2 2" xfId="1022"/>
    <cellStyle name="SAPBEXaggItem 3" xfId="1023"/>
    <cellStyle name="SAPBEXaggItem 3 2" xfId="1024"/>
    <cellStyle name="SAPBEXaggItem 4" xfId="1025"/>
    <cellStyle name="SAPBEXaggItem 4 2" xfId="1026"/>
    <cellStyle name="SAPBEXaggItem 4 3" xfId="1027"/>
    <cellStyle name="SAPBEXaggItem 5" xfId="1028"/>
    <cellStyle name="SAPBEXaggItem 6" xfId="1029"/>
    <cellStyle name="SAPBEXaggItem 7" xfId="1030"/>
    <cellStyle name="SAPBEXaggItemX" xfId="1031"/>
    <cellStyle name="SAPBEXaggItemX 2" xfId="1032"/>
    <cellStyle name="SAPBEXaggItemX 3" xfId="1033"/>
    <cellStyle name="SAPBEXaggItemX 4" xfId="1034"/>
    <cellStyle name="SAPBEXaggItemX 4 2" xfId="1035"/>
    <cellStyle name="SAPBEXaggItemX 4 3" xfId="1036"/>
    <cellStyle name="SAPBEXaggItemX 5" xfId="1037"/>
    <cellStyle name="SAPBEXaggItemX 6" xfId="1038"/>
    <cellStyle name="SAPBEXchaText" xfId="1039"/>
    <cellStyle name="SAPBEXchaText 2" xfId="1040"/>
    <cellStyle name="SAPBEXchaText 2 2" xfId="1041"/>
    <cellStyle name="SAPBEXchaText 3" xfId="1042"/>
    <cellStyle name="SAPBEXchaText 3 2" xfId="1043"/>
    <cellStyle name="SAPBEXchaText 4" xfId="1044"/>
    <cellStyle name="SAPBEXchaText 5" xfId="1045"/>
    <cellStyle name="SAPBEXexcBad" xfId="1046"/>
    <cellStyle name="SAPBEXexcBad7" xfId="1047"/>
    <cellStyle name="SAPBEXexcBad7 2" xfId="1048"/>
    <cellStyle name="SAPBEXexcBad7 3" xfId="1049"/>
    <cellStyle name="SAPBEXexcBad7 4" xfId="1050"/>
    <cellStyle name="SAPBEXexcBad7 5" xfId="1051"/>
    <cellStyle name="SAPBEXexcBad8" xfId="1052"/>
    <cellStyle name="SAPBEXexcBad8 2" xfId="1053"/>
    <cellStyle name="SAPBEXexcBad8 3" xfId="1054"/>
    <cellStyle name="SAPBEXexcBad8 4" xfId="1055"/>
    <cellStyle name="SAPBEXexcBad8 5" xfId="1056"/>
    <cellStyle name="SAPBEXexcBad9" xfId="1057"/>
    <cellStyle name="SAPBEXexcBad9 2" xfId="1058"/>
    <cellStyle name="SAPBEXexcBad9 3" xfId="1059"/>
    <cellStyle name="SAPBEXexcBad9 4" xfId="1060"/>
    <cellStyle name="SAPBEXexcBad9 5" xfId="1061"/>
    <cellStyle name="SAPBEXexcCritical" xfId="1062"/>
    <cellStyle name="SAPBEXexcCritical4" xfId="1063"/>
    <cellStyle name="SAPBEXexcCritical4 2" xfId="1064"/>
    <cellStyle name="SAPBEXexcCritical4 3" xfId="1065"/>
    <cellStyle name="SAPBEXexcCritical4 4" xfId="1066"/>
    <cellStyle name="SAPBEXexcCritical4 5" xfId="1067"/>
    <cellStyle name="SAPBEXexcCritical5" xfId="1068"/>
    <cellStyle name="SAPBEXexcCritical5 2" xfId="1069"/>
    <cellStyle name="SAPBEXexcCritical5 3" xfId="1070"/>
    <cellStyle name="SAPBEXexcCritical5 4" xfId="1071"/>
    <cellStyle name="SAPBEXexcCritical5 5" xfId="1072"/>
    <cellStyle name="SAPBEXexcCritical6" xfId="1073"/>
    <cellStyle name="SAPBEXexcCritical6 2" xfId="1074"/>
    <cellStyle name="SAPBEXexcCritical6 3" xfId="1075"/>
    <cellStyle name="SAPBEXexcCritical6 4" xfId="1076"/>
    <cellStyle name="SAPBEXexcCritical6 5" xfId="1077"/>
    <cellStyle name="SAPBEXexcGood" xfId="1078"/>
    <cellStyle name="SAPBEXexcGood1" xfId="1079"/>
    <cellStyle name="SAPBEXexcGood1 2" xfId="1080"/>
    <cellStyle name="SAPBEXexcGood1 3" xfId="1081"/>
    <cellStyle name="SAPBEXexcGood1 4" xfId="1082"/>
    <cellStyle name="SAPBEXexcGood1 5" xfId="1083"/>
    <cellStyle name="SAPBEXexcGood2" xfId="1084"/>
    <cellStyle name="SAPBEXexcGood2 2" xfId="1085"/>
    <cellStyle name="SAPBEXexcGood2 3" xfId="1086"/>
    <cellStyle name="SAPBEXexcGood2 4" xfId="1087"/>
    <cellStyle name="SAPBEXexcGood2 5" xfId="1088"/>
    <cellStyle name="SAPBEXexcGood3" xfId="1089"/>
    <cellStyle name="SAPBEXexcGood3 2" xfId="1090"/>
    <cellStyle name="SAPBEXexcGood3 3" xfId="1091"/>
    <cellStyle name="SAPBEXexcGood3 4" xfId="1092"/>
    <cellStyle name="SAPBEXexcGood3 5" xfId="1093"/>
    <cellStyle name="SAPBEXexcVeryBad" xfId="1094"/>
    <cellStyle name="SAPBEXfilterDrill" xfId="1095"/>
    <cellStyle name="SAPBEXfilterDrill 2" xfId="1096"/>
    <cellStyle name="SAPBEXfilterDrill 3" xfId="1097"/>
    <cellStyle name="SAPBEXfilterItem" xfId="1098"/>
    <cellStyle name="SAPBEXfilterItem 2" xfId="1099"/>
    <cellStyle name="SAPBEXfilterItem 3" xfId="1100"/>
    <cellStyle name="SAPBEXfilterText" xfId="1101"/>
    <cellStyle name="SAPBEXfilterText 2" xfId="1102"/>
    <cellStyle name="SAPBEXfilterText 2 2" xfId="1103"/>
    <cellStyle name="SAPBEXfilterText 3" xfId="1104"/>
    <cellStyle name="SAPBEXfilterText 4" xfId="1105"/>
    <cellStyle name="SAPBEXformats" xfId="1106"/>
    <cellStyle name="SAPBEXformats 2" xfId="1107"/>
    <cellStyle name="SAPBEXformats 2 2" xfId="1108"/>
    <cellStyle name="SAPBEXformats 3" xfId="1109"/>
    <cellStyle name="SAPBEXformats 3 2" xfId="1110"/>
    <cellStyle name="SAPBEXformats 4" xfId="1111"/>
    <cellStyle name="SAPBEXformats 5" xfId="1112"/>
    <cellStyle name="SAPBEXformats 6" xfId="1113"/>
    <cellStyle name="SAPBEXheaderData" xfId="1114"/>
    <cellStyle name="SAPBEXheaderItem" xfId="1115"/>
    <cellStyle name="SAPBEXheaderItem 2" xfId="1116"/>
    <cellStyle name="SAPBEXheaderItem 2 2" xfId="1117"/>
    <cellStyle name="SAPBEXheaderItem 3" xfId="1118"/>
    <cellStyle name="SAPBEXheaderText" xfId="1119"/>
    <cellStyle name="SAPBEXheaderText 2" xfId="1120"/>
    <cellStyle name="SAPBEXheaderText 2 2" xfId="1121"/>
    <cellStyle name="SAPBEXheaderText 3" xfId="1122"/>
    <cellStyle name="SAPBEXheaderText 4" xfId="1123"/>
    <cellStyle name="SAPBEXHLevel0" xfId="1124"/>
    <cellStyle name="SAPBEXHLevel0 2" xfId="1125"/>
    <cellStyle name="SAPBEXHLevel0 3" xfId="1126"/>
    <cellStyle name="SAPBEXHLevel0 3 2" xfId="1127"/>
    <cellStyle name="SAPBEXHLevel0 4" xfId="1128"/>
    <cellStyle name="SAPBEXHLevel0 4 2" xfId="1129"/>
    <cellStyle name="SAPBEXHLevel0 4 3" xfId="1130"/>
    <cellStyle name="SAPBEXHLevel0 5" xfId="1131"/>
    <cellStyle name="SAPBEXHLevel0 6" xfId="1132"/>
    <cellStyle name="SAPBEXHLevel0 7" xfId="1133"/>
    <cellStyle name="SAPBEXHLevel0 8" xfId="1134"/>
    <cellStyle name="SAPBEXHLevel0X" xfId="1135"/>
    <cellStyle name="SAPBEXHLevel0X 2" xfId="1136"/>
    <cellStyle name="SAPBEXHLevel0X 2 2" xfId="1137"/>
    <cellStyle name="SAPBEXHLevel0X 3" xfId="1138"/>
    <cellStyle name="SAPBEXHLevel0X 4" xfId="1139"/>
    <cellStyle name="SAPBEXHLevel0X 4 2" xfId="1140"/>
    <cellStyle name="SAPBEXHLevel0X 4 3" xfId="1141"/>
    <cellStyle name="SAPBEXHLevel0X 5" xfId="1142"/>
    <cellStyle name="SAPBEXHLevel0X 6" xfId="1143"/>
    <cellStyle name="SAPBEXHLevel0X 7" xfId="1144"/>
    <cellStyle name="SAPBEXHLevel1" xfId="1145"/>
    <cellStyle name="SAPBEXHLevel1 2" xfId="1146"/>
    <cellStyle name="SAPBEXHLevel1 2 2" xfId="1147"/>
    <cellStyle name="SAPBEXHLevel1 3" xfId="1148"/>
    <cellStyle name="SAPBEXHLevel1 3 2" xfId="1149"/>
    <cellStyle name="SAPBEXHLevel1 4" xfId="1150"/>
    <cellStyle name="SAPBEXHLevel1 4 2" xfId="1151"/>
    <cellStyle name="SAPBEXHLevel1 4 3" xfId="1152"/>
    <cellStyle name="SAPBEXHLevel1 5" xfId="1153"/>
    <cellStyle name="SAPBEXHLevel1 6" xfId="1154"/>
    <cellStyle name="SAPBEXHLevel1 7" xfId="1155"/>
    <cellStyle name="SAPBEXHLevel1 8" xfId="1156"/>
    <cellStyle name="SAPBEXHLevel1X" xfId="1157"/>
    <cellStyle name="SAPBEXHLevel1X 2" xfId="1158"/>
    <cellStyle name="SAPBEXHLevel1X 2 2" xfId="1159"/>
    <cellStyle name="SAPBEXHLevel1X 3" xfId="1160"/>
    <cellStyle name="SAPBEXHLevel1X 4" xfId="1161"/>
    <cellStyle name="SAPBEXHLevel1X 4 2" xfId="1162"/>
    <cellStyle name="SAPBEXHLevel1X 4 3" xfId="1163"/>
    <cellStyle name="SAPBEXHLevel1X 5" xfId="1164"/>
    <cellStyle name="SAPBEXHLevel1X 6" xfId="1165"/>
    <cellStyle name="SAPBEXHLevel1X 7" xfId="1166"/>
    <cellStyle name="SAPBEXHLevel2" xfId="1167"/>
    <cellStyle name="SAPBEXHLevel2 2" xfId="1168"/>
    <cellStyle name="SAPBEXHLevel2 3" xfId="1169"/>
    <cellStyle name="SAPBEXHLevel2 3 2" xfId="1170"/>
    <cellStyle name="SAPBEXHLevel2 4" xfId="1171"/>
    <cellStyle name="SAPBEXHLevel2 4 2" xfId="1172"/>
    <cellStyle name="SAPBEXHLevel2 4 3" xfId="1173"/>
    <cellStyle name="SAPBEXHLevel2 5" xfId="1174"/>
    <cellStyle name="SAPBEXHLevel2 6" xfId="1175"/>
    <cellStyle name="SAPBEXHLevel2 7" xfId="1176"/>
    <cellStyle name="SAPBEXHLevel2 8" xfId="1177"/>
    <cellStyle name="SAPBEXHLevel2X" xfId="1178"/>
    <cellStyle name="SAPBEXHLevel2X 2" xfId="1179"/>
    <cellStyle name="SAPBEXHLevel2X 2 2" xfId="1180"/>
    <cellStyle name="SAPBEXHLevel2X 3" xfId="1181"/>
    <cellStyle name="SAPBEXHLevel2X 4" xfId="1182"/>
    <cellStyle name="SAPBEXHLevel2X 4 2" xfId="1183"/>
    <cellStyle name="SAPBEXHLevel2X 4 3" xfId="1184"/>
    <cellStyle name="SAPBEXHLevel2X 5" xfId="1185"/>
    <cellStyle name="SAPBEXHLevel2X 6" xfId="1186"/>
    <cellStyle name="SAPBEXHLevel2X 7" xfId="1187"/>
    <cellStyle name="SAPBEXHLevel3" xfId="1188"/>
    <cellStyle name="SAPBEXHLevel3 2" xfId="1189"/>
    <cellStyle name="SAPBEXHLevel3 2 2" xfId="1190"/>
    <cellStyle name="SAPBEXHLevel3 3" xfId="1191"/>
    <cellStyle name="SAPBEXHLevel3 3 2" xfId="1192"/>
    <cellStyle name="SAPBEXHLevel3 4" xfId="1193"/>
    <cellStyle name="SAPBEXHLevel3 4 2" xfId="1194"/>
    <cellStyle name="SAPBEXHLevel3 4 3" xfId="1195"/>
    <cellStyle name="SAPBEXHLevel3 5" xfId="1196"/>
    <cellStyle name="SAPBEXHLevel3 6" xfId="1197"/>
    <cellStyle name="SAPBEXHLevel3 7" xfId="1198"/>
    <cellStyle name="SAPBEXHLevel3 8" xfId="1199"/>
    <cellStyle name="SAPBEXHLevel3X" xfId="1200"/>
    <cellStyle name="SAPBEXHLevel3X 2" xfId="1201"/>
    <cellStyle name="SAPBEXHLevel3X 2 2" xfId="1202"/>
    <cellStyle name="SAPBEXHLevel3X 3" xfId="1203"/>
    <cellStyle name="SAPBEXHLevel3X 4" xfId="1204"/>
    <cellStyle name="SAPBEXHLevel3X 4 2" xfId="1205"/>
    <cellStyle name="SAPBEXHLevel3X 4 3" xfId="1206"/>
    <cellStyle name="SAPBEXHLevel3X 5" xfId="1207"/>
    <cellStyle name="SAPBEXHLevel3X 6" xfId="1208"/>
    <cellStyle name="SAPBEXHLevel3X 7" xfId="1209"/>
    <cellStyle name="SAPBEXinputData" xfId="1210"/>
    <cellStyle name="SAPBEXinputData 2" xfId="1211"/>
    <cellStyle name="SAPBEXinputData 2 2" xfId="1212"/>
    <cellStyle name="SAPBEXinputData 3" xfId="1213"/>
    <cellStyle name="SAPBEXinputData 4" xfId="1214"/>
    <cellStyle name="SAPBEXItemHeader" xfId="1215"/>
    <cellStyle name="SAPBEXItemHeader 2" xfId="1216"/>
    <cellStyle name="SAPBEXItemHeader 3" xfId="1217"/>
    <cellStyle name="SAPBEXresData" xfId="1218"/>
    <cellStyle name="SAPBEXresData 2" xfId="1219"/>
    <cellStyle name="SAPBEXresData 3" xfId="1220"/>
    <cellStyle name="SAPBEXresData 4" xfId="1221"/>
    <cellStyle name="SAPBEXresData 4 2" xfId="1222"/>
    <cellStyle name="SAPBEXresData 4 3" xfId="1223"/>
    <cellStyle name="SAPBEXresData 5" xfId="1224"/>
    <cellStyle name="SAPBEXresData 6" xfId="1225"/>
    <cellStyle name="SAPBEXresDataEmph" xfId="1226"/>
    <cellStyle name="SAPBEXresDataEmph 2" xfId="1227"/>
    <cellStyle name="SAPBEXresDataEmph 3" xfId="1228"/>
    <cellStyle name="SAPBEXresDataEmph 4" xfId="1229"/>
    <cellStyle name="SAPBEXresDataEmph 4 2" xfId="1230"/>
    <cellStyle name="SAPBEXresDataEmph 4 3" xfId="1231"/>
    <cellStyle name="SAPBEXresDataEmph 5" xfId="1232"/>
    <cellStyle name="SAPBEXresDataEmph 6" xfId="1233"/>
    <cellStyle name="SAPBEXresItem" xfId="1234"/>
    <cellStyle name="SAPBEXresItem 2" xfId="1235"/>
    <cellStyle name="SAPBEXresItem 3" xfId="1236"/>
    <cellStyle name="SAPBEXresItem 4" xfId="1237"/>
    <cellStyle name="SAPBEXresItem 4 2" xfId="1238"/>
    <cellStyle name="SAPBEXresItem 4 3" xfId="1239"/>
    <cellStyle name="SAPBEXresItem 5" xfId="1240"/>
    <cellStyle name="SAPBEXresItem 6" xfId="1241"/>
    <cellStyle name="SAPBEXresItemX" xfId="1242"/>
    <cellStyle name="SAPBEXresItemX 2" xfId="1243"/>
    <cellStyle name="SAPBEXresItemX 3" xfId="1244"/>
    <cellStyle name="SAPBEXresItemX 4" xfId="1245"/>
    <cellStyle name="SAPBEXresItemX 4 2" xfId="1246"/>
    <cellStyle name="SAPBEXresItemX 4 3" xfId="1247"/>
    <cellStyle name="SAPBEXresItemX 5" xfId="1248"/>
    <cellStyle name="SAPBEXresItemX 6" xfId="1249"/>
    <cellStyle name="SAPBEXstdData" xfId="1250"/>
    <cellStyle name="SAPBEXstdData 2" xfId="1251"/>
    <cellStyle name="SAPBEXstdData 2 2" xfId="1252"/>
    <cellStyle name="SAPBEXstdData 2 3" xfId="1253"/>
    <cellStyle name="SAPBEXstdData 2 4" xfId="1254"/>
    <cellStyle name="SAPBEXstdData 2 5" xfId="1255"/>
    <cellStyle name="SAPBEXstdData 3" xfId="1256"/>
    <cellStyle name="SAPBEXstdData 3 2" xfId="1257"/>
    <cellStyle name="SAPBEXstdData 4" xfId="1258"/>
    <cellStyle name="SAPBEXstdData 4 2" xfId="1259"/>
    <cellStyle name="SAPBEXstdData 5" xfId="1260"/>
    <cellStyle name="SAPBEXstdData_2009 g _150609" xfId="1261"/>
    <cellStyle name="SAPBEXstdDataEmph" xfId="1262"/>
    <cellStyle name="SAPBEXstdDataEmph 2" xfId="1263"/>
    <cellStyle name="SAPBEXstdDataEmph 3" xfId="1264"/>
    <cellStyle name="SAPBEXstdDataEmph 4" xfId="1265"/>
    <cellStyle name="SAPBEXstdDataEmph 5" xfId="1266"/>
    <cellStyle name="SAPBEXstdItem" xfId="1267"/>
    <cellStyle name="SAPBEXstdItem 2" xfId="1268"/>
    <cellStyle name="SAPBEXstdItem 2 2" xfId="1269"/>
    <cellStyle name="SAPBEXstdItem 3" xfId="1270"/>
    <cellStyle name="SAPBEXstdItem 3 2" xfId="1271"/>
    <cellStyle name="SAPBEXstdItem 4" xfId="1272"/>
    <cellStyle name="SAPBEXstdItem 4 2" xfId="1273"/>
    <cellStyle name="SAPBEXstdItem 5" xfId="1274"/>
    <cellStyle name="SAPBEXstdItem 5 2" xfId="1275"/>
    <cellStyle name="SAPBEXstdItem 6" xfId="1276"/>
    <cellStyle name="SAPBEXstdItem_FMLikp03_081208_15_aprrez" xfId="1277"/>
    <cellStyle name="SAPBEXstdItemX" xfId="1278"/>
    <cellStyle name="SAPBEXstdItemX 2" xfId="1279"/>
    <cellStyle name="SAPBEXstdItemX 3" xfId="1280"/>
    <cellStyle name="SAPBEXstdItemX 4" xfId="1281"/>
    <cellStyle name="SAPBEXstdItemX 4 2" xfId="1282"/>
    <cellStyle name="SAPBEXstdItemX 4 3" xfId="1283"/>
    <cellStyle name="SAPBEXstdItemX 5" xfId="1284"/>
    <cellStyle name="SAPBEXstdItemX 6" xfId="1285"/>
    <cellStyle name="SAPBEXsubData" xfId="1286"/>
    <cellStyle name="SAPBEXsubDataEmph" xfId="1287"/>
    <cellStyle name="SAPBEXsubItem" xfId="1288"/>
    <cellStyle name="SAPBEXtitle" xfId="1289"/>
    <cellStyle name="SAPBEXtitle 2" xfId="1290"/>
    <cellStyle name="SAPBEXtitle 2 2" xfId="1291"/>
    <cellStyle name="SAPBEXtitle 3" xfId="1292"/>
    <cellStyle name="SAPBEXunassignedItem" xfId="1293"/>
    <cellStyle name="SAPBEXundefined" xfId="1294"/>
    <cellStyle name="SAPBEXundefined 2" xfId="1295"/>
    <cellStyle name="SAPBEXundefined 3" xfId="1296"/>
    <cellStyle name="SAPBEXundefined 4" xfId="1297"/>
    <cellStyle name="SAPBEXundefined 5" xfId="1298"/>
    <cellStyle name="Satisfaisant" xfId="1299"/>
    <cellStyle name="Sce_Title" xfId="1300"/>
    <cellStyle name="Sep. milhar [2]" xfId="1301"/>
    <cellStyle name="Separador de m" xfId="1302"/>
    <cellStyle name="Separador de milhares [0]_A" xfId="1303"/>
    <cellStyle name="Separador de milhares_A" xfId="1304"/>
    <cellStyle name="Sheet Title" xfId="1305"/>
    <cellStyle name="Sheet Title 2" xfId="1306"/>
    <cellStyle name="Sheet Title 3" xfId="1307"/>
    <cellStyle name="Slikts" xfId="1308"/>
    <cellStyle name="Sortie" xfId="1309"/>
    <cellStyle name="Sortie 2" xfId="1310"/>
    <cellStyle name="Sortie 3" xfId="1311"/>
    <cellStyle name="Standard_Tabelle1" xfId="1312"/>
    <cellStyle name="Stils 1" xfId="1313"/>
    <cellStyle name="STYL1 - Style1" xfId="1314"/>
    <cellStyle name="Style 1" xfId="1315"/>
    <cellStyle name="Style 1 2" xfId="1316"/>
    <cellStyle name="Sub-title" xfId="1317"/>
    <cellStyle name="sum" xfId="1318"/>
    <cellStyle name="summary" xfId="1319"/>
    <cellStyle name="Text" xfId="1320"/>
    <cellStyle name="Texte explicatif" xfId="1321"/>
    <cellStyle name="þ_x001d_ð‡_x000c_éþ÷_x000c_âþU_x0001__x001f__x000f_&quot;_x0007__x0001__x0001_" xfId="1322"/>
    <cellStyle name="þ_x001d_ð‡_x000c_éþ÷_x000c_âþU_x0001__x001f__x000f_&quot;_x000f__x0001__x0001_" xfId="1323"/>
    <cellStyle name="þð‡éþ÷âþU&quot;" xfId="1324"/>
    <cellStyle name="Time" xfId="1325"/>
    <cellStyle name="Title 2" xfId="1326"/>
    <cellStyle name="Title 2 2" xfId="1327"/>
    <cellStyle name="Title 3" xfId="1328"/>
    <cellStyle name="Title 3 2" xfId="1329"/>
    <cellStyle name="Title 3 3" xfId="1330"/>
    <cellStyle name="Title 4" xfId="1331"/>
    <cellStyle name="Titre" xfId="1332"/>
    <cellStyle name="Titre 1" xfId="1333"/>
    <cellStyle name="Titre 2" xfId="1334"/>
    <cellStyle name="Titre 3" xfId="1335"/>
    <cellStyle name="Titre 4" xfId="1336"/>
    <cellStyle name="Titulo1" xfId="1337"/>
    <cellStyle name="Titulo2" xfId="1338"/>
    <cellStyle name="TopGrey" xfId="1339"/>
    <cellStyle name="Total 2" xfId="1340"/>
    <cellStyle name="Total 3" xfId="1341"/>
    <cellStyle name="Total 3 2" xfId="1342"/>
    <cellStyle name="Total 3 3" xfId="1343"/>
    <cellStyle name="Total 4" xfId="1344"/>
    <cellStyle name="Total 5" xfId="1345"/>
    <cellStyle name="Undefiniert" xfId="1346"/>
    <cellStyle name="USD" xfId="1347"/>
    <cellStyle name="USD Paren" xfId="1348"/>
    <cellStyle name="USD_Black Box 10 UNLOCKED" xfId="1349"/>
    <cellStyle name="V?st." xfId="1350"/>
    <cellStyle name="V?st. 2" xfId="1351"/>
    <cellStyle name="V?st. 3" xfId="1352"/>
    <cellStyle name="V¡rgula" xfId="1353"/>
    <cellStyle name="V¡rgula0" xfId="1354"/>
    <cellStyle name="vaca" xfId="1355"/>
    <cellStyle name="Vérification" xfId="1356"/>
    <cellStyle name="Vēst." xfId="1357"/>
    <cellStyle name="Vēst. 2" xfId="1358"/>
    <cellStyle name="Virgül [0]_08-01" xfId="1359"/>
    <cellStyle name="Virgül_08-01" xfId="1360"/>
    <cellStyle name="Vírgula" xfId="1361"/>
    <cellStyle name="Virsraksts 1" xfId="1362"/>
    <cellStyle name="Virsraksts 2" xfId="1363"/>
    <cellStyle name="Virsraksts 3" xfId="1364"/>
    <cellStyle name="Virsraksts 4" xfId="1365"/>
    <cellStyle name="Warning Text 2" xfId="1366"/>
    <cellStyle name="Warning Text 3" xfId="1367"/>
    <cellStyle name="WebAnchor1" xfId="1368"/>
    <cellStyle name="WebAnchor2" xfId="1369"/>
    <cellStyle name="WebAnchor3" xfId="1370"/>
    <cellStyle name="WebAnchor4" xfId="1371"/>
    <cellStyle name="WebAnchor5" xfId="1372"/>
    <cellStyle name="WebAnchor6" xfId="1373"/>
    <cellStyle name="WebAnchor7" xfId="1374"/>
    <cellStyle name="WebBold" xfId="1375"/>
    <cellStyle name="WebDate" xfId="1376"/>
    <cellStyle name="WebExclude" xfId="1377"/>
    <cellStyle name="WebFN" xfId="1378"/>
    <cellStyle name="WebFN1" xfId="1379"/>
    <cellStyle name="WebFN2" xfId="1380"/>
    <cellStyle name="WebFN3" xfId="1381"/>
    <cellStyle name="WebFN4" xfId="1382"/>
    <cellStyle name="WebHR" xfId="1383"/>
    <cellStyle name="WebIndent1" xfId="1384"/>
    <cellStyle name="WebIndent1wFN3" xfId="1385"/>
    <cellStyle name="WebIndent2" xfId="1386"/>
    <cellStyle name="WebNoBR" xfId="1387"/>
    <cellStyle name="year" xfId="1388"/>
    <cellStyle name="Years" xfId="1389"/>
    <cellStyle name="Záhlaví 1" xfId="1390"/>
    <cellStyle name="Záhlaví 2" xfId="1391"/>
    <cellStyle name="zero" xfId="1392"/>
    <cellStyle name="ДАТА" xfId="1393"/>
    <cellStyle name="Денежный [0]_arrears" xfId="1394"/>
    <cellStyle name="Денежный_arrears" xfId="1395"/>
    <cellStyle name="ЗАГОЛОВОК1" xfId="1396"/>
    <cellStyle name="ЗАГОЛОВОК2" xfId="1397"/>
    <cellStyle name="ИТОГОВЫЙ" xfId="1398"/>
    <cellStyle name="Обычный_1-Б (6)_1" xfId="1399"/>
    <cellStyle name="ПРОЦЕНТНЫЙ_BOPENGC" xfId="1400"/>
    <cellStyle name="ТЕКСТ" xfId="1401"/>
    <cellStyle name="ФИКСИРОВАННЫЙ" xfId="1402"/>
    <cellStyle name="Финансовый [0]_arrears" xfId="1403"/>
    <cellStyle name="Финансовый_arrears" xfId="1404"/>
    <cellStyle name="標準_TonREAL" xfId="1405"/>
  </cellStyles>
  <dxfs count="0"/>
  <tableStyles count="0" defaultTableStyle="TableStyleMedium2" defaultPivotStyle="PivotStyleLight16"/>
  <colors>
    <mruColors>
      <color rgb="FFF5A3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calcChain" Target="calcChain.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grafiks!$H$3</c:f>
              <c:strCache>
                <c:ptCount val="1"/>
                <c:pt idx="0">
                  <c:v>MoF</c:v>
                </c:pt>
              </c:strCache>
            </c:strRef>
          </c:tx>
          <c:spPr>
            <a:solidFill>
              <a:schemeClr val="accent5">
                <a:lumMod val="50000"/>
              </a:schemeClr>
            </a:solidFill>
            <a:ln>
              <a:noFill/>
            </a:ln>
            <a:effectLst/>
          </c:spPr>
          <c:invertIfNegative val="0"/>
          <c:cat>
            <c:numRef>
              <c:f>grafiks!$I$2:$K$2</c:f>
              <c:numCache>
                <c:formatCode>General</c:formatCode>
                <c:ptCount val="3"/>
                <c:pt idx="0">
                  <c:v>2018</c:v>
                </c:pt>
                <c:pt idx="1">
                  <c:v>2019</c:v>
                </c:pt>
                <c:pt idx="2">
                  <c:v>2020</c:v>
                </c:pt>
              </c:numCache>
            </c:numRef>
          </c:cat>
          <c:val>
            <c:numRef>
              <c:f>grafiks!$I$3:$K$3</c:f>
              <c:numCache>
                <c:formatCode>#,##0</c:formatCode>
                <c:ptCount val="3"/>
                <c:pt idx="0">
                  <c:v>8960.5435375157376</c:v>
                </c:pt>
                <c:pt idx="1">
                  <c:v>9276.3483961421207</c:v>
                </c:pt>
                <c:pt idx="2">
                  <c:v>9446.5269610363193</c:v>
                </c:pt>
              </c:numCache>
            </c:numRef>
          </c:val>
        </c:ser>
        <c:ser>
          <c:idx val="1"/>
          <c:order val="1"/>
          <c:tx>
            <c:strRef>
              <c:f>grafiks!$H$4</c:f>
              <c:strCache>
                <c:ptCount val="1"/>
                <c:pt idx="0">
                  <c:v>Council</c:v>
                </c:pt>
              </c:strCache>
            </c:strRef>
          </c:tx>
          <c:spPr>
            <a:pattFill prst="wdDnDiag">
              <a:fgClr>
                <a:srgbClr val="002060"/>
              </a:fgClr>
              <a:bgClr>
                <a:schemeClr val="bg1"/>
              </a:bgClr>
            </a:pattFill>
            <a:ln>
              <a:noFill/>
            </a:ln>
            <a:effectLst/>
          </c:spPr>
          <c:invertIfNegative val="0"/>
          <c:cat>
            <c:numRef>
              <c:f>grafiks!$I$2:$K$2</c:f>
              <c:numCache>
                <c:formatCode>General</c:formatCode>
                <c:ptCount val="3"/>
                <c:pt idx="0">
                  <c:v>2018</c:v>
                </c:pt>
                <c:pt idx="1">
                  <c:v>2019</c:v>
                </c:pt>
                <c:pt idx="2">
                  <c:v>2020</c:v>
                </c:pt>
              </c:numCache>
            </c:numRef>
          </c:cat>
          <c:val>
            <c:numRef>
              <c:f>grafiks!$I$4:$K$4</c:f>
              <c:numCache>
                <c:formatCode>#,##0</c:formatCode>
                <c:ptCount val="3"/>
                <c:pt idx="0">
                  <c:v>8711.3299375157367</c:v>
                </c:pt>
                <c:pt idx="1">
                  <c:v>8982.9013961421206</c:v>
                </c:pt>
                <c:pt idx="2">
                  <c:v>9350.3627910363193</c:v>
                </c:pt>
              </c:numCache>
            </c:numRef>
          </c:val>
        </c:ser>
        <c:dLbls>
          <c:showLegendKey val="0"/>
          <c:showVal val="0"/>
          <c:showCatName val="0"/>
          <c:showSerName val="0"/>
          <c:showPercent val="0"/>
          <c:showBubbleSize val="0"/>
        </c:dLbls>
        <c:gapWidth val="219"/>
        <c:overlap val="-27"/>
        <c:axId val="427051048"/>
        <c:axId val="427051440"/>
      </c:barChart>
      <c:catAx>
        <c:axId val="427051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427051440"/>
        <c:crosses val="autoZero"/>
        <c:auto val="1"/>
        <c:lblAlgn val="ctr"/>
        <c:lblOffset val="100"/>
        <c:noMultiLvlLbl val="0"/>
      </c:catAx>
      <c:valAx>
        <c:axId val="4270514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42705104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Times New Roman" panose="02020603050405020304" pitchFamily="18" charset="0"/>
          <a:cs typeface="Times New Roman" panose="02020603050405020304" pitchFamily="18" charset="0"/>
        </a:defRPr>
      </a:pPr>
      <a:endParaRPr lang="lv-LV"/>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grafiks!$A$3</c:f>
              <c:strCache>
                <c:ptCount val="1"/>
                <c:pt idx="0">
                  <c:v>FM</c:v>
                </c:pt>
              </c:strCache>
            </c:strRef>
          </c:tx>
          <c:spPr>
            <a:solidFill>
              <a:schemeClr val="accent5">
                <a:lumMod val="50000"/>
              </a:schemeClr>
            </a:solidFill>
            <a:ln>
              <a:noFill/>
            </a:ln>
            <a:effectLst/>
          </c:spPr>
          <c:invertIfNegative val="0"/>
          <c:cat>
            <c:numRef>
              <c:f>grafiks!$B$2:$D$2</c:f>
              <c:numCache>
                <c:formatCode>General</c:formatCode>
                <c:ptCount val="3"/>
                <c:pt idx="0">
                  <c:v>2018</c:v>
                </c:pt>
                <c:pt idx="1">
                  <c:v>2019</c:v>
                </c:pt>
                <c:pt idx="2">
                  <c:v>2020</c:v>
                </c:pt>
              </c:numCache>
            </c:numRef>
          </c:cat>
          <c:val>
            <c:numRef>
              <c:f>grafiks!$B$3:$D$3</c:f>
              <c:numCache>
                <c:formatCode>#,##0</c:formatCode>
                <c:ptCount val="3"/>
                <c:pt idx="0">
                  <c:v>8960.5435375157376</c:v>
                </c:pt>
                <c:pt idx="1">
                  <c:v>9276.3483961421207</c:v>
                </c:pt>
                <c:pt idx="2">
                  <c:v>9446.5269610363193</c:v>
                </c:pt>
              </c:numCache>
            </c:numRef>
          </c:val>
        </c:ser>
        <c:ser>
          <c:idx val="1"/>
          <c:order val="1"/>
          <c:tx>
            <c:strRef>
              <c:f>grafiks!$A$4</c:f>
              <c:strCache>
                <c:ptCount val="1"/>
                <c:pt idx="0">
                  <c:v>Padome</c:v>
                </c:pt>
              </c:strCache>
            </c:strRef>
          </c:tx>
          <c:spPr>
            <a:pattFill prst="wdDnDiag">
              <a:fgClr>
                <a:srgbClr val="002060"/>
              </a:fgClr>
              <a:bgClr>
                <a:schemeClr val="bg1"/>
              </a:bgClr>
            </a:pattFill>
            <a:ln>
              <a:noFill/>
            </a:ln>
            <a:effectLst/>
          </c:spPr>
          <c:invertIfNegative val="0"/>
          <c:cat>
            <c:numRef>
              <c:f>grafiks!$B$2:$D$2</c:f>
              <c:numCache>
                <c:formatCode>General</c:formatCode>
                <c:ptCount val="3"/>
                <c:pt idx="0">
                  <c:v>2018</c:v>
                </c:pt>
                <c:pt idx="1">
                  <c:v>2019</c:v>
                </c:pt>
                <c:pt idx="2">
                  <c:v>2020</c:v>
                </c:pt>
              </c:numCache>
            </c:numRef>
          </c:cat>
          <c:val>
            <c:numRef>
              <c:f>grafiks!$B$4:$D$4</c:f>
              <c:numCache>
                <c:formatCode>#,##0</c:formatCode>
                <c:ptCount val="3"/>
                <c:pt idx="0">
                  <c:v>8711.3299375157367</c:v>
                </c:pt>
                <c:pt idx="1">
                  <c:v>8982.9013961421206</c:v>
                </c:pt>
                <c:pt idx="2">
                  <c:v>9350.3627910363193</c:v>
                </c:pt>
              </c:numCache>
            </c:numRef>
          </c:val>
        </c:ser>
        <c:dLbls>
          <c:showLegendKey val="0"/>
          <c:showVal val="0"/>
          <c:showCatName val="0"/>
          <c:showSerName val="0"/>
          <c:showPercent val="0"/>
          <c:showBubbleSize val="0"/>
        </c:dLbls>
        <c:gapWidth val="219"/>
        <c:overlap val="-27"/>
        <c:axId val="427052224"/>
        <c:axId val="427052616"/>
      </c:barChart>
      <c:catAx>
        <c:axId val="427052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427052616"/>
        <c:crosses val="autoZero"/>
        <c:auto val="1"/>
        <c:lblAlgn val="ctr"/>
        <c:lblOffset val="100"/>
        <c:noMultiLvlLbl val="0"/>
      </c:catAx>
      <c:valAx>
        <c:axId val="4270526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42705222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Times New Roman" panose="02020603050405020304" pitchFamily="18" charset="0"/>
          <a:cs typeface="Times New Roman" panose="02020603050405020304" pitchFamily="18" charset="0"/>
        </a:defRPr>
      </a:pPr>
      <a:endParaRPr lang="lv-LV"/>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143996</xdr:colOff>
      <xdr:row>4</xdr:row>
      <xdr:rowOff>133911</xdr:rowOff>
    </xdr:from>
    <xdr:to>
      <xdr:col>12</xdr:col>
      <xdr:colOff>334496</xdr:colOff>
      <xdr:row>18</xdr:row>
      <xdr:rowOff>162485</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xdr:row>
      <xdr:rowOff>134470</xdr:rowOff>
    </xdr:from>
    <xdr:to>
      <xdr:col>5</xdr:col>
      <xdr:colOff>190500</xdr:colOff>
      <xdr:row>18</xdr:row>
      <xdr:rowOff>163044</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Documents%20and%20Settings\td-trupo\Local%20Settings\Temporary%20Internet%20Files\Content.Outlook\U8Y2E3BN\3100_3300kods_2012bud_0504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DOCUME~1\bd-adija\LOCALS~1\Temp\1\BW\Analyzer\Workbooks\GY55JBHKLGROEZGX7WMT1OGYW.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Documents%20and%20Settings\TD-STEPA\Local%20Settings\Temporary%20Internet%20Files\Content.Outlook\D9D6NPYH\CDTforecastDG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td\Documents%20and%20Settings\Td-strau\Local%20Settings\Temporary%20Internet%20Files\OLK1F\LV%20forecasts%202005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td\Documents%20and%20Settings\Td-strau\Local%20Settings\Temporary%20Internet%20Files\OLK1F\LV%20forecasts%202005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td\Documents%20and%20Settings\Td-strau\Local%20Settings\Temporary%20Internet%20Files\OLK1F\bl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TD-STEPA\Local%20Settings\Temporary%20Internet%20Files\Content.Outlook\D9D6NPYH\CDTforecastDG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ATSKAITE"/>
      <sheetName val="HEADER"/>
      <sheetName val="FOOTER"/>
      <sheetName val="ZQZBC_PLN__04_03_10"/>
      <sheetName val="ZQZBC_PLN__04_03_11"/>
      <sheetName val="ZQZBC_PLN__04_03_12"/>
      <sheetName val="ZQZBC_PLN__04_03_14"/>
      <sheetName val="ZQZBC_PLN__04_03_13"/>
      <sheetName val="ZQZBC_PLN__04_03_15"/>
      <sheetName val="ZQZBC_PLN__04_03_201_IP7"/>
      <sheetName val="ZQZBC_PLN__04_03_211_IP7"/>
      <sheetName val="ZQZBC_PLN__04_03_212_IP7"/>
      <sheetName val="ZQZBC_PLN__04_03_213_IP7"/>
      <sheetName val="ZQZBC_PLN__04_03_214_IP7"/>
      <sheetName val="ZQZBC_PLN__04_03_215_IP7"/>
      <sheetName val="ZQZBC_PLN__04_03_216_IP7"/>
      <sheetName val="ZQZBC_PLN__04_03_217_IP7"/>
      <sheetName val="ZQZBC_PLN__04_03_218_IP7"/>
      <sheetName val="ZQZBC_PLN__04_03_219_IP7"/>
      <sheetName val="ZQZBC_PLN__04_03_220_IP7"/>
      <sheetName val="ZQZBC_PLN__04_03_221_IP7"/>
      <sheetName val="QEKK"/>
    </sheetNames>
    <sheetDataSet>
      <sheetData sheetId="0" refreshError="1"/>
      <sheetData sheetId="1" refreshError="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ATSKAITE"/>
      <sheetName val="HEADER"/>
      <sheetName val="FOOTER"/>
      <sheetName val="ZQBC_REG_02_08"/>
    </sheetNames>
    <sheetDataSet>
      <sheetData sheetId="0" refreshError="1"/>
      <sheetData sheetId="1" refreshError="1"/>
      <sheetData sheetId="2"/>
      <sheetData sheetId="3" refreshError="1"/>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codes"/>
      <sheetName val="Flow"/>
      <sheetName val="Input"/>
      <sheetName val="Tables"/>
      <sheetName val="TRADE"/>
      <sheetName val="VOL"/>
      <sheetName val="QY"/>
      <sheetName val="PR"/>
      <sheetName val="LAB"/>
      <sheetName val="VAL"/>
      <sheetName val="HH"/>
      <sheetName val="E"/>
      <sheetName val="GVT"/>
      <sheetName val="EXT"/>
      <sheetName val="Balance"/>
      <sheetName val="Transfer"/>
      <sheetName val="Tabels"/>
      <sheetName val="overview"/>
    </sheetNames>
    <sheetDataSet>
      <sheetData sheetId="0" refreshError="1">
        <row r="11">
          <cell r="C11" t="str">
            <v>Latvia</v>
          </cell>
        </row>
        <row r="15">
          <cell r="C15" t="str">
            <v>mn LVL</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
    </sheetNames>
    <sheetDataSet>
      <sheetData sheetId="0">
        <row r="2">
          <cell r="A2" t="str">
            <v xml:space="preserve"> </v>
          </cell>
        </row>
        <row r="5">
          <cell r="A5" t="str">
            <v xml:space="preserve">KEY POINTS OF THE FORECAST  </v>
          </cell>
        </row>
        <row r="7">
          <cell r="Z7" t="str">
            <v xml:space="preserve"> Date : </v>
          </cell>
          <cell r="AD7" t="str">
            <v>18.10.2005</v>
          </cell>
        </row>
        <row r="8">
          <cell r="N8">
            <v>2004</v>
          </cell>
          <cell r="S8">
            <v>2005</v>
          </cell>
          <cell r="X8">
            <v>2006</v>
          </cell>
          <cell r="AC8">
            <v>2007</v>
          </cell>
        </row>
        <row r="9">
          <cell r="N9" t="str">
            <v xml:space="preserve">Level </v>
          </cell>
        </row>
        <row r="10">
          <cell r="A10" t="str">
            <v xml:space="preserve"> Exchange rates, annual average                   </v>
          </cell>
        </row>
        <row r="11">
          <cell r="A11" t="str">
            <v xml:space="preserve"> 1. Effective (% change) </v>
          </cell>
          <cell r="N11">
            <v>-3.3</v>
          </cell>
          <cell r="S11">
            <v>-4.8</v>
          </cell>
          <cell r="X11">
            <v>-0.2</v>
          </cell>
          <cell r="AC11">
            <v>0</v>
          </cell>
        </row>
        <row r="12">
          <cell r="A12" t="str">
            <v xml:space="preserve"> 2. US dollar (1 USD = ) </v>
          </cell>
          <cell r="N12">
            <v>0.53500000000000003</v>
          </cell>
          <cell r="S12">
            <v>0.55600000000000005</v>
          </cell>
          <cell r="X12">
            <v>0.57399999999999995</v>
          </cell>
          <cell r="AC12">
            <v>0.57399999999999995</v>
          </cell>
        </row>
        <row r="13">
          <cell r="A13" t="str">
            <v xml:space="preserve"> 3. euro (1 EUR = ) </v>
          </cell>
          <cell r="N13">
            <v>0.66500000000000004</v>
          </cell>
          <cell r="S13">
            <v>0.69599999999999995</v>
          </cell>
          <cell r="X13">
            <v>0.69599999999999995</v>
          </cell>
          <cell r="AC13">
            <v>0.69599999999999995</v>
          </cell>
        </row>
        <row r="14">
          <cell r="A14" t="str">
            <v xml:space="preserve"> Interest rates, annual average                   </v>
          </cell>
        </row>
        <row r="15">
          <cell r="A15" t="str">
            <v xml:space="preserve"> 4. Short-term interest rate </v>
          </cell>
          <cell r="N15">
            <v>4.2</v>
          </cell>
          <cell r="S15">
            <v>3</v>
          </cell>
          <cell r="X15">
            <v>3</v>
          </cell>
          <cell r="AC15">
            <v>3</v>
          </cell>
        </row>
        <row r="16">
          <cell r="A16" t="str">
            <v xml:space="preserve"> 5. Long-term interest rate </v>
          </cell>
          <cell r="N16">
            <v>4.9000000000000004</v>
          </cell>
          <cell r="S16">
            <v>3.9</v>
          </cell>
          <cell r="X16">
            <v>3.5</v>
          </cell>
          <cell r="AC16">
            <v>3.5</v>
          </cell>
        </row>
        <row r="17">
          <cell r="N17" t="str">
            <v xml:space="preserve">% change on previous year </v>
          </cell>
        </row>
        <row r="18">
          <cell r="A18" t="str">
            <v xml:space="preserve"> 6. Export markets total  </v>
          </cell>
        </row>
        <row r="19">
          <cell r="A19" t="str">
            <v xml:space="preserve"> 7. Import prices of goods  </v>
          </cell>
        </row>
        <row r="20">
          <cell r="A20" t="str">
            <v xml:space="preserve"> 8. Final demand </v>
          </cell>
          <cell r="N20">
            <v>10.897057269718573</v>
          </cell>
          <cell r="S20">
            <v>9.1202328017769645</v>
          </cell>
          <cell r="X20">
            <v>8.2020240893288445</v>
          </cell>
          <cell r="AC20">
            <v>7.3294867745490961</v>
          </cell>
        </row>
        <row r="21">
          <cell r="A21" t="str">
            <v xml:space="preserve"> 9. GDP </v>
          </cell>
          <cell r="N21">
            <v>8.319169597955355</v>
          </cell>
          <cell r="S21">
            <v>8.3651957538755095</v>
          </cell>
          <cell r="X21">
            <v>7.5263900093966773</v>
          </cell>
          <cell r="AC21">
            <v>7.0042092216515695</v>
          </cell>
        </row>
        <row r="22">
          <cell r="A22" t="str">
            <v xml:space="preserve">10. Output gap (relative to trend) </v>
          </cell>
          <cell r="N22">
            <v>0.7</v>
          </cell>
          <cell r="S22">
            <v>1.4</v>
          </cell>
          <cell r="X22">
            <v>1.1000000000000001</v>
          </cell>
          <cell r="AC22">
            <v>0</v>
          </cell>
        </row>
        <row r="23">
          <cell r="A23" t="str">
            <v xml:space="preserve">11. Employment (persons) </v>
          </cell>
          <cell r="N23">
            <v>1.0725990664415486</v>
          </cell>
          <cell r="S23">
            <v>1.0120862798032038</v>
          </cell>
          <cell r="X23">
            <v>0.97275763288371397</v>
          </cell>
          <cell r="AC23">
            <v>0.48169459265379189</v>
          </cell>
        </row>
        <row r="24">
          <cell r="A24" t="str">
            <v xml:space="preserve">12. Unemployment rate (level) (Eurostat) </v>
          </cell>
          <cell r="N24">
            <v>10.401759705508294</v>
          </cell>
          <cell r="S24">
            <v>9.9114047952066056</v>
          </cell>
          <cell r="X24">
            <v>9.3226358224379382</v>
          </cell>
          <cell r="AC24">
            <v>9.0012821162973218</v>
          </cell>
        </row>
        <row r="25">
          <cell r="A25" t="str">
            <v xml:space="preserve">13. GDP per person employed </v>
          </cell>
          <cell r="N25">
            <v>7.1696687316313845</v>
          </cell>
          <cell r="S25">
            <v>7.2794353080721574</v>
          </cell>
          <cell r="X25">
            <v>6.4904955852950197</v>
          </cell>
          <cell r="AC25">
            <v>6.4912466449134065</v>
          </cell>
        </row>
        <row r="26">
          <cell r="A26" t="str">
            <v xml:space="preserve">14. Compensation of employees per head </v>
          </cell>
          <cell r="N26">
            <v>9.6472544028261442</v>
          </cell>
          <cell r="S26">
            <v>14.9</v>
          </cell>
          <cell r="X26">
            <v>10.199999999999999</v>
          </cell>
          <cell r="AC26">
            <v>8.5999999999999854</v>
          </cell>
        </row>
        <row r="27">
          <cell r="A27" t="str">
            <v xml:space="preserve">15. Unit labour costs       </v>
          </cell>
        </row>
        <row r="28">
          <cell r="A28" t="str">
            <v xml:space="preserve">16. Relative unit labour costs in common currency </v>
          </cell>
        </row>
        <row r="29">
          <cell r="A29" t="str">
            <v xml:space="preserve">17. HICP    </v>
          </cell>
          <cell r="N29">
            <v>6.2</v>
          </cell>
          <cell r="S29">
            <v>6.9</v>
          </cell>
          <cell r="X29">
            <v>5.6</v>
          </cell>
          <cell r="AC29">
            <v>4.3</v>
          </cell>
        </row>
        <row r="30">
          <cell r="A30" t="str">
            <v xml:space="preserve">18. National CPI </v>
          </cell>
          <cell r="N30">
            <v>6.2</v>
          </cell>
          <cell r="S30">
            <v>6.8</v>
          </cell>
          <cell r="X30">
            <v>5.6</v>
          </cell>
          <cell r="AC30">
            <v>4.3</v>
          </cell>
        </row>
        <row r="31">
          <cell r="N31" t="str">
            <v xml:space="preserve">Level as % of GDP </v>
          </cell>
        </row>
        <row r="32">
          <cell r="A32" t="str">
            <v xml:space="preserve">19. Current external balance </v>
          </cell>
          <cell r="N32">
            <v>-12.381624080347532</v>
          </cell>
          <cell r="S32">
            <v>-9.6702330450350544</v>
          </cell>
          <cell r="X32">
            <v>-8.7955993408307904</v>
          </cell>
          <cell r="AC32">
            <v>-8.2761673906624083</v>
          </cell>
        </row>
        <row r="33">
          <cell r="A33" t="str">
            <v xml:space="preserve">20. Private sector net lending          </v>
          </cell>
        </row>
        <row r="34">
          <cell r="A34" t="str">
            <v xml:space="preserve"> General government </v>
          </cell>
        </row>
        <row r="35">
          <cell r="A35" t="str">
            <v xml:space="preserve">21. Net lending </v>
          </cell>
        </row>
        <row r="36">
          <cell r="A36" t="str">
            <v xml:space="preserve">22. Cyclically-adjusted primary balance </v>
          </cell>
        </row>
        <row r="37">
          <cell r="A37" t="str">
            <v xml:space="preserve">23. Gross debt </v>
          </cell>
          <cell r="N37">
            <v>13.295600925236759</v>
          </cell>
          <cell r="S37">
            <v>12.992842473404112</v>
          </cell>
          <cell r="X37">
            <v>14.100442416333509</v>
          </cell>
          <cell r="AC37">
            <v>13.025589855233122</v>
          </cell>
        </row>
        <row r="67">
          <cell r="A67" t="str">
            <v xml:space="preserve"> Table 1</v>
          </cell>
        </row>
        <row r="68">
          <cell r="A68" t="str">
            <v xml:space="preserve"> USE AND SUPPLY OF GOODS AND SERVICES  </v>
          </cell>
        </row>
        <row r="69">
          <cell r="A69" t="str">
            <v xml:space="preserve"> VOLUMES </v>
          </cell>
        </row>
        <row r="71">
          <cell r="A71" t="str">
            <v xml:space="preserve"> Country: LATVIA</v>
          </cell>
        </row>
        <row r="72">
          <cell r="A72" t="str">
            <v xml:space="preserve"> Currency unit: mln lats (at 2000 basic prices)</v>
          </cell>
        </row>
        <row r="73">
          <cell r="A73" t="str">
            <v xml:space="preserve"> ESA 95</v>
          </cell>
          <cell r="Z73" t="str">
            <v xml:space="preserve"> Date : </v>
          </cell>
          <cell r="AD73" t="str">
            <v>18.10.2005</v>
          </cell>
        </row>
        <row r="74">
          <cell r="I74" t="str">
            <v xml:space="preserve">ESA 95 </v>
          </cell>
          <cell r="M74">
            <v>2004</v>
          </cell>
          <cell r="V74">
            <v>2005</v>
          </cell>
          <cell r="Z74">
            <v>2006</v>
          </cell>
          <cell r="AD74">
            <v>2007</v>
          </cell>
        </row>
        <row r="75">
          <cell r="I75" t="str">
            <v>code</v>
          </cell>
          <cell r="M75" t="str">
            <v xml:space="preserve">Level </v>
          </cell>
          <cell r="R75" t="str">
            <v xml:space="preserve">Percentage change </v>
          </cell>
        </row>
        <row r="76">
          <cell r="A76" t="str">
            <v xml:space="preserve"> 1. Private consumption expenditure  </v>
          </cell>
          <cell r="I76" t="str">
            <v>P3</v>
          </cell>
          <cell r="M76">
            <v>4022.6209999999992</v>
          </cell>
          <cell r="R76">
            <v>9.2773918736468008</v>
          </cell>
          <cell r="V76">
            <v>8.299999999999951</v>
          </cell>
          <cell r="Z76">
            <v>8.299999999999951</v>
          </cell>
          <cell r="AD76">
            <v>7.5000000000000178</v>
          </cell>
        </row>
        <row r="77">
          <cell r="A77" t="str">
            <v xml:space="preserve"> 2. Government consumption expenditure  </v>
          </cell>
          <cell r="I77" t="str">
            <v>P3</v>
          </cell>
          <cell r="M77">
            <v>1075.42</v>
          </cell>
          <cell r="R77">
            <v>2.0870790196633182</v>
          </cell>
          <cell r="V77">
            <v>2.4</v>
          </cell>
          <cell r="Z77">
            <v>2.4</v>
          </cell>
          <cell r="AD77">
            <v>2.4</v>
          </cell>
        </row>
        <row r="78">
          <cell r="A78" t="str">
            <v xml:space="preserve"> 3. Gross fixed capital formation  </v>
          </cell>
          <cell r="I78" t="str">
            <v>P51</v>
          </cell>
          <cell r="M78">
            <v>1885.8440000000003</v>
          </cell>
          <cell r="R78">
            <v>17.261062376107116</v>
          </cell>
          <cell r="V78">
            <v>12.877338255777659</v>
          </cell>
          <cell r="Z78">
            <v>12.877338255777659</v>
          </cell>
          <cell r="AD78">
            <v>9.0588312456933995</v>
          </cell>
        </row>
        <row r="79">
          <cell r="A79" t="str">
            <v xml:space="preserve"> 4. Final domestic demand (1+2+3) </v>
          </cell>
          <cell r="M79">
            <v>6983.8849999999993</v>
          </cell>
          <cell r="R79">
            <v>10.1074953159399</v>
          </cell>
          <cell r="V79">
            <v>9.7410715526420404</v>
          </cell>
          <cell r="Z79">
            <v>8.7628310199498145</v>
          </cell>
          <cell r="AD79">
            <v>8.7628310199498145</v>
          </cell>
        </row>
        <row r="80">
          <cell r="A80" t="str">
            <v xml:space="preserve"> 5. Change in inventories + net acquisition of  </v>
          </cell>
        </row>
        <row r="81">
          <cell r="A81" t="str">
            <v xml:space="preserve">    valuables as % of GDP  </v>
          </cell>
          <cell r="I81" t="str">
            <v>P52+P53</v>
          </cell>
          <cell r="M81">
            <v>343.56599999999764</v>
          </cell>
          <cell r="R81">
            <v>49.373274494032046</v>
          </cell>
          <cell r="V81">
            <v>-33.338733935410858</v>
          </cell>
          <cell r="Z81">
            <v>-44.67794235382808</v>
          </cell>
          <cell r="AD81">
            <v>-28.356229646197875</v>
          </cell>
        </row>
        <row r="82">
          <cell r="A82" t="str">
            <v xml:space="preserve"> 6. Domestic demand (4+5)  </v>
          </cell>
          <cell r="M82">
            <v>7327.4509999999973</v>
          </cell>
          <cell r="R82">
            <v>11.481542169363863</v>
          </cell>
          <cell r="V82">
            <v>7.7211663424525483</v>
          </cell>
          <cell r="Z82">
            <v>7.2122213041723597</v>
          </cell>
          <cell r="AD82">
            <v>6.7398312414308208</v>
          </cell>
        </row>
        <row r="83">
          <cell r="A83" t="str">
            <v xml:space="preserve"> 7. Exports of goods and services  </v>
          </cell>
          <cell r="I83" t="str">
            <v>P6</v>
          </cell>
          <cell r="M83">
            <v>2559.5340000000006</v>
          </cell>
          <cell r="R83">
            <v>9.2571763232450088</v>
          </cell>
          <cell r="V83">
            <v>13.125489589318406</v>
          </cell>
          <cell r="Z83">
            <v>10.900268379807375</v>
          </cell>
          <cell r="AD83">
            <v>8.8834569179771172</v>
          </cell>
        </row>
        <row r="84">
          <cell r="A84" t="str">
            <v xml:space="preserve"> 7a. - of which goods  </v>
          </cell>
          <cell r="I84" t="str">
            <v>P61</v>
          </cell>
        </row>
        <row r="85">
          <cell r="A85" t="str">
            <v xml:space="preserve"> 7b. - of which services </v>
          </cell>
          <cell r="I85" t="str">
            <v>P62</v>
          </cell>
        </row>
        <row r="86">
          <cell r="A86" t="str">
            <v xml:space="preserve"> 8. Final demand (6+7) </v>
          </cell>
          <cell r="M86">
            <v>9886.9849999999969</v>
          </cell>
          <cell r="R86">
            <v>10.897057269718573</v>
          </cell>
          <cell r="V86">
            <v>9.1202328017769645</v>
          </cell>
          <cell r="Z86">
            <v>8.2020240893288445</v>
          </cell>
          <cell r="AD86">
            <v>7.3294867745490961</v>
          </cell>
        </row>
        <row r="87">
          <cell r="A87" t="str">
            <v xml:space="preserve"> 9. Imports of goods and services  </v>
          </cell>
          <cell r="I87" t="str">
            <v>P7</v>
          </cell>
          <cell r="M87">
            <v>3630.5769999999993</v>
          </cell>
          <cell r="R87">
            <v>15.639638790263955</v>
          </cell>
          <cell r="V87">
            <v>10.421353760452901</v>
          </cell>
          <cell r="Z87">
            <v>9.3446332749578467</v>
          </cell>
          <cell r="AD87">
            <v>7.8704376779011653</v>
          </cell>
        </row>
        <row r="88">
          <cell r="A88" t="str">
            <v xml:space="preserve"> 9a. - of which goods  </v>
          </cell>
          <cell r="I88" t="str">
            <v>P71</v>
          </cell>
        </row>
        <row r="89">
          <cell r="A89" t="str">
            <v xml:space="preserve"> 9b. - of which services </v>
          </cell>
          <cell r="I89" t="str">
            <v>P72</v>
          </cell>
        </row>
        <row r="90">
          <cell r="A90" t="str">
            <v xml:space="preserve">10. Gross domestic product at market prices (8-9)  </v>
          </cell>
          <cell r="I90" t="str">
            <v>B1*g</v>
          </cell>
          <cell r="M90">
            <v>6256.4079999999976</v>
          </cell>
          <cell r="R90">
            <v>8.319169597955355</v>
          </cell>
          <cell r="V90">
            <v>8.3651957538755095</v>
          </cell>
          <cell r="Z90">
            <v>7.5263900093966773</v>
          </cell>
          <cell r="AD90">
            <v>7.0042092216515695</v>
          </cell>
        </row>
        <row r="91">
          <cell r="R91" t="str">
            <v xml:space="preserve">Contribution to change in GDP </v>
          </cell>
        </row>
        <row r="92">
          <cell r="A92" t="str">
            <v xml:space="preserve">11. Final domestic demand  </v>
          </cell>
          <cell r="M92">
            <v>6983.8849999999993</v>
          </cell>
          <cell r="R92">
            <v>11.099515036701604</v>
          </cell>
          <cell r="V92">
            <v>10.873735136906603</v>
          </cell>
          <cell r="Z92">
            <v>9.9059431301339771</v>
          </cell>
          <cell r="AD92">
            <v>8.3166266944025047</v>
          </cell>
        </row>
        <row r="93">
          <cell r="A93" t="str">
            <v xml:space="preserve">12. Change in inventories + net acq. of valuables </v>
          </cell>
          <cell r="I93" t="str">
            <v>P52+P53</v>
          </cell>
          <cell r="M93">
            <v>343.56599999999764</v>
          </cell>
          <cell r="R93">
            <v>1.9661174940498138</v>
          </cell>
          <cell r="V93">
            <v>-1.8307718203885179</v>
          </cell>
          <cell r="Z93">
            <v>-1.5092528938987464</v>
          </cell>
          <cell r="AD93">
            <v>-0.49283392793454689</v>
          </cell>
        </row>
        <row r="94">
          <cell r="A94" t="str">
            <v xml:space="preserve">13. External balance of trade in goods and services  </v>
          </cell>
          <cell r="I94" t="str">
            <v>B11</v>
          </cell>
          <cell r="M94">
            <v>-1071.0429999999988</v>
          </cell>
          <cell r="R94">
            <v>-4.7464629327960823</v>
          </cell>
          <cell r="V94">
            <v>-0.67776756264254279</v>
          </cell>
          <cell r="Z94">
            <v>-0.87030022683857577</v>
          </cell>
          <cell r="AD94">
            <v>-0.81958354481640594</v>
          </cell>
        </row>
        <row r="95">
          <cell r="A95" t="str">
            <v xml:space="preserve"> </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
    </sheetNames>
    <sheetDataSet>
      <sheetData sheetId="0">
        <row r="2">
          <cell r="A2" t="str">
            <v xml:space="preserve"> </v>
          </cell>
        </row>
        <row r="5">
          <cell r="A5" t="str">
            <v xml:space="preserve">KEY POINTS OF THE FORECAST  </v>
          </cell>
        </row>
        <row r="7">
          <cell r="Z7" t="str">
            <v xml:space="preserve"> Date : </v>
          </cell>
          <cell r="AD7" t="str">
            <v>18.10.2005</v>
          </cell>
        </row>
        <row r="8">
          <cell r="N8">
            <v>2004</v>
          </cell>
          <cell r="S8">
            <v>2005</v>
          </cell>
          <cell r="X8">
            <v>2006</v>
          </cell>
          <cell r="AC8">
            <v>2007</v>
          </cell>
        </row>
        <row r="9">
          <cell r="N9" t="str">
            <v xml:space="preserve">Level </v>
          </cell>
        </row>
        <row r="10">
          <cell r="A10" t="str">
            <v xml:space="preserve"> Exchange rates, annual average                   </v>
          </cell>
        </row>
        <row r="11">
          <cell r="A11" t="str">
            <v xml:space="preserve"> 1. Effective (% change) </v>
          </cell>
          <cell r="N11">
            <v>-3.3</v>
          </cell>
          <cell r="S11">
            <v>-4.8</v>
          </cell>
          <cell r="X11">
            <v>-0.2</v>
          </cell>
          <cell r="AC11">
            <v>0</v>
          </cell>
        </row>
        <row r="12">
          <cell r="A12" t="str">
            <v xml:space="preserve"> 2. US dollar (1 USD = ) </v>
          </cell>
          <cell r="N12">
            <v>0.53500000000000003</v>
          </cell>
          <cell r="S12">
            <v>0.55600000000000005</v>
          </cell>
          <cell r="X12">
            <v>0.57399999999999995</v>
          </cell>
          <cell r="AC12">
            <v>0.57399999999999995</v>
          </cell>
        </row>
        <row r="13">
          <cell r="A13" t="str">
            <v xml:space="preserve"> 3. euro (1 EUR = ) </v>
          </cell>
          <cell r="N13">
            <v>0.66500000000000004</v>
          </cell>
          <cell r="S13">
            <v>0.69599999999999995</v>
          </cell>
          <cell r="X13">
            <v>0.69599999999999995</v>
          </cell>
          <cell r="AC13">
            <v>0.69599999999999995</v>
          </cell>
        </row>
        <row r="14">
          <cell r="A14" t="str">
            <v xml:space="preserve"> Interest rates, annual average                   </v>
          </cell>
        </row>
        <row r="15">
          <cell r="A15" t="str">
            <v xml:space="preserve"> 4. Short-term interest rate </v>
          </cell>
          <cell r="N15">
            <v>4.2</v>
          </cell>
          <cell r="S15">
            <v>3</v>
          </cell>
          <cell r="X15">
            <v>3</v>
          </cell>
          <cell r="AC15">
            <v>3</v>
          </cell>
        </row>
        <row r="16">
          <cell r="A16" t="str">
            <v xml:space="preserve"> 5. Long-term interest rate </v>
          </cell>
          <cell r="N16">
            <v>4.9000000000000004</v>
          </cell>
          <cell r="S16">
            <v>3.9</v>
          </cell>
          <cell r="X16">
            <v>3.5</v>
          </cell>
          <cell r="AC16">
            <v>3.5</v>
          </cell>
        </row>
        <row r="17">
          <cell r="N17" t="str">
            <v xml:space="preserve">% change on previous year </v>
          </cell>
        </row>
        <row r="18">
          <cell r="A18" t="str">
            <v xml:space="preserve"> 6. Export markets total  </v>
          </cell>
        </row>
        <row r="19">
          <cell r="A19" t="str">
            <v xml:space="preserve"> 7. Import prices of goods  </v>
          </cell>
        </row>
        <row r="20">
          <cell r="A20" t="str">
            <v xml:space="preserve"> 8. Final demand </v>
          </cell>
          <cell r="N20">
            <v>10.897057269718573</v>
          </cell>
          <cell r="S20">
            <v>9.1202328017769645</v>
          </cell>
          <cell r="X20">
            <v>8.2020240893288445</v>
          </cell>
          <cell r="AC20">
            <v>7.3294867745490961</v>
          </cell>
        </row>
        <row r="21">
          <cell r="A21" t="str">
            <v xml:space="preserve"> 9. GDP </v>
          </cell>
          <cell r="N21">
            <v>8.319169597955355</v>
          </cell>
          <cell r="S21">
            <v>8.3651957538755095</v>
          </cell>
          <cell r="X21">
            <v>7.5263900093966773</v>
          </cell>
          <cell r="AC21">
            <v>7.0042092216515695</v>
          </cell>
        </row>
        <row r="22">
          <cell r="A22" t="str">
            <v xml:space="preserve">10. Output gap (relative to trend) </v>
          </cell>
          <cell r="N22">
            <v>0.7</v>
          </cell>
          <cell r="S22">
            <v>1.4</v>
          </cell>
          <cell r="X22">
            <v>1.1000000000000001</v>
          </cell>
          <cell r="AC22">
            <v>0</v>
          </cell>
        </row>
        <row r="23">
          <cell r="A23" t="str">
            <v xml:space="preserve">11. Employment (persons) </v>
          </cell>
          <cell r="N23">
            <v>1.0725990664415486</v>
          </cell>
          <cell r="S23">
            <v>1.0120862798032038</v>
          </cell>
          <cell r="X23">
            <v>0.97275763288371397</v>
          </cell>
          <cell r="AC23">
            <v>0.48169459265379189</v>
          </cell>
        </row>
        <row r="24">
          <cell r="A24" t="str">
            <v xml:space="preserve">12. Unemployment rate (level) (Eurostat) </v>
          </cell>
          <cell r="N24">
            <v>10.401759705508294</v>
          </cell>
          <cell r="S24">
            <v>9.9114047952066056</v>
          </cell>
          <cell r="X24">
            <v>9.3226358224379382</v>
          </cell>
          <cell r="AC24">
            <v>9.0012821162973218</v>
          </cell>
        </row>
        <row r="25">
          <cell r="A25" t="str">
            <v xml:space="preserve">13. GDP per person employed </v>
          </cell>
          <cell r="N25">
            <v>7.1696687316313845</v>
          </cell>
          <cell r="S25">
            <v>7.2794353080721574</v>
          </cell>
          <cell r="X25">
            <v>6.4904955852950197</v>
          </cell>
          <cell r="AC25">
            <v>6.4912466449134065</v>
          </cell>
        </row>
        <row r="26">
          <cell r="A26" t="str">
            <v xml:space="preserve">14. Compensation of employees per head </v>
          </cell>
          <cell r="N26">
            <v>9.6472544028261442</v>
          </cell>
          <cell r="S26">
            <v>14.9</v>
          </cell>
          <cell r="X26">
            <v>10.199999999999999</v>
          </cell>
          <cell r="AC26">
            <v>8.5999999999999854</v>
          </cell>
        </row>
        <row r="27">
          <cell r="A27" t="str">
            <v xml:space="preserve">15. Unit labour costs       </v>
          </cell>
        </row>
        <row r="28">
          <cell r="A28" t="str">
            <v xml:space="preserve">16. Relative unit labour costs in common currency </v>
          </cell>
        </row>
        <row r="29">
          <cell r="A29" t="str">
            <v xml:space="preserve">17. HICP    </v>
          </cell>
          <cell r="N29">
            <v>6.2</v>
          </cell>
          <cell r="S29">
            <v>6.9</v>
          </cell>
          <cell r="X29">
            <v>5.6</v>
          </cell>
          <cell r="AC29">
            <v>4.3</v>
          </cell>
        </row>
        <row r="30">
          <cell r="A30" t="str">
            <v xml:space="preserve">18. National CPI </v>
          </cell>
          <cell r="N30">
            <v>6.2</v>
          </cell>
          <cell r="S30">
            <v>6.8</v>
          </cell>
          <cell r="X30">
            <v>5.6</v>
          </cell>
          <cell r="AC30">
            <v>4.3</v>
          </cell>
        </row>
        <row r="31">
          <cell r="N31" t="str">
            <v xml:space="preserve">Level as % of GDP </v>
          </cell>
        </row>
        <row r="32">
          <cell r="A32" t="str">
            <v xml:space="preserve">19. Current external balance </v>
          </cell>
          <cell r="N32">
            <v>-12.381624080347532</v>
          </cell>
          <cell r="S32">
            <v>-9.6702330450350544</v>
          </cell>
          <cell r="X32">
            <v>-8.7955993408307904</v>
          </cell>
          <cell r="AC32">
            <v>-8.2761673906624083</v>
          </cell>
        </row>
        <row r="33">
          <cell r="A33" t="str">
            <v xml:space="preserve">20. Private sector net lending          </v>
          </cell>
        </row>
        <row r="34">
          <cell r="A34" t="str">
            <v xml:space="preserve"> General government </v>
          </cell>
        </row>
        <row r="35">
          <cell r="A35" t="str">
            <v xml:space="preserve">21. Net lending </v>
          </cell>
        </row>
        <row r="36">
          <cell r="A36" t="str">
            <v xml:space="preserve">22. Cyclically-adjusted primary balance </v>
          </cell>
        </row>
        <row r="37">
          <cell r="A37" t="str">
            <v xml:space="preserve">23. Gross debt </v>
          </cell>
          <cell r="N37">
            <v>13.295600925236759</v>
          </cell>
          <cell r="S37">
            <v>12.992842473404112</v>
          </cell>
          <cell r="X37">
            <v>14.100442416333509</v>
          </cell>
          <cell r="AC37">
            <v>13.025589855233122</v>
          </cell>
        </row>
        <row r="67">
          <cell r="A67" t="str">
            <v xml:space="preserve"> Table 1</v>
          </cell>
        </row>
        <row r="68">
          <cell r="A68" t="str">
            <v xml:space="preserve"> USE AND SUPPLY OF GOODS AND SERVICES  </v>
          </cell>
        </row>
        <row r="69">
          <cell r="A69" t="str">
            <v xml:space="preserve"> VOLUMES </v>
          </cell>
        </row>
        <row r="71">
          <cell r="A71" t="str">
            <v xml:space="preserve"> Country: LATVIA</v>
          </cell>
        </row>
        <row r="72">
          <cell r="A72" t="str">
            <v xml:space="preserve"> Currency unit: mln lats (at 2000 basic prices)</v>
          </cell>
        </row>
        <row r="73">
          <cell r="A73" t="str">
            <v xml:space="preserve"> ESA 95</v>
          </cell>
          <cell r="Z73" t="str">
            <v xml:space="preserve"> Date : </v>
          </cell>
          <cell r="AD73" t="str">
            <v>18.10.2005</v>
          </cell>
        </row>
        <row r="74">
          <cell r="I74" t="str">
            <v xml:space="preserve">ESA 95 </v>
          </cell>
          <cell r="M74">
            <v>2004</v>
          </cell>
          <cell r="V74">
            <v>2005</v>
          </cell>
          <cell r="Z74">
            <v>2006</v>
          </cell>
          <cell r="AD74">
            <v>2007</v>
          </cell>
        </row>
        <row r="75">
          <cell r="I75" t="str">
            <v>code</v>
          </cell>
          <cell r="M75" t="str">
            <v xml:space="preserve">Level </v>
          </cell>
          <cell r="R75" t="str">
            <v xml:space="preserve">Percentage change </v>
          </cell>
        </row>
        <row r="76">
          <cell r="A76" t="str">
            <v xml:space="preserve"> 1. Private consumption expenditure  </v>
          </cell>
          <cell r="I76" t="str">
            <v>P3</v>
          </cell>
          <cell r="M76">
            <v>4022.6209999999992</v>
          </cell>
          <cell r="R76">
            <v>9.2773918736468008</v>
          </cell>
          <cell r="V76">
            <v>8.299999999999951</v>
          </cell>
          <cell r="Z76">
            <v>8.299999999999951</v>
          </cell>
          <cell r="AD76">
            <v>7.5000000000000178</v>
          </cell>
        </row>
        <row r="77">
          <cell r="A77" t="str">
            <v xml:space="preserve"> 2. Government consumption expenditure  </v>
          </cell>
          <cell r="I77" t="str">
            <v>P3</v>
          </cell>
          <cell r="M77">
            <v>1075.42</v>
          </cell>
          <cell r="R77">
            <v>2.0870790196633182</v>
          </cell>
          <cell r="V77">
            <v>2.4</v>
          </cell>
          <cell r="Z77">
            <v>2.4</v>
          </cell>
          <cell r="AD77">
            <v>2.4</v>
          </cell>
        </row>
        <row r="78">
          <cell r="A78" t="str">
            <v xml:space="preserve"> 3. Gross fixed capital formation  </v>
          </cell>
          <cell r="I78" t="str">
            <v>P51</v>
          </cell>
          <cell r="M78">
            <v>1885.8440000000003</v>
          </cell>
          <cell r="R78">
            <v>17.261062376107116</v>
          </cell>
          <cell r="V78">
            <v>12.877338255777659</v>
          </cell>
          <cell r="Z78">
            <v>12.877338255777659</v>
          </cell>
          <cell r="AD78">
            <v>9.0588312456933995</v>
          </cell>
        </row>
        <row r="79">
          <cell r="A79" t="str">
            <v xml:space="preserve"> 4. Final domestic demand (1+2+3) </v>
          </cell>
          <cell r="M79">
            <v>6983.8849999999993</v>
          </cell>
          <cell r="R79">
            <v>10.1074953159399</v>
          </cell>
          <cell r="V79">
            <v>9.7410715526420404</v>
          </cell>
          <cell r="Z79">
            <v>8.7628310199498145</v>
          </cell>
          <cell r="AD79">
            <v>8.7628310199498145</v>
          </cell>
        </row>
        <row r="80">
          <cell r="A80" t="str">
            <v xml:space="preserve"> 5. Change in inventories + net acquisition of  </v>
          </cell>
        </row>
        <row r="81">
          <cell r="A81" t="str">
            <v xml:space="preserve">    valuables as % of GDP  </v>
          </cell>
          <cell r="I81" t="str">
            <v>P52+P53</v>
          </cell>
          <cell r="M81">
            <v>343.56599999999764</v>
          </cell>
          <cell r="R81">
            <v>49.373274494032046</v>
          </cell>
          <cell r="V81">
            <v>-33.338733935410858</v>
          </cell>
          <cell r="Z81">
            <v>-44.67794235382808</v>
          </cell>
          <cell r="AD81">
            <v>-28.356229646197875</v>
          </cell>
        </row>
        <row r="82">
          <cell r="A82" t="str">
            <v xml:space="preserve"> 6. Domestic demand (4+5)  </v>
          </cell>
          <cell r="M82">
            <v>7327.4509999999973</v>
          </cell>
          <cell r="R82">
            <v>11.481542169363863</v>
          </cell>
          <cell r="V82">
            <v>7.7211663424525483</v>
          </cell>
          <cell r="Z82">
            <v>7.2122213041723597</v>
          </cell>
          <cell r="AD82">
            <v>6.7398312414308208</v>
          </cell>
        </row>
        <row r="83">
          <cell r="A83" t="str">
            <v xml:space="preserve"> 7. Exports of goods and services  </v>
          </cell>
          <cell r="I83" t="str">
            <v>P6</v>
          </cell>
          <cell r="M83">
            <v>2559.5340000000006</v>
          </cell>
          <cell r="R83">
            <v>9.2571763232450088</v>
          </cell>
          <cell r="V83">
            <v>13.125489589318406</v>
          </cell>
          <cell r="Z83">
            <v>10.900268379807375</v>
          </cell>
          <cell r="AD83">
            <v>8.8834569179771172</v>
          </cell>
        </row>
        <row r="84">
          <cell r="A84" t="str">
            <v xml:space="preserve"> 7a. - of which goods  </v>
          </cell>
          <cell r="I84" t="str">
            <v>P61</v>
          </cell>
        </row>
        <row r="85">
          <cell r="A85" t="str">
            <v xml:space="preserve"> 7b. - of which services </v>
          </cell>
          <cell r="I85" t="str">
            <v>P62</v>
          </cell>
        </row>
        <row r="86">
          <cell r="A86" t="str">
            <v xml:space="preserve"> 8. Final demand (6+7) </v>
          </cell>
          <cell r="M86">
            <v>9886.9849999999969</v>
          </cell>
          <cell r="R86">
            <v>10.897057269718573</v>
          </cell>
          <cell r="V86">
            <v>9.1202328017769645</v>
          </cell>
          <cell r="Z86">
            <v>8.2020240893288445</v>
          </cell>
          <cell r="AD86">
            <v>7.3294867745490961</v>
          </cell>
        </row>
        <row r="87">
          <cell r="A87" t="str">
            <v xml:space="preserve"> 9. Imports of goods and services  </v>
          </cell>
          <cell r="I87" t="str">
            <v>P7</v>
          </cell>
          <cell r="M87">
            <v>3630.5769999999993</v>
          </cell>
          <cell r="R87">
            <v>15.639638790263955</v>
          </cell>
          <cell r="V87">
            <v>10.421353760452901</v>
          </cell>
          <cell r="Z87">
            <v>9.3446332749578467</v>
          </cell>
          <cell r="AD87">
            <v>7.8704376779011653</v>
          </cell>
        </row>
        <row r="88">
          <cell r="A88" t="str">
            <v xml:space="preserve"> 9a. - of which goods  </v>
          </cell>
          <cell r="I88" t="str">
            <v>P71</v>
          </cell>
        </row>
        <row r="89">
          <cell r="A89" t="str">
            <v xml:space="preserve"> 9b. - of which services </v>
          </cell>
          <cell r="I89" t="str">
            <v>P72</v>
          </cell>
        </row>
        <row r="90">
          <cell r="A90" t="str">
            <v xml:space="preserve">10. Gross domestic product at market prices (8-9)  </v>
          </cell>
          <cell r="I90" t="str">
            <v>B1*g</v>
          </cell>
          <cell r="M90">
            <v>6256.4079999999976</v>
          </cell>
          <cell r="R90">
            <v>8.319169597955355</v>
          </cell>
          <cell r="V90">
            <v>8.3651957538755095</v>
          </cell>
          <cell r="Z90">
            <v>7.5263900093966773</v>
          </cell>
          <cell r="AD90">
            <v>7.0042092216515695</v>
          </cell>
        </row>
        <row r="91">
          <cell r="R91" t="str">
            <v xml:space="preserve">Contribution to change in GDP </v>
          </cell>
        </row>
        <row r="92">
          <cell r="A92" t="str">
            <v xml:space="preserve">11. Final domestic demand  </v>
          </cell>
          <cell r="M92">
            <v>6983.8849999999993</v>
          </cell>
          <cell r="R92">
            <v>11.099515036701604</v>
          </cell>
          <cell r="V92">
            <v>10.873735136906603</v>
          </cell>
          <cell r="Z92">
            <v>9.9059431301339771</v>
          </cell>
          <cell r="AD92">
            <v>8.3166266944025047</v>
          </cell>
        </row>
        <row r="93">
          <cell r="A93" t="str">
            <v xml:space="preserve">12. Change in inventories + net acq. of valuables </v>
          </cell>
          <cell r="I93" t="str">
            <v>P52+P53</v>
          </cell>
          <cell r="M93">
            <v>343.56599999999764</v>
          </cell>
          <cell r="R93">
            <v>1.9661174940498138</v>
          </cell>
          <cell r="V93">
            <v>-1.8307718203885179</v>
          </cell>
          <cell r="Z93">
            <v>-1.5092528938987464</v>
          </cell>
          <cell r="AD93">
            <v>-0.49283392793454689</v>
          </cell>
        </row>
        <row r="94">
          <cell r="A94" t="str">
            <v xml:space="preserve">13. External balance of trade in goods and services  </v>
          </cell>
          <cell r="I94" t="str">
            <v>B11</v>
          </cell>
          <cell r="M94">
            <v>-1071.0429999999988</v>
          </cell>
          <cell r="R94">
            <v>-4.7464629327960823</v>
          </cell>
          <cell r="V94">
            <v>-0.67776756264254279</v>
          </cell>
          <cell r="Z94">
            <v>-0.87030022683857577</v>
          </cell>
          <cell r="AD94">
            <v>-0.81958354481640594</v>
          </cell>
        </row>
        <row r="95">
          <cell r="A95" t="str">
            <v xml:space="preserve"> </v>
          </cell>
        </row>
        <row r="132">
          <cell r="A132" t="str">
            <v xml:space="preserve"> Table 2</v>
          </cell>
        </row>
        <row r="133">
          <cell r="A133" t="str">
            <v xml:space="preserve"> QUARTERLY PROFILES </v>
          </cell>
        </row>
        <row r="135">
          <cell r="A135" t="str">
            <v xml:space="preserve"> Country: LATVIA</v>
          </cell>
        </row>
        <row r="136">
          <cell r="A136" t="str">
            <v xml:space="preserve"> Currency unit: </v>
          </cell>
        </row>
        <row r="137">
          <cell r="A137" t="str">
            <v xml:space="preserve"> ESA 95</v>
          </cell>
          <cell r="Z137" t="str">
            <v xml:space="preserve"> Date : </v>
          </cell>
          <cell r="AD137" t="str">
            <v>18.10.2005</v>
          </cell>
        </row>
        <row r="138">
          <cell r="J138">
            <v>2005</v>
          </cell>
          <cell r="R138">
            <v>2006</v>
          </cell>
          <cell r="Z138">
            <v>2007</v>
          </cell>
        </row>
        <row r="139">
          <cell r="J139" t="str">
            <v>I</v>
          </cell>
          <cell r="L139" t="str">
            <v>II</v>
          </cell>
          <cell r="N139" t="str">
            <v>III</v>
          </cell>
          <cell r="P139" t="str">
            <v>IV</v>
          </cell>
          <cell r="R139" t="str">
            <v>I</v>
          </cell>
          <cell r="T139" t="str">
            <v>II</v>
          </cell>
          <cell r="V139" t="str">
            <v>III</v>
          </cell>
          <cell r="X139" t="str">
            <v>IV</v>
          </cell>
          <cell r="Z139" t="str">
            <v>I</v>
          </cell>
          <cell r="AB139" t="str">
            <v>II</v>
          </cell>
          <cell r="AD139" t="str">
            <v>III</v>
          </cell>
          <cell r="AF139" t="str">
            <v>IV</v>
          </cell>
        </row>
        <row r="140">
          <cell r="J140" t="str">
            <v xml:space="preserve"> USE AND SUPPLY OF GOODS AND SERVICES, VOLUMES  </v>
          </cell>
        </row>
        <row r="141">
          <cell r="J141" t="str">
            <v xml:space="preserve">Percentage change from previous quarter </v>
          </cell>
        </row>
        <row r="142">
          <cell r="A142" t="str">
            <v xml:space="preserve"> 1. Private consumption expenditure  </v>
          </cell>
        </row>
        <row r="143">
          <cell r="A143" t="str">
            <v xml:space="preserve"> 2. Government consumption expenditure  </v>
          </cell>
        </row>
        <row r="144">
          <cell r="A144" t="str">
            <v xml:space="preserve"> 3. Gross fixed capital formation  </v>
          </cell>
        </row>
        <row r="145">
          <cell r="A145" t="str">
            <v xml:space="preserve"> 4. Final domestic demand </v>
          </cell>
        </row>
        <row r="146">
          <cell r="A146" t="str">
            <v xml:space="preserve"> 5. Change in inventories + net acquisition of  </v>
          </cell>
        </row>
        <row r="147">
          <cell r="A147" t="str">
            <v xml:space="preserve">    valuables as % of GDP  </v>
          </cell>
        </row>
        <row r="148">
          <cell r="A148" t="str">
            <v xml:space="preserve"> 6. Domestic demand </v>
          </cell>
        </row>
        <row r="149">
          <cell r="A149" t="str">
            <v xml:space="preserve"> 7. Exports of goods and services  </v>
          </cell>
        </row>
        <row r="150">
          <cell r="A150" t="str">
            <v xml:space="preserve"> 8. Final demand </v>
          </cell>
        </row>
        <row r="151">
          <cell r="A151" t="str">
            <v xml:space="preserve"> 9. Imports of goods and services  </v>
          </cell>
        </row>
        <row r="152">
          <cell r="A152" t="str">
            <v xml:space="preserve">10. Gross domestic product at market prices </v>
          </cell>
        </row>
        <row r="154">
          <cell r="J154" t="str">
            <v xml:space="preserve">HARMONISED INDEX OF CONSUMER PRICES  </v>
          </cell>
        </row>
        <row r="155">
          <cell r="J155" t="str">
            <v xml:space="preserve">Percentage change from four quarters earlier </v>
          </cell>
        </row>
        <row r="156">
          <cell r="A156" t="str">
            <v xml:space="preserve">11. HICP </v>
          </cell>
          <cell r="J156">
            <v>6.7</v>
          </cell>
          <cell r="L156">
            <v>6.7</v>
          </cell>
          <cell r="N156">
            <v>6.7</v>
          </cell>
          <cell r="P156">
            <v>7.6</v>
          </cell>
          <cell r="R156">
            <v>7.3</v>
          </cell>
          <cell r="T156">
            <v>5.7</v>
          </cell>
          <cell r="V156">
            <v>5.0999999999999996</v>
          </cell>
          <cell r="X156">
            <v>4.5</v>
          </cell>
          <cell r="Z156">
            <v>4.5</v>
          </cell>
          <cell r="AB156">
            <v>4.4000000000000004</v>
          </cell>
          <cell r="AD156">
            <v>4.3</v>
          </cell>
          <cell r="AF156">
            <v>4</v>
          </cell>
        </row>
        <row r="157">
          <cell r="A157" t="str">
            <v xml:space="preserve"> </v>
          </cell>
        </row>
        <row r="161">
          <cell r="A161" t="str">
            <v xml:space="preserve"> Table 3</v>
          </cell>
        </row>
        <row r="162">
          <cell r="A162" t="str">
            <v xml:space="preserve">FURTHER ANALYSIS OF FIXED INVESTMENT  </v>
          </cell>
        </row>
        <row r="163">
          <cell r="A163" t="str">
            <v xml:space="preserve"> VOLUMES </v>
          </cell>
        </row>
        <row r="165">
          <cell r="A165" t="str">
            <v xml:space="preserve"> Country: LATVIA</v>
          </cell>
        </row>
        <row r="166">
          <cell r="A166" t="str">
            <v xml:space="preserve"> Currency unit: mln lats (at 2000 basic prices)</v>
          </cell>
        </row>
        <row r="167">
          <cell r="A167" t="str">
            <v xml:space="preserve"> ESA 95</v>
          </cell>
          <cell r="Z167" t="str">
            <v xml:space="preserve"> Date : </v>
          </cell>
          <cell r="AD167" t="str">
            <v>18.10.2005</v>
          </cell>
        </row>
        <row r="168">
          <cell r="I168" t="str">
            <v xml:space="preserve">ESA 95 </v>
          </cell>
          <cell r="M168">
            <v>2004</v>
          </cell>
          <cell r="V168">
            <v>2005</v>
          </cell>
          <cell r="Z168">
            <v>2006</v>
          </cell>
          <cell r="AD168">
            <v>2007</v>
          </cell>
        </row>
        <row r="169">
          <cell r="I169" t="str">
            <v>code</v>
          </cell>
          <cell r="M169" t="str">
            <v xml:space="preserve">Level </v>
          </cell>
          <cell r="R169" t="str">
            <v xml:space="preserve">Percentage change </v>
          </cell>
        </row>
        <row r="170">
          <cell r="A170" t="str">
            <v xml:space="preserve"> By sector </v>
          </cell>
          <cell r="I170" t="str">
            <v xml:space="preserve"> </v>
          </cell>
        </row>
        <row r="171">
          <cell r="A171" t="str">
            <v xml:space="preserve"> 1. General government  </v>
          </cell>
          <cell r="I171" t="str">
            <v>S13</v>
          </cell>
        </row>
        <row r="172">
          <cell r="A172" t="str">
            <v xml:space="preserve"> 2. Other domestic sectors  </v>
          </cell>
          <cell r="I172" t="str">
            <v>S1-S13</v>
          </cell>
        </row>
        <row r="173">
          <cell r="A173" t="str">
            <v xml:space="preserve"> 2a. - of which, corporations </v>
          </cell>
          <cell r="I173" t="str">
            <v>S11+S12</v>
          </cell>
        </row>
        <row r="174">
          <cell r="A174" t="str">
            <v xml:space="preserve"> 2b. - of which, households and NPISHs </v>
          </cell>
          <cell r="I174" t="str">
            <v>S14+S15</v>
          </cell>
        </row>
        <row r="175">
          <cell r="A175" t="str">
            <v xml:space="preserve"> By type of asset </v>
          </cell>
          <cell r="I175" t="str">
            <v>Pi6</v>
          </cell>
        </row>
        <row r="176">
          <cell r="A176" t="str">
            <v xml:space="preserve"> 3. Construction </v>
          </cell>
          <cell r="I176" t="str">
            <v>Pi6(4+5)</v>
          </cell>
        </row>
        <row r="177">
          <cell r="A177" t="str">
            <v xml:space="preserve"> 3a. - of which, housing </v>
          </cell>
          <cell r="I177" t="str">
            <v>Pi6(4)</v>
          </cell>
        </row>
        <row r="178">
          <cell r="A178" t="str">
            <v xml:space="preserve"> 3b. - of which, other construction </v>
          </cell>
          <cell r="I178" t="str">
            <v>Pi6(5)</v>
          </cell>
        </row>
        <row r="179">
          <cell r="A179" t="str">
            <v xml:space="preserve"> 4. Equipment  </v>
          </cell>
          <cell r="I179" t="str">
            <v>Pi6(2+3)</v>
          </cell>
        </row>
        <row r="180">
          <cell r="A180" t="str">
            <v xml:space="preserve"> 5. Other </v>
          </cell>
          <cell r="I180" t="str">
            <v>Pi6(1+6)</v>
          </cell>
        </row>
        <row r="181">
          <cell r="A181" t="str">
            <v xml:space="preserve"> 6. Gross fixed capital formation </v>
          </cell>
          <cell r="I181" t="str">
            <v>P51</v>
          </cell>
          <cell r="M181">
            <v>1885.8440000000003</v>
          </cell>
          <cell r="R181">
            <v>17.261062376107116</v>
          </cell>
          <cell r="V181">
            <v>12.877338255777659</v>
          </cell>
          <cell r="Z181">
            <v>12.877338255777659</v>
          </cell>
          <cell r="AD181">
            <v>9.0588312456933995</v>
          </cell>
        </row>
        <row r="182">
          <cell r="A182" t="str">
            <v xml:space="preserve">    (whole economy) ( = 1+2 = 3+4+5 ) </v>
          </cell>
        </row>
        <row r="183">
          <cell r="A183" t="str">
            <v xml:space="preserve"> By industry </v>
          </cell>
        </row>
        <row r="184">
          <cell r="A184" t="str">
            <v xml:space="preserve"> 7. Manufacturing </v>
          </cell>
          <cell r="I184" t="str">
            <v>A17(D)</v>
          </cell>
        </row>
        <row r="197">
          <cell r="A197" t="str">
            <v xml:space="preserve"> Table 4</v>
          </cell>
        </row>
        <row r="198">
          <cell r="A198" t="str">
            <v xml:space="preserve">USE AND SUPPLY OF GOODS AND SERVICES  </v>
          </cell>
        </row>
        <row r="199">
          <cell r="A199" t="str">
            <v xml:space="preserve">VALUES </v>
          </cell>
        </row>
        <row r="201">
          <cell r="A201" t="str">
            <v xml:space="preserve"> Country: LATVIA</v>
          </cell>
        </row>
        <row r="202">
          <cell r="A202" t="str">
            <v xml:space="preserve"> Currency unit: mln lats (at 2000 basic prices)</v>
          </cell>
        </row>
        <row r="203">
          <cell r="A203" t="str">
            <v xml:space="preserve"> ESA 95</v>
          </cell>
          <cell r="Z203" t="str">
            <v xml:space="preserve"> Date : </v>
          </cell>
          <cell r="AD203" t="str">
            <v>18.10.2005</v>
          </cell>
        </row>
        <row r="204">
          <cell r="J204" t="str">
            <v xml:space="preserve">Value at current prices </v>
          </cell>
        </row>
        <row r="205">
          <cell r="J205">
            <v>2004</v>
          </cell>
          <cell r="P205">
            <v>2005</v>
          </cell>
          <cell r="V205">
            <v>2006</v>
          </cell>
          <cell r="AB205">
            <v>2007</v>
          </cell>
        </row>
        <row r="206">
          <cell r="G206" t="str">
            <v xml:space="preserve">ESA 95 </v>
          </cell>
          <cell r="M206" t="str">
            <v xml:space="preserve"> %</v>
          </cell>
          <cell r="S206" t="str">
            <v xml:space="preserve"> %</v>
          </cell>
          <cell r="Y206" t="str">
            <v xml:space="preserve"> %</v>
          </cell>
          <cell r="AE206" t="str">
            <v xml:space="preserve"> %</v>
          </cell>
        </row>
        <row r="207">
          <cell r="G207" t="str">
            <v>code</v>
          </cell>
          <cell r="J207" t="str">
            <v>Level</v>
          </cell>
          <cell r="M207" t="str">
            <v xml:space="preserve"> change</v>
          </cell>
          <cell r="P207" t="str">
            <v>Level</v>
          </cell>
          <cell r="S207" t="str">
            <v xml:space="preserve"> change</v>
          </cell>
          <cell r="V207" t="str">
            <v>Level</v>
          </cell>
          <cell r="Y207" t="str">
            <v xml:space="preserve"> change</v>
          </cell>
          <cell r="AB207" t="str">
            <v>Level</v>
          </cell>
          <cell r="AE207" t="str">
            <v xml:space="preserve"> change</v>
          </cell>
        </row>
        <row r="208">
          <cell r="A208" t="str">
            <v xml:space="preserve"> 1. Private consumption expenditure  </v>
          </cell>
          <cell r="G208" t="str">
            <v>P3</v>
          </cell>
          <cell r="J208">
            <v>4605.24</v>
          </cell>
          <cell r="M208">
            <v>15.836735309875422</v>
          </cell>
          <cell r="P208">
            <v>5301.3680784000007</v>
          </cell>
          <cell r="S208">
            <v>15.116000000000014</v>
          </cell>
          <cell r="V208">
            <v>5999.7438022080232</v>
          </cell>
          <cell r="Y208">
            <v>13.173499999999976</v>
          </cell>
          <cell r="AB208">
            <v>6643.2163249948326</v>
          </cell>
          <cell r="AE208">
            <v>10.725</v>
          </cell>
        </row>
        <row r="209">
          <cell r="A209" t="str">
            <v xml:space="preserve"> 2. Government consumption expenditure  </v>
          </cell>
          <cell r="G209" t="str">
            <v>P3</v>
          </cell>
          <cell r="J209">
            <v>1476.2950000000001</v>
          </cell>
          <cell r="M209">
            <v>8.3375346100811498</v>
          </cell>
          <cell r="P209">
            <v>1632.6641663999994</v>
          </cell>
          <cell r="S209">
            <v>10.591999999999999</v>
          </cell>
          <cell r="V209">
            <v>1788.8774738411514</v>
          </cell>
          <cell r="Y209">
            <v>9.5679999999999978</v>
          </cell>
          <cell r="AB209">
            <v>1923.4010598740063</v>
          </cell>
          <cell r="AE209">
            <v>7.5200000000000102</v>
          </cell>
        </row>
        <row r="210">
          <cell r="A210" t="str">
            <v xml:space="preserve"> 3. Gross fixed capital formation  </v>
          </cell>
          <cell r="G210" t="str">
            <v>P51</v>
          </cell>
          <cell r="J210">
            <v>1908.335</v>
          </cell>
          <cell r="M210">
            <v>23.912224769004027</v>
          </cell>
          <cell r="P210">
            <v>2364.9012806368846</v>
          </cell>
          <cell r="S210">
            <v>23.924849705994149</v>
          </cell>
          <cell r="V210">
            <v>2762.8679345883038</v>
          </cell>
          <cell r="Y210">
            <v>16.828045094729887</v>
          </cell>
          <cell r="AB210">
            <v>3118.6117800653733</v>
          </cell>
          <cell r="AE210">
            <v>12.875890339292638</v>
          </cell>
        </row>
        <row r="211">
          <cell r="A211" t="str">
            <v xml:space="preserve"> 4. Final domestic demand (1+2+3) </v>
          </cell>
          <cell r="J211">
            <v>7989.87</v>
          </cell>
          <cell r="M211">
            <v>16.159165943264824</v>
          </cell>
          <cell r="P211">
            <v>9298.9335254368852</v>
          </cell>
          <cell r="S211">
            <v>16.384040359065736</v>
          </cell>
          <cell r="V211">
            <v>10551.489210637479</v>
          </cell>
          <cell r="Y211">
            <v>13.46988535593114</v>
          </cell>
          <cell r="AB211">
            <v>11685.229164934213</v>
          </cell>
          <cell r="AE211">
            <v>10.744833564855981</v>
          </cell>
        </row>
        <row r="212">
          <cell r="A212" t="str">
            <v xml:space="preserve"> 5. Change in inventories + net acquisition of  </v>
          </cell>
        </row>
        <row r="213">
          <cell r="A213" t="str">
            <v xml:space="preserve">    valuables as % of GDP  </v>
          </cell>
          <cell r="G213" t="str">
            <v>P52+P53</v>
          </cell>
          <cell r="J213">
            <v>502.80699999999814</v>
          </cell>
          <cell r="M213">
            <v>100.92508971172256</v>
          </cell>
          <cell r="P213">
            <v>385.86144377738611</v>
          </cell>
          <cell r="S213">
            <v>-23.258537813238974</v>
          </cell>
          <cell r="V213">
            <v>219.31279590725711</v>
          </cell>
          <cell r="Y213">
            <v>-43.162811562539893</v>
          </cell>
          <cell r="AB213">
            <v>141.84532844202593</v>
          </cell>
          <cell r="AE213">
            <v>-35.322821518353436</v>
          </cell>
        </row>
        <row r="214">
          <cell r="A214" t="str">
            <v xml:space="preserve"> 6. Domestic demand (4+5)  </v>
          </cell>
          <cell r="J214">
            <v>8492.6769999999979</v>
          </cell>
          <cell r="M214">
            <v>19.134820772639642</v>
          </cell>
          <cell r="P214">
            <v>9684.794969214272</v>
          </cell>
          <cell r="S214">
            <v>14.037010582343768</v>
          </cell>
          <cell r="V214">
            <v>10770.802006544736</v>
          </cell>
          <cell r="Y214">
            <v>11.21352636563428</v>
          </cell>
          <cell r="AB214">
            <v>11827.07449337624</v>
          </cell>
          <cell r="AE214">
            <v>9.8068137004994895</v>
          </cell>
        </row>
        <row r="215">
          <cell r="A215" t="str">
            <v xml:space="preserve"> 7. Exports of goods and services  </v>
          </cell>
          <cell r="G215" t="str">
            <v>P6</v>
          </cell>
          <cell r="J215">
            <v>3222.2890000000002</v>
          </cell>
          <cell r="M215">
            <v>20.541505279483857</v>
          </cell>
          <cell r="P215">
            <v>3900.3963217390451</v>
          </cell>
          <cell r="S215">
            <v>21.044273860570712</v>
          </cell>
          <cell r="V215">
            <v>4476.9442382887028</v>
          </cell>
          <cell r="Y215">
            <v>14.781777773100657</v>
          </cell>
          <cell r="AB215">
            <v>4996.5179422124111</v>
          </cell>
          <cell r="AE215">
            <v>11.605543340926516</v>
          </cell>
        </row>
        <row r="216">
          <cell r="A216" t="str">
            <v xml:space="preserve"> 7a. - of which, goods  </v>
          </cell>
          <cell r="G216" t="str">
            <v>P61</v>
          </cell>
        </row>
        <row r="217">
          <cell r="A217" t="str">
            <v xml:space="preserve"> 7b. - of which, services </v>
          </cell>
          <cell r="G217" t="str">
            <v>P62</v>
          </cell>
        </row>
        <row r="218">
          <cell r="A218" t="str">
            <v xml:space="preserve"> 8. Final demand (6+7) </v>
          </cell>
          <cell r="J218">
            <v>11714.965999999999</v>
          </cell>
          <cell r="M218">
            <v>19.518456039474358</v>
          </cell>
          <cell r="P218">
            <v>13585.191290953317</v>
          </cell>
          <cell r="S218">
            <v>15.964410745650625</v>
          </cell>
          <cell r="V218">
            <v>15247.746244833439</v>
          </cell>
          <cell r="Y218">
            <v>12.237994432859068</v>
          </cell>
          <cell r="AB218">
            <v>16823.592435588653</v>
          </cell>
          <cell r="AE218">
            <v>10.334945017131147</v>
          </cell>
        </row>
        <row r="219">
          <cell r="A219" t="str">
            <v xml:space="preserve"> 9. Imports of goods and services  </v>
          </cell>
          <cell r="G219" t="str">
            <v>P7</v>
          </cell>
          <cell r="J219">
            <v>4381.9239999999991</v>
          </cell>
          <cell r="M219">
            <v>25.772103998284734</v>
          </cell>
          <cell r="P219">
            <v>5080.5087916318962</v>
          </cell>
          <cell r="S219">
            <v>15.942421448475528</v>
          </cell>
          <cell r="V219">
            <v>5694.1452993796856</v>
          </cell>
          <cell r="Y219">
            <v>12.078249106831777</v>
          </cell>
          <cell r="AB219">
            <v>6265.1454455856328</v>
          </cell>
          <cell r="AE219">
            <v>10.027846431459196</v>
          </cell>
        </row>
        <row r="220">
          <cell r="A220" t="str">
            <v xml:space="preserve"> 9a. - of which goods  </v>
          </cell>
          <cell r="G220" t="str">
            <v>P71</v>
          </cell>
        </row>
        <row r="221">
          <cell r="A221" t="str">
            <v xml:space="preserve"> 9b. - of which services </v>
          </cell>
          <cell r="G221" t="str">
            <v>P72</v>
          </cell>
        </row>
        <row r="222">
          <cell r="A222" t="str">
            <v xml:space="preserve">10. GDP at market prices (8-9)  </v>
          </cell>
          <cell r="G222" t="str">
            <v>B1*g</v>
          </cell>
          <cell r="J222">
            <v>7333.0419999999995</v>
          </cell>
          <cell r="M222">
            <v>16.069806732928257</v>
          </cell>
          <cell r="P222">
            <v>8504.6824993214213</v>
          </cell>
          <cell r="S222">
            <v>15.977550644349535</v>
          </cell>
          <cell r="V222">
            <v>9553.6009454537525</v>
          </cell>
          <cell r="Y222">
            <v>12.333422749362171</v>
          </cell>
          <cell r="AB222">
            <v>10558.44699000302</v>
          </cell>
          <cell r="AE222">
            <v>10.517982175374826</v>
          </cell>
        </row>
        <row r="223">
          <cell r="A223" t="str">
            <v xml:space="preserve">11. - of which, external balance of g&amp;s  </v>
          </cell>
          <cell r="G223" t="str">
            <v>B11</v>
          </cell>
          <cell r="J223">
            <v>-1159.635</v>
          </cell>
          <cell r="M223">
            <v>43.016325025498105</v>
          </cell>
          <cell r="P223">
            <v>-1180.1124698928511</v>
          </cell>
          <cell r="S223">
            <v>1.7658547640293989</v>
          </cell>
          <cell r="V223">
            <v>-1217.2010610909829</v>
          </cell>
          <cell r="Y223">
            <v>3.1428013976921392</v>
          </cell>
          <cell r="AB223">
            <v>-1268.6275033732218</v>
          </cell>
          <cell r="AE223">
            <v>4.2249751438883152</v>
          </cell>
        </row>
        <row r="224">
          <cell r="A224" t="str">
            <v xml:space="preserve">11a. - of which goods  </v>
          </cell>
          <cell r="G224" t="str">
            <v xml:space="preserve"> </v>
          </cell>
        </row>
        <row r="225">
          <cell r="A225" t="str">
            <v xml:space="preserve">11b. - of which services </v>
          </cell>
          <cell r="G225" t="str">
            <v xml:space="preserve"> </v>
          </cell>
        </row>
        <row r="226">
          <cell r="A226" t="str">
            <v xml:space="preserve">12. Balance of primary income with the RoW </v>
          </cell>
          <cell r="G226" t="str">
            <v>B5</v>
          </cell>
          <cell r="J226">
            <v>-119.01787317829934</v>
          </cell>
          <cell r="M226">
            <v>858.55834999137267</v>
          </cell>
          <cell r="P226">
            <v>-37.564727831162884</v>
          </cell>
          <cell r="S226">
            <v>-68.437742308764342</v>
          </cell>
          <cell r="V226">
            <v>-67.098399316804432</v>
          </cell>
          <cell r="Y226">
            <v>78.620751941508956</v>
          </cell>
          <cell r="AB226">
            <v>-95.910398251024162</v>
          </cell>
          <cell r="AE226">
            <v>42.939919919973306</v>
          </cell>
        </row>
        <row r="227">
          <cell r="A227" t="str">
            <v xml:space="preserve">13. Gross National Income (10+12) </v>
          </cell>
          <cell r="G227" t="str">
            <v>B5*g</v>
          </cell>
          <cell r="J227">
            <v>7214.0241268217005</v>
          </cell>
          <cell r="M227">
            <v>14.410804075475724</v>
          </cell>
          <cell r="P227">
            <v>8467.1177714902587</v>
          </cell>
          <cell r="S227">
            <v>17.370244715561228</v>
          </cell>
          <cell r="V227">
            <v>9486.5025461369478</v>
          </cell>
          <cell r="Y227">
            <v>12.03933619630368</v>
          </cell>
          <cell r="AB227">
            <v>10462.536591751996</v>
          </cell>
          <cell r="AE227">
            <v>10.288660556070823</v>
          </cell>
        </row>
        <row r="228">
          <cell r="A228" t="str">
            <v xml:space="preserve"> </v>
          </cell>
        </row>
        <row r="229">
          <cell r="A229" t="str">
            <v xml:space="preserve">14. Compensation of employees  </v>
          </cell>
          <cell r="G229" t="str">
            <v>D1</v>
          </cell>
        </row>
        <row r="230">
          <cell r="A230" t="str">
            <v xml:space="preserve">15. Gross operating surplus and mixed income </v>
          </cell>
          <cell r="G230" t="str">
            <v>B2g+B3g</v>
          </cell>
        </row>
        <row r="231">
          <cell r="A231" t="str">
            <v xml:space="preserve">16. Gross value added at basic prices </v>
          </cell>
          <cell r="G231" t="str">
            <v>B1g</v>
          </cell>
        </row>
        <row r="232">
          <cell r="A232" t="str">
            <v xml:space="preserve">16a. - of which, labour costs, incl. of self-employed </v>
          </cell>
          <cell r="G232" t="str">
            <v xml:space="preserve"> </v>
          </cell>
        </row>
        <row r="233">
          <cell r="A233" t="str">
            <v xml:space="preserve">17. Taxes net of subsidies (18-19) </v>
          </cell>
          <cell r="G233" t="str">
            <v xml:space="preserve"> </v>
          </cell>
        </row>
        <row r="234">
          <cell r="A234" t="str">
            <v xml:space="preserve">18. - taxes on products </v>
          </cell>
          <cell r="G234" t="str">
            <v>D21</v>
          </cell>
        </row>
        <row r="235">
          <cell r="A235" t="str">
            <v xml:space="preserve">19. - subsidies on products  </v>
          </cell>
          <cell r="G235" t="str">
            <v>D31</v>
          </cell>
        </row>
        <row r="236">
          <cell r="A236" t="str">
            <v xml:space="preserve">20. GDP market prices (16+17)  </v>
          </cell>
          <cell r="G236" t="str">
            <v>B1*g</v>
          </cell>
          <cell r="J236">
            <v>7333.0419999999995</v>
          </cell>
          <cell r="M236">
            <v>16.069806732928257</v>
          </cell>
          <cell r="P236">
            <v>8504.6824993214213</v>
          </cell>
          <cell r="S236">
            <v>15.977550644349535</v>
          </cell>
          <cell r="V236">
            <v>9553.6009454537525</v>
          </cell>
          <cell r="Y236">
            <v>12.333422749362171</v>
          </cell>
          <cell r="AB236">
            <v>10558.44699000302</v>
          </cell>
          <cell r="AE236">
            <v>10.517982175374826</v>
          </cell>
        </row>
        <row r="237">
          <cell r="A237" t="str">
            <v xml:space="preserve"> </v>
          </cell>
        </row>
        <row r="262">
          <cell r="A262" t="str">
            <v xml:space="preserve"> Table 5</v>
          </cell>
        </row>
        <row r="263">
          <cell r="A263" t="str">
            <v xml:space="preserve"> COSTS AND PRICES </v>
          </cell>
        </row>
        <row r="265">
          <cell r="A265" t="str">
            <v xml:space="preserve"> Country: LATVIA</v>
          </cell>
        </row>
        <row r="266">
          <cell r="A266" t="str">
            <v xml:space="preserve"> Currency unit: mln lats</v>
          </cell>
        </row>
        <row r="267">
          <cell r="A267" t="str">
            <v xml:space="preserve"> ESA 95</v>
          </cell>
          <cell r="Z267" t="str">
            <v xml:space="preserve"> Date : </v>
          </cell>
          <cell r="AD267" t="str">
            <v>18.10.2005</v>
          </cell>
        </row>
        <row r="268">
          <cell r="N268">
            <v>2004</v>
          </cell>
          <cell r="S268">
            <v>2005</v>
          </cell>
          <cell r="X268">
            <v>2006</v>
          </cell>
          <cell r="AC268">
            <v>2007</v>
          </cell>
        </row>
        <row r="269">
          <cell r="N269" t="str">
            <v xml:space="preserve">% change in implicit price deflator </v>
          </cell>
        </row>
        <row r="270">
          <cell r="A270" t="str">
            <v xml:space="preserve"> 1. Private consumption expenditure  </v>
          </cell>
          <cell r="N270">
            <v>6.0024707066699934</v>
          </cell>
          <cell r="S270">
            <v>6.0000000000000053</v>
          </cell>
          <cell r="X270">
            <v>4.4999999999999929</v>
          </cell>
          <cell r="AC270">
            <v>3</v>
          </cell>
        </row>
        <row r="271">
          <cell r="A271" t="str">
            <v xml:space="preserve"> 2. Government consumption expenditure  </v>
          </cell>
          <cell r="N271">
            <v>6.1226706165370182</v>
          </cell>
          <cell r="S271">
            <v>8.0000000000000071</v>
          </cell>
          <cell r="X271">
            <v>7.0000000000000062</v>
          </cell>
          <cell r="AC271">
            <v>5</v>
          </cell>
        </row>
        <row r="272">
          <cell r="A272" t="str">
            <v xml:space="preserve"> 3. Gross fixed capital formation  </v>
          </cell>
          <cell r="N272">
            <v>5.672098016273952</v>
          </cell>
          <cell r="S272">
            <v>6.4999999999999947</v>
          </cell>
          <cell r="X272">
            <v>3.499999999999992</v>
          </cell>
          <cell r="AC272">
            <v>3.499999999999992</v>
          </cell>
        </row>
        <row r="273">
          <cell r="A273" t="str">
            <v xml:space="preserve"> 3a. - of which, construction </v>
          </cell>
        </row>
        <row r="274">
          <cell r="A274" t="str">
            <v xml:space="preserve"> 3b. - of which, equipment </v>
          </cell>
        </row>
        <row r="275">
          <cell r="A275" t="str">
            <v xml:space="preserve"> 4. Final domestic demand </v>
          </cell>
          <cell r="N275">
            <v>5.4961477508505823</v>
          </cell>
          <cell r="S275">
            <v>6.0533114106117552</v>
          </cell>
          <cell r="X275">
            <v>4.3278152028958488</v>
          </cell>
          <cell r="AC275">
            <v>3.2361762061059949</v>
          </cell>
        </row>
        <row r="276">
          <cell r="A276" t="str">
            <v xml:space="preserve"> 5. Change in inventories </v>
          </cell>
          <cell r="N276">
            <v>34.512074125917501</v>
          </cell>
          <cell r="S276">
            <v>15.121519162874897</v>
          </cell>
          <cell r="X276">
            <v>2.7387462718372557</v>
          </cell>
          <cell r="AC276">
            <v>-9.7239325034850772</v>
          </cell>
        </row>
        <row r="277">
          <cell r="A277" t="str">
            <v xml:space="preserve"> 6. Domestic demand </v>
          </cell>
          <cell r="N277">
            <v>6.8650634484844488</v>
          </cell>
          <cell r="S277">
            <v>5.8631413438401836</v>
          </cell>
          <cell r="X277">
            <v>3.7321352106956027</v>
          </cell>
          <cell r="AC277">
            <v>2.8733251902296502</v>
          </cell>
        </row>
        <row r="278">
          <cell r="A278" t="str">
            <v xml:space="preserve"> 7. Exports of goods and services  </v>
          </cell>
          <cell r="N278">
            <v>10.328226791120198</v>
          </cell>
          <cell r="S278">
            <v>7.0000000000000062</v>
          </cell>
          <cell r="X278">
            <v>3.499999999999992</v>
          </cell>
          <cell r="AC278">
            <v>2.4999999999999911</v>
          </cell>
        </row>
        <row r="279">
          <cell r="A279" t="str">
            <v xml:space="preserve"> 7a. - of which, goods  </v>
          </cell>
        </row>
        <row r="280">
          <cell r="A280" t="str">
            <v xml:space="preserve"> 7b. - of which, services </v>
          </cell>
        </row>
        <row r="281">
          <cell r="A281" t="str">
            <v xml:space="preserve"> 8. Final demand </v>
          </cell>
          <cell r="N281">
            <v>7.7742358381857031</v>
          </cell>
          <cell r="S281">
            <v>6.2721438253403363</v>
          </cell>
          <cell r="X281">
            <v>3.7300322036473403</v>
          </cell>
          <cell r="AC281">
            <v>2.8002167278551582</v>
          </cell>
        </row>
        <row r="282">
          <cell r="A282" t="str">
            <v xml:space="preserve"> 9. Imports of goods and services  </v>
          </cell>
          <cell r="N282">
            <v>8.7621038201252546</v>
          </cell>
          <cell r="S282">
            <v>5</v>
          </cell>
          <cell r="X282">
            <v>2.4999999999999911</v>
          </cell>
          <cell r="AC282">
            <v>2</v>
          </cell>
        </row>
        <row r="283">
          <cell r="A283" t="str">
            <v xml:space="preserve"> 9a. - of which, goods  </v>
          </cell>
        </row>
        <row r="284">
          <cell r="A284" t="str">
            <v xml:space="preserve"> 9b. - of which, services </v>
          </cell>
        </row>
        <row r="285">
          <cell r="A285" t="str">
            <v xml:space="preserve">10. Gross domestic product at market prices </v>
          </cell>
          <cell r="N285">
            <v>7.1553697870291089</v>
          </cell>
          <cell r="S285">
            <v>7.0247230556973017</v>
          </cell>
          <cell r="X285">
            <v>4.4705608916522088</v>
          </cell>
          <cell r="AC285">
            <v>3.2837707780679182</v>
          </cell>
        </row>
        <row r="286">
          <cell r="A286" t="str">
            <v xml:space="preserve">11. Terms of trade of goods and services </v>
          </cell>
        </row>
        <row r="287">
          <cell r="A287" t="str">
            <v xml:space="preserve">11a. - of which, terms of trade of goods </v>
          </cell>
        </row>
        <row r="288">
          <cell r="A288" t="str">
            <v xml:space="preserve">11b. - of which, terms of trade of services </v>
          </cell>
        </row>
        <row r="290">
          <cell r="N290" t="str">
            <v xml:space="preserve">% change </v>
          </cell>
        </row>
        <row r="291">
          <cell r="A291" t="str">
            <v xml:space="preserve">12. HICP </v>
          </cell>
          <cell r="N291">
            <v>6.2</v>
          </cell>
          <cell r="S291">
            <v>6.9</v>
          </cell>
          <cell r="X291">
            <v>5.6</v>
          </cell>
          <cell r="AC291">
            <v>4.3</v>
          </cell>
        </row>
        <row r="292">
          <cell r="A292" t="str">
            <v xml:space="preserve">13. Consumer prices (national index) </v>
          </cell>
          <cell r="N292">
            <v>6.2</v>
          </cell>
          <cell r="S292">
            <v>6.8</v>
          </cell>
          <cell r="X292">
            <v>5.6</v>
          </cell>
          <cell r="AC292">
            <v>4.3</v>
          </cell>
        </row>
        <row r="294">
          <cell r="N294" t="str">
            <v xml:space="preserve"> Contribution to % change in cost </v>
          </cell>
        </row>
        <row r="295">
          <cell r="N295" t="str">
            <v xml:space="preserve"> per unit of real GDP at market prices </v>
          </cell>
        </row>
        <row r="296">
          <cell r="A296" t="str">
            <v xml:space="preserve">14. Compensation of employees  </v>
          </cell>
        </row>
        <row r="297">
          <cell r="A297" t="str">
            <v xml:space="preserve">14a. - of which, gross wages and salaries </v>
          </cell>
        </row>
        <row r="298">
          <cell r="A298" t="str">
            <v xml:space="preserve">14b. - of which, employers' social contributions </v>
          </cell>
        </row>
        <row r="299">
          <cell r="A299" t="str">
            <v xml:space="preserve">15. Gross operating surplus / mixed income </v>
          </cell>
        </row>
        <row r="300">
          <cell r="A300" t="str">
            <v xml:space="preserve">16. Gross value added at basic prices </v>
          </cell>
        </row>
        <row r="301">
          <cell r="A301" t="str">
            <v xml:space="preserve">17. Taxes net of subsidies </v>
          </cell>
        </row>
        <row r="302">
          <cell r="A302" t="str">
            <v xml:space="preserve">18. Gross domestic product at market prices </v>
          </cell>
          <cell r="N302">
            <v>7.1553697870291089</v>
          </cell>
          <cell r="S302">
            <v>7.0247230556973017</v>
          </cell>
          <cell r="X302">
            <v>4.4705608916522088</v>
          </cell>
          <cell r="AC302">
            <v>3.2837707780679182</v>
          </cell>
        </row>
        <row r="327">
          <cell r="A327" t="str">
            <v xml:space="preserve"> Table 6</v>
          </cell>
        </row>
        <row r="328">
          <cell r="A328" t="str">
            <v xml:space="preserve"> PRODUCTIVITY AND UNIT LABOUR COSTS </v>
          </cell>
        </row>
        <row r="330">
          <cell r="A330" t="str">
            <v xml:space="preserve"> Country: LATVIA</v>
          </cell>
        </row>
        <row r="331">
          <cell r="A331" t="str">
            <v xml:space="preserve"> Currency unit:</v>
          </cell>
        </row>
        <row r="332">
          <cell r="A332" t="str">
            <v xml:space="preserve"> ESA 95</v>
          </cell>
          <cell r="Z332" t="str">
            <v xml:space="preserve"> Date : </v>
          </cell>
          <cell r="AD332" t="str">
            <v>18.10.2005</v>
          </cell>
        </row>
        <row r="333">
          <cell r="J333">
            <v>2004</v>
          </cell>
          <cell r="P333">
            <v>2005</v>
          </cell>
          <cell r="V333">
            <v>2006</v>
          </cell>
          <cell r="AB333">
            <v>2007</v>
          </cell>
        </row>
        <row r="334">
          <cell r="G334" t="str">
            <v xml:space="preserve">ESA 95 </v>
          </cell>
          <cell r="N334" t="str">
            <v xml:space="preserve"> %</v>
          </cell>
          <cell r="T334" t="str">
            <v xml:space="preserve"> %</v>
          </cell>
          <cell r="Z334" t="str">
            <v xml:space="preserve"> %</v>
          </cell>
          <cell r="AF334" t="str">
            <v xml:space="preserve"> %</v>
          </cell>
        </row>
        <row r="335">
          <cell r="G335" t="str">
            <v>code</v>
          </cell>
          <cell r="J335" t="str">
            <v>Level</v>
          </cell>
          <cell r="M335" t="str">
            <v xml:space="preserve"> change</v>
          </cell>
          <cell r="P335" t="str">
            <v>Level</v>
          </cell>
          <cell r="S335" t="str">
            <v xml:space="preserve"> change</v>
          </cell>
          <cell r="V335" t="str">
            <v>Level</v>
          </cell>
          <cell r="Y335" t="str">
            <v xml:space="preserve"> change</v>
          </cell>
          <cell r="AB335" t="str">
            <v>Level</v>
          </cell>
          <cell r="AE335" t="str">
            <v xml:space="preserve"> change</v>
          </cell>
        </row>
        <row r="336">
          <cell r="J336" t="str">
            <v xml:space="preserve"> WHOLE ECONOMY </v>
          </cell>
        </row>
        <row r="337">
          <cell r="A337" t="str">
            <v xml:space="preserve"> 1. Gross value added volumes</v>
          </cell>
          <cell r="G337" t="str">
            <v>B1g</v>
          </cell>
        </row>
        <row r="338">
          <cell r="A338" t="str">
            <v xml:space="preserve"> 2. Employment ('000) </v>
          </cell>
        </row>
        <row r="339">
          <cell r="A339" t="str">
            <v xml:space="preserve"> 3. GVA per occupied person (1:2) </v>
          </cell>
        </row>
        <row r="340">
          <cell r="A340" t="str">
            <v xml:space="preserve"> 4. Compensation of employees per head </v>
          </cell>
        </row>
        <row r="341">
          <cell r="A341" t="str">
            <v xml:space="preserve"> 4a. - of which, wages and salaries per head </v>
          </cell>
        </row>
        <row r="342">
          <cell r="A342" t="str">
            <v xml:space="preserve"> 4b. - of which, employers' contributions per head </v>
          </cell>
        </row>
        <row r="343">
          <cell r="A343" t="str">
            <v xml:space="preserve"> 5. Unit labour costs (4:3) (1995=100) </v>
          </cell>
        </row>
        <row r="345">
          <cell r="J345" t="str">
            <v xml:space="preserve"> MANUFACTURING INDUSTRY </v>
          </cell>
        </row>
        <row r="346">
          <cell r="A346" t="str">
            <v xml:space="preserve"> 1. Gross value added volumes</v>
          </cell>
          <cell r="G346" t="str">
            <v>B1g</v>
          </cell>
        </row>
        <row r="347">
          <cell r="A347" t="str">
            <v xml:space="preserve"> 2. Employment ('000) </v>
          </cell>
        </row>
        <row r="348">
          <cell r="A348" t="str">
            <v xml:space="preserve"> 3. GVA per occupied person (1:2) </v>
          </cell>
        </row>
        <row r="349">
          <cell r="A349" t="str">
            <v xml:space="preserve"> 4. Compensation of employees/head </v>
          </cell>
        </row>
        <row r="350">
          <cell r="A350" t="str">
            <v xml:space="preserve"> 4a. - of which, wages and salaries per head </v>
          </cell>
        </row>
        <row r="351">
          <cell r="A351" t="str">
            <v xml:space="preserve"> 4b. - of which, employers' contributions per head </v>
          </cell>
        </row>
        <row r="352">
          <cell r="A352" t="str">
            <v xml:space="preserve"> 5. Unit labour costs (4:3) (1995=100) </v>
          </cell>
        </row>
        <row r="354">
          <cell r="J354" t="str">
            <v xml:space="preserve"> NON-MANUFACTURING  </v>
          </cell>
        </row>
        <row r="355">
          <cell r="A355" t="str">
            <v xml:space="preserve"> 1. Gross value added volumes</v>
          </cell>
          <cell r="G355" t="str">
            <v>B1g</v>
          </cell>
        </row>
        <row r="356">
          <cell r="A356" t="str">
            <v xml:space="preserve"> 2. Employment ('000) </v>
          </cell>
        </row>
        <row r="357">
          <cell r="A357" t="str">
            <v xml:space="preserve"> 3. GVA per occupied person (1:2) </v>
          </cell>
        </row>
        <row r="358">
          <cell r="A358" t="str">
            <v xml:space="preserve"> 4. Compensation of employees/head </v>
          </cell>
        </row>
        <row r="359">
          <cell r="A359" t="str">
            <v xml:space="preserve"> 4a. - of which, wages and salaries per head </v>
          </cell>
        </row>
        <row r="360">
          <cell r="A360" t="str">
            <v xml:space="preserve"> 4b. - of which, employers' contributions per head </v>
          </cell>
        </row>
        <row r="361">
          <cell r="A361" t="str">
            <v xml:space="preserve"> 5. Unit labour costs (4:3) (1995=100) </v>
          </cell>
        </row>
        <row r="362">
          <cell r="A362" t="str">
            <v xml:space="preserve"> </v>
          </cell>
        </row>
        <row r="366">
          <cell r="A366" t="str">
            <v xml:space="preserve"> Table 7</v>
          </cell>
        </row>
        <row r="367">
          <cell r="A367" t="str">
            <v xml:space="preserve">  EMPLOYMENT AND UNEMPLOYMENT  </v>
          </cell>
        </row>
        <row r="369">
          <cell r="A369" t="str">
            <v xml:space="preserve"> Country: LATVIA</v>
          </cell>
        </row>
        <row r="370">
          <cell r="A370" t="str">
            <v xml:space="preserve"> Unit:  '000 persons</v>
          </cell>
          <cell r="Z370" t="str">
            <v xml:space="preserve"> Date : </v>
          </cell>
          <cell r="AD370" t="str">
            <v>18.10.2005</v>
          </cell>
        </row>
        <row r="371">
          <cell r="J371">
            <v>2004</v>
          </cell>
          <cell r="P371">
            <v>2005</v>
          </cell>
          <cell r="V371">
            <v>2006</v>
          </cell>
          <cell r="AB371">
            <v>2007</v>
          </cell>
        </row>
        <row r="372">
          <cell r="M372" t="str">
            <v xml:space="preserve"> %</v>
          </cell>
          <cell r="S372" t="str">
            <v xml:space="preserve"> %</v>
          </cell>
          <cell r="Y372" t="str">
            <v xml:space="preserve"> %</v>
          </cell>
          <cell r="AE372" t="str">
            <v xml:space="preserve"> %</v>
          </cell>
        </row>
        <row r="373">
          <cell r="J373" t="str">
            <v>Level</v>
          </cell>
          <cell r="M373" t="str">
            <v xml:space="preserve"> change</v>
          </cell>
          <cell r="P373" t="str">
            <v>Level</v>
          </cell>
          <cell r="S373" t="str">
            <v xml:space="preserve"> change</v>
          </cell>
          <cell r="V373" t="str">
            <v>Level</v>
          </cell>
          <cell r="Y373" t="str">
            <v xml:space="preserve"> change</v>
          </cell>
          <cell r="AB373" t="str">
            <v>Level</v>
          </cell>
          <cell r="AE373" t="str">
            <v xml:space="preserve"> change</v>
          </cell>
        </row>
        <row r="374">
          <cell r="A374" t="str">
            <v xml:space="preserve"> 1. Total population  </v>
          </cell>
          <cell r="J374">
            <v>2312.75</v>
          </cell>
          <cell r="N374">
            <v>-0.5392875727328601</v>
          </cell>
          <cell r="P374">
            <v>2301.2608195786197</v>
          </cell>
          <cell r="T374">
            <v>-0.49677571814422095</v>
          </cell>
          <cell r="V374">
            <v>2290.6304048662687</v>
          </cell>
          <cell r="Z374">
            <v>-0.46193871732876346</v>
          </cell>
          <cell r="AB374">
            <v>2280.9123067218679</v>
          </cell>
          <cell r="AF374">
            <v>-0.42425430675133669</v>
          </cell>
        </row>
        <row r="375">
          <cell r="A375" t="str">
            <v xml:space="preserve"> 2. Population of working age (15-64 years) </v>
          </cell>
          <cell r="J375">
            <v>1587.2</v>
          </cell>
          <cell r="N375">
            <v>0.1</v>
          </cell>
          <cell r="P375">
            <v>1584.521</v>
          </cell>
          <cell r="T375">
            <v>-0.2</v>
          </cell>
          <cell r="V375">
            <v>1582.2090000000001</v>
          </cell>
          <cell r="Z375">
            <v>-0.1</v>
          </cell>
          <cell r="AB375">
            <v>1577.2070000000001</v>
          </cell>
          <cell r="AF375">
            <v>-0.3</v>
          </cell>
        </row>
        <row r="376">
          <cell r="A376" t="str">
            <v xml:space="preserve"> 3. Total labour force  </v>
          </cell>
          <cell r="J376">
            <v>1135.8482004278449</v>
          </cell>
          <cell r="N376">
            <v>0.87461815522600261</v>
          </cell>
          <cell r="P376">
            <v>1141.0989368106609</v>
          </cell>
          <cell r="T376">
            <v>0.46227448182231967</v>
          </cell>
          <cell r="V376">
            <v>1144.7178245313232</v>
          </cell>
          <cell r="Z376">
            <v>0.31714057422374253</v>
          </cell>
          <cell r="AB376">
            <v>1146.1699290338076</v>
          </cell>
          <cell r="AF376">
            <v>0.1268526156722487</v>
          </cell>
        </row>
        <row r="377">
          <cell r="A377" t="str">
            <v xml:space="preserve"> 4. Calculated activity rate (%) (3:2) </v>
          </cell>
          <cell r="J377">
            <v>71.563016660020466</v>
          </cell>
          <cell r="P377">
            <v>72.015387414282358</v>
          </cell>
          <cell r="V377">
            <v>72.349343514752036</v>
          </cell>
          <cell r="AB377">
            <v>72.670862419061521</v>
          </cell>
        </row>
        <row r="378">
          <cell r="A378" t="str">
            <v xml:space="preserve"> 5. Civilian labour force </v>
          </cell>
        </row>
        <row r="379">
          <cell r="A379" t="str">
            <v xml:space="preserve"> 6. Total employment </v>
          </cell>
          <cell r="J379">
            <v>1017.7</v>
          </cell>
          <cell r="N379">
            <v>1.0725990664415548</v>
          </cell>
          <cell r="P379">
            <v>1028.0000020695575</v>
          </cell>
          <cell r="T379">
            <v>1.0120862798031993</v>
          </cell>
          <cell r="V379">
            <v>1037.9999505557339</v>
          </cell>
          <cell r="Z379">
            <v>0.97275763288371309</v>
          </cell>
          <cell r="AB379">
            <v>1042.9999401893099</v>
          </cell>
          <cell r="AF379">
            <v>0.48169459265379544</v>
          </cell>
        </row>
        <row r="380">
          <cell r="A380" t="str">
            <v xml:space="preserve"> 6a. - of which, employees </v>
          </cell>
        </row>
        <row r="381">
          <cell r="A381" t="str">
            <v xml:space="preserve"> 6b. - of which, self-employed </v>
          </cell>
        </row>
        <row r="382">
          <cell r="A382" t="str">
            <v xml:space="preserve"> 7. Calculated employment rate (%) (6:2) </v>
          </cell>
          <cell r="J382">
            <v>64.11920362903227</v>
          </cell>
          <cell r="P382">
            <v>64.877650852816558</v>
          </cell>
          <cell r="V382">
            <v>65.604477698947093</v>
          </cell>
          <cell r="AB382">
            <v>66.129553076375501</v>
          </cell>
        </row>
        <row r="383">
          <cell r="A383" t="str">
            <v xml:space="preserve"> 8. Unemployment (3-6) </v>
          </cell>
          <cell r="J383">
            <v>118.14820042784459</v>
          </cell>
          <cell r="P383">
            <v>113.09893474110345</v>
          </cell>
          <cell r="V383">
            <v>106.71787397558933</v>
          </cell>
          <cell r="AB383">
            <v>103.16998884449777</v>
          </cell>
        </row>
        <row r="384">
          <cell r="A384" t="str">
            <v xml:space="preserve"> 9. Calculated unemployment rate (%) (8:5) </v>
          </cell>
          <cell r="J384">
            <v>10.401759705508288</v>
          </cell>
          <cell r="P384">
            <v>9.9114047952066056</v>
          </cell>
          <cell r="V384">
            <v>9.3226358224379311</v>
          </cell>
          <cell r="AB384">
            <v>9.0012821162973147</v>
          </cell>
        </row>
        <row r="386">
          <cell r="A386" t="str">
            <v xml:space="preserve">Structural Indicators definitions </v>
          </cell>
        </row>
        <row r="387">
          <cell r="A387" t="str">
            <v xml:space="preserve">10. Unemployment rate, Eurostat definition (%) </v>
          </cell>
        </row>
        <row r="388">
          <cell r="A388" t="str">
            <v xml:space="preserve">11. Activity rate (%) </v>
          </cell>
        </row>
        <row r="389">
          <cell r="A389" t="str">
            <v xml:space="preserve">12. Employment rate (%) </v>
          </cell>
        </row>
        <row r="392">
          <cell r="A392" t="str">
            <v xml:space="preserve"> Table 8</v>
          </cell>
        </row>
        <row r="393">
          <cell r="A393" t="str">
            <v xml:space="preserve">INCOME AND EXPENDITURE OF HOUSEHOLDS AND NON-PROFIT INSTITUTIONS </v>
          </cell>
        </row>
        <row r="394">
          <cell r="A394" t="str">
            <v xml:space="preserve">SERVING HOUSEHOLDS (S14+S15) </v>
          </cell>
        </row>
        <row r="396">
          <cell r="A396" t="str">
            <v xml:space="preserve"> Country:  LATVIA</v>
          </cell>
        </row>
        <row r="397">
          <cell r="A397" t="str">
            <v xml:space="preserve"> Currency unit:  </v>
          </cell>
        </row>
        <row r="398">
          <cell r="A398" t="str">
            <v xml:space="preserve"> ESA 95</v>
          </cell>
          <cell r="Z398" t="str">
            <v xml:space="preserve"> Date : </v>
          </cell>
          <cell r="AD398" t="str">
            <v>18.10.2005</v>
          </cell>
        </row>
        <row r="399">
          <cell r="J399">
            <v>2004</v>
          </cell>
          <cell r="P399">
            <v>2005</v>
          </cell>
          <cell r="V399">
            <v>2006</v>
          </cell>
          <cell r="AB399">
            <v>2007</v>
          </cell>
        </row>
        <row r="400">
          <cell r="E400" t="str">
            <v xml:space="preserve">ESA 95 </v>
          </cell>
          <cell r="M400" t="str">
            <v xml:space="preserve"> %</v>
          </cell>
          <cell r="S400" t="str">
            <v xml:space="preserve"> %</v>
          </cell>
          <cell r="Y400" t="str">
            <v xml:space="preserve"> %</v>
          </cell>
          <cell r="AE400" t="str">
            <v xml:space="preserve"> %</v>
          </cell>
        </row>
        <row r="401">
          <cell r="E401" t="str">
            <v>code</v>
          </cell>
          <cell r="J401" t="str">
            <v>Level</v>
          </cell>
          <cell r="M401" t="str">
            <v xml:space="preserve"> change</v>
          </cell>
          <cell r="P401" t="str">
            <v>Level</v>
          </cell>
          <cell r="S401" t="str">
            <v xml:space="preserve"> change</v>
          </cell>
          <cell r="V401" t="str">
            <v>Level</v>
          </cell>
          <cell r="Y401" t="str">
            <v xml:space="preserve"> change</v>
          </cell>
          <cell r="AB401" t="str">
            <v>Level</v>
          </cell>
          <cell r="AE401" t="str">
            <v xml:space="preserve"> change</v>
          </cell>
        </row>
        <row r="402">
          <cell r="A402" t="str">
            <v xml:space="preserve"> 1. Compensation of employees </v>
          </cell>
          <cell r="E402" t="str">
            <v>D1</v>
          </cell>
        </row>
        <row r="403">
          <cell r="A403" t="str">
            <v xml:space="preserve"> 1a. - of which, gross wages and salaries  </v>
          </cell>
          <cell r="E403" t="str">
            <v>D11</v>
          </cell>
        </row>
        <row r="404">
          <cell r="A404" t="str">
            <v xml:space="preserve"> 2. Non-labour income, net  </v>
          </cell>
          <cell r="E404" t="str">
            <v>B2g+B3g+D4</v>
          </cell>
        </row>
        <row r="405">
          <cell r="A405" t="str">
            <v xml:space="preserve"> 3. Current transfers received  </v>
          </cell>
          <cell r="E405" t="str">
            <v>D62+D7</v>
          </cell>
        </row>
        <row r="406">
          <cell r="A406" t="str">
            <v xml:space="preserve"> 4. Current taxes on income and wealth </v>
          </cell>
          <cell r="E406" t="str">
            <v>D5</v>
          </cell>
        </row>
        <row r="407">
          <cell r="A407" t="str">
            <v xml:space="preserve"> 5. Current transfers paid  </v>
          </cell>
          <cell r="E407" t="str">
            <v>D61+D7</v>
          </cell>
        </row>
        <row r="408">
          <cell r="A408" t="str">
            <v xml:space="preserve"> 6. Gross disposable income (1+2+3-4-5)  </v>
          </cell>
          <cell r="E408" t="str">
            <v>B6g</v>
          </cell>
        </row>
        <row r="409">
          <cell r="A409" t="str">
            <v xml:space="preserve"> 7. Change in net equity in pension funds res. </v>
          </cell>
          <cell r="E409" t="str">
            <v>D8</v>
          </cell>
        </row>
        <row r="410">
          <cell r="A410" t="str">
            <v xml:space="preserve"> 8. Adjusted gross disposable income (6+7)  </v>
          </cell>
          <cell r="E410" t="str">
            <v xml:space="preserve"> </v>
          </cell>
        </row>
        <row r="411">
          <cell r="A411" t="str">
            <v xml:space="preserve"> 9. Real adjusted gross disposable income  </v>
          </cell>
          <cell r="E411" t="str">
            <v xml:space="preserve"> </v>
          </cell>
        </row>
        <row r="412">
          <cell r="A412" t="str">
            <v xml:space="preserve">10. Final consumption expenditure  </v>
          </cell>
          <cell r="E412" t="str">
            <v>P3</v>
          </cell>
        </row>
        <row r="413">
          <cell r="A413" t="str">
            <v xml:space="preserve">11. Gross saving (8-10) </v>
          </cell>
          <cell r="E413" t="str">
            <v>B8g</v>
          </cell>
        </row>
        <row r="414">
          <cell r="A414" t="str">
            <v xml:space="preserve">12. Saving rate (%) (11:8)  </v>
          </cell>
          <cell r="E414" t="str">
            <v xml:space="preserve"> </v>
          </cell>
        </row>
        <row r="415">
          <cell r="A415" t="str">
            <v xml:space="preserve">13. Gross capital formation </v>
          </cell>
          <cell r="E415" t="str">
            <v>P5</v>
          </cell>
        </row>
        <row r="416">
          <cell r="A416" t="str">
            <v xml:space="preserve">14. Other capital expenditure, net </v>
          </cell>
          <cell r="E416" t="str">
            <v>D9+K2</v>
          </cell>
        </row>
        <row r="417">
          <cell r="A417" t="str">
            <v xml:space="preserve">15. Net lending (+) or net borrowing (-)  </v>
          </cell>
          <cell r="E417" t="str">
            <v>B9</v>
          </cell>
        </row>
        <row r="418">
          <cell r="A418" t="str">
            <v xml:space="preserve">      (11-13-14)  </v>
          </cell>
          <cell r="E418" t="str">
            <v xml:space="preserve"> </v>
          </cell>
        </row>
        <row r="419">
          <cell r="A419" t="str">
            <v xml:space="preserve">15a. p.m. 15 as % of GDP  </v>
          </cell>
        </row>
        <row r="424">
          <cell r="A424" t="str">
            <v xml:space="preserve"> Table 9</v>
          </cell>
        </row>
        <row r="425">
          <cell r="A425" t="str">
            <v xml:space="preserve">INCOME AND EXPENDITURE OF CORPORATIONS (S11+ S12)  </v>
          </cell>
        </row>
        <row r="427">
          <cell r="A427" t="str">
            <v xml:space="preserve"> Country: LATVIA</v>
          </cell>
        </row>
        <row r="428">
          <cell r="A428" t="str">
            <v xml:space="preserve"> Currency unit:  </v>
          </cell>
        </row>
        <row r="429">
          <cell r="A429" t="str">
            <v xml:space="preserve"> ESA 95</v>
          </cell>
          <cell r="Z429" t="str">
            <v xml:space="preserve"> Date : </v>
          </cell>
          <cell r="AD429" t="str">
            <v>18.10.2005</v>
          </cell>
        </row>
        <row r="430">
          <cell r="J430">
            <v>2004</v>
          </cell>
          <cell r="P430">
            <v>2005</v>
          </cell>
          <cell r="V430">
            <v>2006</v>
          </cell>
          <cell r="AB430">
            <v>2007</v>
          </cell>
        </row>
        <row r="431">
          <cell r="E431" t="str">
            <v xml:space="preserve">ESA 95 </v>
          </cell>
          <cell r="M431" t="str">
            <v xml:space="preserve"> %</v>
          </cell>
          <cell r="S431" t="str">
            <v xml:space="preserve"> %</v>
          </cell>
          <cell r="Y431" t="str">
            <v xml:space="preserve"> %</v>
          </cell>
          <cell r="AE431" t="str">
            <v xml:space="preserve"> %</v>
          </cell>
        </row>
        <row r="432">
          <cell r="E432" t="str">
            <v>code</v>
          </cell>
          <cell r="J432" t="str">
            <v>Level</v>
          </cell>
          <cell r="M432" t="str">
            <v xml:space="preserve"> change</v>
          </cell>
          <cell r="P432" t="str">
            <v>Level</v>
          </cell>
          <cell r="S432" t="str">
            <v xml:space="preserve"> change</v>
          </cell>
          <cell r="V432" t="str">
            <v>Level</v>
          </cell>
          <cell r="Y432" t="str">
            <v xml:space="preserve"> change</v>
          </cell>
          <cell r="AB432" t="str">
            <v>Level</v>
          </cell>
          <cell r="AE432" t="str">
            <v xml:space="preserve"> change</v>
          </cell>
        </row>
        <row r="433">
          <cell r="A433" t="str">
            <v xml:space="preserve"> 1. Gross value added at basic prices  </v>
          </cell>
          <cell r="E433" t="str">
            <v>B1g</v>
          </cell>
        </row>
        <row r="434">
          <cell r="A434" t="str">
            <v xml:space="preserve"> 2. Other subsidies on production </v>
          </cell>
          <cell r="E434" t="str">
            <v>D39</v>
          </cell>
        </row>
        <row r="435">
          <cell r="A435" t="str">
            <v xml:space="preserve"> 3. Other taxes on products </v>
          </cell>
          <cell r="E435" t="str">
            <v>D29</v>
          </cell>
        </row>
        <row r="436">
          <cell r="A436" t="str">
            <v xml:space="preserve"> 4. Compensation of employees  </v>
          </cell>
          <cell r="E436" t="str">
            <v>D1</v>
          </cell>
        </row>
        <row r="437">
          <cell r="A437" t="str">
            <v xml:space="preserve"> 5. Gross operating surplus (1+2-3-4)  </v>
          </cell>
          <cell r="E437" t="str">
            <v>B2g</v>
          </cell>
        </row>
        <row r="438">
          <cell r="A438" t="str">
            <v xml:space="preserve"> 6. Property income, net  </v>
          </cell>
          <cell r="E438" t="str">
            <v>D4</v>
          </cell>
        </row>
        <row r="439">
          <cell r="A439" t="str">
            <v xml:space="preserve"> 7. Current transfers, net receipts </v>
          </cell>
          <cell r="E439" t="str">
            <v>D61-D62+D7</v>
          </cell>
        </row>
        <row r="440">
          <cell r="A440" t="str">
            <v xml:space="preserve"> 8. Current taxes on income and wealth  </v>
          </cell>
          <cell r="E440" t="str">
            <v>D5</v>
          </cell>
        </row>
        <row r="441">
          <cell r="A441" t="str">
            <v xml:space="preserve"> 9. Change in net equity in pension funds res. </v>
          </cell>
          <cell r="E441" t="str">
            <v>D8</v>
          </cell>
        </row>
        <row r="442">
          <cell r="A442" t="str">
            <v xml:space="preserve">10. Gross saving (5+6+7-8-9)  </v>
          </cell>
          <cell r="E442" t="str">
            <v>B8g</v>
          </cell>
        </row>
        <row r="443">
          <cell r="A443" t="str">
            <v xml:space="preserve">10a. p.m. 10 as % of GDP  </v>
          </cell>
        </row>
        <row r="444">
          <cell r="A444" t="str">
            <v xml:space="preserve">11. Gross capital formation </v>
          </cell>
          <cell r="E444" t="str">
            <v>P5</v>
          </cell>
        </row>
        <row r="445">
          <cell r="A445" t="str">
            <v xml:space="preserve">12. Other capital expenditure, net </v>
          </cell>
          <cell r="E445" t="str">
            <v>D9+K2</v>
          </cell>
        </row>
        <row r="446">
          <cell r="A446" t="str">
            <v xml:space="preserve">13. Net lending (+) or net borrowing (-)  </v>
          </cell>
          <cell r="E446" t="str">
            <v>B9</v>
          </cell>
        </row>
        <row r="447">
          <cell r="A447" t="str">
            <v xml:space="preserve">      (10-11-12)  </v>
          </cell>
        </row>
        <row r="448">
          <cell r="A448" t="str">
            <v xml:space="preserve">13a. p.m. 13 as % of GDP  </v>
          </cell>
        </row>
        <row r="457">
          <cell r="A457" t="str">
            <v xml:space="preserve"> Table 10</v>
          </cell>
        </row>
        <row r="458">
          <cell r="A458" t="str">
            <v xml:space="preserve">RESOURCES AND EXPENDITURE OF GENERAL GOVERNMENT (S13) </v>
          </cell>
        </row>
        <row r="460">
          <cell r="A460" t="str">
            <v xml:space="preserve"> Country: LATVIA</v>
          </cell>
        </row>
        <row r="461">
          <cell r="A461" t="str">
            <v xml:space="preserve"> Currency unit: mln lats (current prices)</v>
          </cell>
        </row>
        <row r="462">
          <cell r="A462" t="str">
            <v xml:space="preserve"> ESA 95</v>
          </cell>
          <cell r="Z462" t="str">
            <v xml:space="preserve"> Date : </v>
          </cell>
          <cell r="AD462" t="str">
            <v>18.10.2005</v>
          </cell>
        </row>
        <row r="463">
          <cell r="J463">
            <v>2004</v>
          </cell>
          <cell r="P463">
            <v>2005</v>
          </cell>
          <cell r="V463">
            <v>2006</v>
          </cell>
          <cell r="AB463">
            <v>2007</v>
          </cell>
        </row>
        <row r="464">
          <cell r="G464" t="str">
            <v xml:space="preserve">ESA 95 </v>
          </cell>
          <cell r="M464" t="str">
            <v xml:space="preserve"> %</v>
          </cell>
          <cell r="S464" t="str">
            <v xml:space="preserve"> %</v>
          </cell>
          <cell r="Y464" t="str">
            <v xml:space="preserve"> %</v>
          </cell>
          <cell r="AE464" t="str">
            <v xml:space="preserve"> %</v>
          </cell>
        </row>
        <row r="465">
          <cell r="G465" t="str">
            <v>code</v>
          </cell>
          <cell r="J465" t="str">
            <v>Level</v>
          </cell>
          <cell r="M465" t="str">
            <v xml:space="preserve"> change</v>
          </cell>
          <cell r="P465" t="str">
            <v>Level</v>
          </cell>
          <cell r="S465" t="str">
            <v xml:space="preserve"> change</v>
          </cell>
          <cell r="V465" t="str">
            <v>Level</v>
          </cell>
          <cell r="Y465" t="str">
            <v xml:space="preserve"> change</v>
          </cell>
          <cell r="AB465" t="str">
            <v>Level</v>
          </cell>
          <cell r="AE465" t="str">
            <v xml:space="preserve"> change</v>
          </cell>
        </row>
        <row r="466">
          <cell r="A466" t="str">
            <v xml:space="preserve"> 1. Taxes on production and imports </v>
          </cell>
          <cell r="G466" t="str">
            <v>D2</v>
          </cell>
          <cell r="J466">
            <v>872.47143100000005</v>
          </cell>
          <cell r="M466">
            <v>12.9</v>
          </cell>
        </row>
        <row r="467">
          <cell r="A467" t="str">
            <v xml:space="preserve"> 2. Current taxes on income and wealth, etc. </v>
          </cell>
          <cell r="G467" t="str">
            <v>D5</v>
          </cell>
          <cell r="J467">
            <v>585.30950399999995</v>
          </cell>
          <cell r="M467">
            <v>21.9</v>
          </cell>
        </row>
        <row r="468">
          <cell r="A468" t="str">
            <v xml:space="preserve"> 3. Social contributions  </v>
          </cell>
          <cell r="G468" t="str">
            <v>D61</v>
          </cell>
          <cell r="J468">
            <v>660.959025</v>
          </cell>
          <cell r="M468">
            <v>14.1</v>
          </cell>
        </row>
        <row r="469">
          <cell r="A469" t="str">
            <v xml:space="preserve"> 3a. - of which, actual social contributions </v>
          </cell>
          <cell r="G469" t="str">
            <v>D611</v>
          </cell>
          <cell r="J469">
            <v>647.55092500000001</v>
          </cell>
          <cell r="M469">
            <v>14.3</v>
          </cell>
        </row>
        <row r="470">
          <cell r="A470" t="str">
            <v xml:space="preserve"> 4. Other current resources </v>
          </cell>
          <cell r="G470" t="str">
            <v xml:space="preserve"> </v>
          </cell>
          <cell r="J470">
            <v>429.97403999999983</v>
          </cell>
          <cell r="M470">
            <v>44.8</v>
          </cell>
        </row>
        <row r="471">
          <cell r="A471" t="str">
            <v xml:space="preserve"> 5. Total current resources (1+2+3+4) </v>
          </cell>
          <cell r="G471" t="str">
            <v xml:space="preserve"> </v>
          </cell>
          <cell r="J471">
            <v>2548.7139999999995</v>
          </cell>
          <cell r="M471">
            <v>19.7</v>
          </cell>
        </row>
        <row r="472">
          <cell r="A472" t="str">
            <v xml:space="preserve"> 6. Collective consumption expenditure </v>
          </cell>
          <cell r="G472" t="str">
            <v>P32</v>
          </cell>
          <cell r="J472">
            <v>767.673</v>
          </cell>
          <cell r="M472">
            <v>8.6999999999999993</v>
          </cell>
        </row>
        <row r="473">
          <cell r="A473" t="str">
            <v xml:space="preserve"> 7. Social transfers in kind </v>
          </cell>
          <cell r="G473" t="str">
            <v>D63=P31</v>
          </cell>
          <cell r="J473">
            <v>11.478</v>
          </cell>
          <cell r="M473">
            <v>-72.400000000000006</v>
          </cell>
        </row>
        <row r="474">
          <cell r="A474" t="str">
            <v xml:space="preserve"> 8. Government final consumption expenditure (6+7) </v>
          </cell>
          <cell r="G474" t="str">
            <v>P3</v>
          </cell>
          <cell r="J474">
            <v>779.15099999999995</v>
          </cell>
          <cell r="M474">
            <v>4.2</v>
          </cell>
        </row>
        <row r="475">
          <cell r="A475" t="str">
            <v xml:space="preserve"> 8a. - of which, compensation of employees </v>
          </cell>
          <cell r="G475" t="str">
            <v>D1</v>
          </cell>
          <cell r="J475">
            <v>775.61500000000001</v>
          </cell>
          <cell r="M475">
            <v>13.2</v>
          </cell>
        </row>
        <row r="476">
          <cell r="A476" t="str">
            <v xml:space="preserve"> 9. Social transfers other than in kind </v>
          </cell>
          <cell r="G476" t="str">
            <v>D62</v>
          </cell>
          <cell r="J476">
            <v>683.61599999999999</v>
          </cell>
          <cell r="M476">
            <v>13.2</v>
          </cell>
        </row>
        <row r="477">
          <cell r="A477" t="str">
            <v xml:space="preserve">10. Interest </v>
          </cell>
          <cell r="G477" t="str">
            <v>D41</v>
          </cell>
          <cell r="J477">
            <v>55.088000000000001</v>
          </cell>
          <cell r="M477">
            <v>7.3</v>
          </cell>
        </row>
        <row r="478">
          <cell r="A478" t="str">
            <v xml:space="preserve">11. Subsidies </v>
          </cell>
          <cell r="G478" t="str">
            <v>D3</v>
          </cell>
          <cell r="J478">
            <v>38.417999999999999</v>
          </cell>
          <cell r="M478">
            <v>-28.2</v>
          </cell>
        </row>
        <row r="479">
          <cell r="A479" t="str">
            <v xml:space="preserve">12. Other current expenditure </v>
          </cell>
          <cell r="G479" t="str">
            <v xml:space="preserve"> </v>
          </cell>
          <cell r="J479">
            <v>990.60199999999998</v>
          </cell>
          <cell r="M479">
            <v>49.5</v>
          </cell>
        </row>
        <row r="480">
          <cell r="A480" t="str">
            <v xml:space="preserve">13. Total current expenditure (8+9+10+11+12) </v>
          </cell>
          <cell r="G480" t="str">
            <v xml:space="preserve"> </v>
          </cell>
          <cell r="J480">
            <v>2546.8749999999995</v>
          </cell>
          <cell r="M480">
            <v>20.2</v>
          </cell>
        </row>
        <row r="481">
          <cell r="A481" t="str">
            <v xml:space="preserve">14. Capital transfers, received </v>
          </cell>
          <cell r="G481" t="str">
            <v>D9</v>
          </cell>
          <cell r="J481">
            <v>39.591000000000001</v>
          </cell>
          <cell r="M481">
            <v>409.5</v>
          </cell>
        </row>
        <row r="482">
          <cell r="A482" t="str">
            <v xml:space="preserve">15. Gross fixed capital formation </v>
          </cell>
          <cell r="G482" t="str">
            <v>P51</v>
          </cell>
          <cell r="J482">
            <v>111.31</v>
          </cell>
          <cell r="M482">
            <v>19.3</v>
          </cell>
        </row>
        <row r="483">
          <cell r="A483" t="str">
            <v xml:space="preserve">16. Other capital expenditure, net </v>
          </cell>
          <cell r="G483" t="str">
            <v xml:space="preserve"> </v>
          </cell>
        </row>
        <row r="485">
          <cell r="G485" t="str">
            <v xml:space="preserve"> </v>
          </cell>
          <cell r="M485" t="str">
            <v>% of</v>
          </cell>
          <cell r="S485" t="str">
            <v>% of</v>
          </cell>
          <cell r="Y485" t="str">
            <v>% of</v>
          </cell>
          <cell r="AE485" t="str">
            <v>% of</v>
          </cell>
        </row>
        <row r="486">
          <cell r="G486" t="str">
            <v xml:space="preserve"> </v>
          </cell>
          <cell r="M486" t="str">
            <v>GDP</v>
          </cell>
          <cell r="S486" t="str">
            <v>GDP</v>
          </cell>
          <cell r="Y486" t="str">
            <v>GDP</v>
          </cell>
          <cell r="AE486" t="str">
            <v>GDP</v>
          </cell>
        </row>
        <row r="487">
          <cell r="A487" t="str">
            <v xml:space="preserve">17. Gross saving (5-13)  </v>
          </cell>
          <cell r="G487" t="str">
            <v>B8g</v>
          </cell>
          <cell r="J487">
            <v>1.8389999999999418</v>
          </cell>
          <cell r="M487">
            <v>2.5078269018504757E-2</v>
          </cell>
        </row>
        <row r="488">
          <cell r="A488" t="str">
            <v xml:space="preserve">18. Net lending(+)/net borrowing(-) (17+14-15-16) </v>
          </cell>
          <cell r="G488" t="str">
            <v>B9</v>
          </cell>
          <cell r="J488">
            <v>-69.880000000000052</v>
          </cell>
          <cell r="M488">
            <v>-0.95294694889242493</v>
          </cell>
        </row>
        <row r="489">
          <cell r="A489" t="str">
            <v xml:space="preserve">18a. - primary balance  </v>
          </cell>
          <cell r="G489" t="str">
            <v xml:space="preserve"> </v>
          </cell>
          <cell r="J489">
            <v>-14.792000000000051</v>
          </cell>
          <cell r="M489">
            <v>-0.201717104579519</v>
          </cell>
        </row>
        <row r="490">
          <cell r="A490" t="str">
            <v xml:space="preserve">19. General government consolidated gross debt  </v>
          </cell>
          <cell r="G490" t="str">
            <v xml:space="preserve"> </v>
          </cell>
          <cell r="J490">
            <v>974.97199999999998</v>
          </cell>
          <cell r="M490">
            <v>13.295600925236759</v>
          </cell>
          <cell r="P490">
            <v>1105</v>
          </cell>
          <cell r="S490">
            <v>12.992842473404112</v>
          </cell>
          <cell r="V490">
            <v>1347.1</v>
          </cell>
          <cell r="Y490">
            <v>14.100442416333509</v>
          </cell>
          <cell r="AB490">
            <v>1375.3</v>
          </cell>
          <cell r="AE490">
            <v>13.025589855233122</v>
          </cell>
        </row>
        <row r="492">
          <cell r="A492" t="str">
            <v xml:space="preserve">20. Total government revenue, harmonised def. </v>
          </cell>
          <cell r="G492" t="str">
            <v>TR*</v>
          </cell>
          <cell r="J492">
            <v>2588.3049999999994</v>
          </cell>
          <cell r="M492">
            <v>35.299999999999997</v>
          </cell>
        </row>
        <row r="493">
          <cell r="A493" t="str">
            <v xml:space="preserve">21. Total government expenditure, harmonised def. </v>
          </cell>
          <cell r="G493" t="str">
            <v>TE*</v>
          </cell>
          <cell r="J493">
            <v>2658.1849999999995</v>
          </cell>
          <cell r="M493">
            <v>36.200000000000003</v>
          </cell>
        </row>
        <row r="494">
          <cell r="A494" t="str">
            <v xml:space="preserve">22. Net lending(+)/net borrowing(-), EDP def. </v>
          </cell>
          <cell r="G494" t="str">
            <v>EDP B9</v>
          </cell>
          <cell r="J494">
            <v>-69.880000000000109</v>
          </cell>
          <cell r="M494">
            <v>-0.95294694889242559</v>
          </cell>
        </row>
        <row r="496">
          <cell r="A496" t="str">
            <v xml:space="preserve">23. Tax burden </v>
          </cell>
          <cell r="G496" t="str">
            <v xml:space="preserve"> </v>
          </cell>
          <cell r="J496">
            <v>2118.7399599999999</v>
          </cell>
          <cell r="M496">
            <v>28.9</v>
          </cell>
        </row>
        <row r="522">
          <cell r="A522" t="str">
            <v xml:space="preserve"> Table 11</v>
          </cell>
        </row>
        <row r="523">
          <cell r="A523" t="str">
            <v>EXTERNAL TRANSACTIONS ACCOUNT OF THE NATION (S2)</v>
          </cell>
          <cell r="B523" t="str">
            <v>EXTERNAL TRANSACTIONS ACCOUNT OF THE NATION (S2)</v>
          </cell>
          <cell r="C523" t="str">
            <v>EXTERNAL TRANSACTIONS ACCOUNT OF THE NATION (S2)</v>
          </cell>
          <cell r="D523" t="str">
            <v>EXTERNAL TRANSACTIONS ACCOUNT OF THE NATION (S2)</v>
          </cell>
          <cell r="E523" t="str">
            <v>EXTERNAL TRANSACTIONS ACCOUNT OF THE NATION (S2)</v>
          </cell>
          <cell r="F523" t="str">
            <v>EXTERNAL TRANSACTIONS ACCOUNT OF THE NATION (S2)</v>
          </cell>
          <cell r="G523" t="str">
            <v>EXTERNAL TRANSACTIONS ACCOUNT OF THE NATION (S2)</v>
          </cell>
          <cell r="H523" t="str">
            <v>EXTERNAL TRANSACTIONS ACCOUNT OF THE NATION (S2)</v>
          </cell>
          <cell r="I523" t="str">
            <v>EXTERNAL TRANSACTIONS ACCOUNT OF THE NATION (S2)</v>
          </cell>
          <cell r="J523" t="str">
            <v>EXTERNAL TRANSACTIONS ACCOUNT OF THE NATION (S2)</v>
          </cell>
          <cell r="K523" t="str">
            <v>EXTERNAL TRANSACTIONS ACCOUNT OF THE NATION (S2)</v>
          </cell>
          <cell r="L523" t="str">
            <v>EXTERNAL TRANSACTIONS ACCOUNT OF THE NATION (S2)</v>
          </cell>
          <cell r="M523" t="str">
            <v>EXTERNAL TRANSACTIONS ACCOUNT OF THE NATION (S2)</v>
          </cell>
          <cell r="N523" t="str">
            <v>EXTERNAL TRANSACTIONS ACCOUNT OF THE NATION (S2)</v>
          </cell>
          <cell r="O523" t="str">
            <v>EXTERNAL TRANSACTIONS ACCOUNT OF THE NATION (S2)</v>
          </cell>
          <cell r="P523" t="str">
            <v>EXTERNAL TRANSACTIONS ACCOUNT OF THE NATION (S2)</v>
          </cell>
          <cell r="Q523" t="str">
            <v>EXTERNAL TRANSACTIONS ACCOUNT OF THE NATION (S2)</v>
          </cell>
          <cell r="R523" t="str">
            <v>EXTERNAL TRANSACTIONS ACCOUNT OF THE NATION (S2)</v>
          </cell>
          <cell r="S523" t="str">
            <v>EXTERNAL TRANSACTIONS ACCOUNT OF THE NATION (S2)</v>
          </cell>
          <cell r="T523" t="str">
            <v>EXTERNAL TRANSACTIONS ACCOUNT OF THE NATION (S2)</v>
          </cell>
          <cell r="U523" t="str">
            <v>EXTERNAL TRANSACTIONS ACCOUNT OF THE NATION (S2)</v>
          </cell>
          <cell r="V523" t="str">
            <v>EXTERNAL TRANSACTIONS ACCOUNT OF THE NATION (S2)</v>
          </cell>
          <cell r="W523" t="str">
            <v>EXTERNAL TRANSACTIONS ACCOUNT OF THE NATION (S2)</v>
          </cell>
          <cell r="X523" t="str">
            <v>EXTERNAL TRANSACTIONS ACCOUNT OF THE NATION (S2)</v>
          </cell>
          <cell r="Y523" t="str">
            <v>EXTERNAL TRANSACTIONS ACCOUNT OF THE NATION (S2)</v>
          </cell>
          <cell r="Z523" t="str">
            <v>EXTERNAL TRANSACTIONS ACCOUNT OF THE NATION (S2)</v>
          </cell>
          <cell r="AA523" t="str">
            <v>EXTERNAL TRANSACTIONS ACCOUNT OF THE NATION (S2)</v>
          </cell>
          <cell r="AB523" t="str">
            <v>EXTERNAL TRANSACTIONS ACCOUNT OF THE NATION (S2)</v>
          </cell>
          <cell r="AC523" t="str">
            <v>EXTERNAL TRANSACTIONS ACCOUNT OF THE NATION (S2)</v>
          </cell>
          <cell r="AD523" t="str">
            <v>EXTERNAL TRANSACTIONS ACCOUNT OF THE NATION (S2)</v>
          </cell>
          <cell r="AE523" t="str">
            <v>EXTERNAL TRANSACTIONS ACCOUNT OF THE NATION (S2)</v>
          </cell>
          <cell r="AF523" t="str">
            <v>EXTERNAL TRANSACTIONS ACCOUNT OF THE NATION (S2)</v>
          </cell>
          <cell r="AG523" t="str">
            <v>EXTERNAL TRANSACTIONS ACCOUNT OF THE NATION (S2)</v>
          </cell>
        </row>
        <row r="525">
          <cell r="A525" t="str">
            <v xml:space="preserve"> Country: LATVIA</v>
          </cell>
        </row>
        <row r="526">
          <cell r="A526" t="str">
            <v xml:space="preserve"> Currency unit: mln lats (current prices)</v>
          </cell>
          <cell r="Z526" t="str">
            <v xml:space="preserve"> Date : </v>
          </cell>
          <cell r="AD526" t="str">
            <v>18.10.2005</v>
          </cell>
        </row>
        <row r="527">
          <cell r="J527">
            <v>2004</v>
          </cell>
          <cell r="P527">
            <v>2005</v>
          </cell>
          <cell r="V527">
            <v>2006</v>
          </cell>
          <cell r="AB527">
            <v>2007</v>
          </cell>
        </row>
        <row r="528">
          <cell r="G528" t="str">
            <v xml:space="preserve">ESA 95 </v>
          </cell>
          <cell r="M528" t="str">
            <v xml:space="preserve"> %</v>
          </cell>
          <cell r="S528" t="str">
            <v xml:space="preserve"> %</v>
          </cell>
          <cell r="Y528" t="str">
            <v xml:space="preserve"> %</v>
          </cell>
          <cell r="AE528" t="str">
            <v xml:space="preserve"> %</v>
          </cell>
        </row>
        <row r="529">
          <cell r="G529" t="str">
            <v>code</v>
          </cell>
          <cell r="J529" t="str">
            <v>Level</v>
          </cell>
          <cell r="M529" t="str">
            <v xml:space="preserve"> change</v>
          </cell>
          <cell r="P529" t="str">
            <v>Level</v>
          </cell>
          <cell r="S529" t="str">
            <v xml:space="preserve"> change</v>
          </cell>
          <cell r="V529" t="str">
            <v>Level</v>
          </cell>
          <cell r="Y529" t="str">
            <v xml:space="preserve"> change</v>
          </cell>
          <cell r="AB529" t="str">
            <v>Level</v>
          </cell>
          <cell r="AE529" t="str">
            <v xml:space="preserve"> change</v>
          </cell>
        </row>
        <row r="530">
          <cell r="A530" t="str">
            <v xml:space="preserve"> 1. Exports of goods (fob)  </v>
          </cell>
          <cell r="G530" t="str">
            <v>P61</v>
          </cell>
          <cell r="J530">
            <v>2259.1058471360002</v>
          </cell>
          <cell r="M530">
            <v>24.921793872472222</v>
          </cell>
          <cell r="P530">
            <v>2819.8059584566881</v>
          </cell>
          <cell r="S530">
            <v>24.819559120327185</v>
          </cell>
          <cell r="V530">
            <v>3302.8363431968005</v>
          </cell>
          <cell r="Y530">
            <v>17.129915740885963</v>
          </cell>
          <cell r="AB530">
            <v>3737.4574703711341</v>
          </cell>
          <cell r="AE530">
            <v>13.159027030496631</v>
          </cell>
        </row>
        <row r="531">
          <cell r="A531" t="str">
            <v xml:space="preserve"> 2. Imports of goods (fob)  </v>
          </cell>
          <cell r="G531" t="str">
            <v>P71</v>
          </cell>
          <cell r="J531">
            <v>3745.4273192733986</v>
          </cell>
          <cell r="M531">
            <v>26.98873951106097</v>
          </cell>
          <cell r="P531">
            <v>4347.3600899369621</v>
          </cell>
          <cell r="S531">
            <v>16.071137399092208</v>
          </cell>
          <cell r="V531">
            <v>4917.7188298236997</v>
          </cell>
          <cell r="Y531">
            <v>13.119657173257252</v>
          </cell>
          <cell r="AB531">
            <v>5448.7982326709562</v>
          </cell>
          <cell r="AE531">
            <v>10.799303929832348</v>
          </cell>
        </row>
        <row r="532">
          <cell r="A532" t="str">
            <v xml:space="preserve"> 3. Trade balance (goods, fob/fob) (1-2)  </v>
          </cell>
          <cell r="J532">
            <v>-1486.3214721373984</v>
          </cell>
          <cell r="P532">
            <v>-1527.554131480274</v>
          </cell>
          <cell r="V532">
            <v>-1614.8824866268992</v>
          </cell>
          <cell r="AB532">
            <v>-1711.340762299822</v>
          </cell>
        </row>
        <row r="533">
          <cell r="A533" t="str">
            <v xml:space="preserve"> 3a. p.m.  3 as % of GDP  </v>
          </cell>
          <cell r="J533">
            <v>-20.268825299751434</v>
          </cell>
          <cell r="P533">
            <v>-17.961330497665912</v>
          </cell>
          <cell r="V533">
            <v>-16.903390625661093</v>
          </cell>
          <cell r="AB533">
            <v>-16.208262104456828</v>
          </cell>
        </row>
        <row r="534">
          <cell r="A534" t="str">
            <v xml:space="preserve"> 4. Exports of services  </v>
          </cell>
          <cell r="G534" t="str">
            <v>P62</v>
          </cell>
          <cell r="J534">
            <v>963.18315286399945</v>
          </cell>
          <cell r="M534">
            <v>11.381313821451286</v>
          </cell>
          <cell r="P534">
            <v>1080.590363282357</v>
          </cell>
          <cell r="S534">
            <v>12.189500000000038</v>
          </cell>
          <cell r="V534">
            <v>1174.107895091902</v>
          </cell>
          <cell r="Y534">
            <v>8.6543000000000063</v>
          </cell>
          <cell r="AB534">
            <v>1259.0604718412762</v>
          </cell>
          <cell r="AE534">
            <v>7.2354999999999734</v>
          </cell>
        </row>
        <row r="535">
          <cell r="A535" t="str">
            <v xml:space="preserve"> 4a. - of which, tourism  </v>
          </cell>
        </row>
        <row r="536">
          <cell r="A536" t="str">
            <v xml:space="preserve"> 5. Imports of services  </v>
          </cell>
          <cell r="G536" t="str">
            <v>P72</v>
          </cell>
          <cell r="J536">
            <v>636.49668072659983</v>
          </cell>
          <cell r="M536">
            <v>19.059887217503089</v>
          </cell>
          <cell r="P536">
            <v>733.14870169493406</v>
          </cell>
          <cell r="S536">
            <v>15.185</v>
          </cell>
          <cell r="V536">
            <v>776.42646955598605</v>
          </cell>
          <cell r="Y536">
            <v>5.90300000000002</v>
          </cell>
          <cell r="AB536">
            <v>816.34721291467656</v>
          </cell>
          <cell r="AE536">
            <v>5.1415999999999968</v>
          </cell>
        </row>
        <row r="537">
          <cell r="A537" t="str">
            <v xml:space="preserve"> 5a. - of which, tourism   </v>
          </cell>
        </row>
        <row r="538">
          <cell r="A538" t="str">
            <v xml:space="preserve"> 6. Services balance (4-5)  </v>
          </cell>
          <cell r="J538">
            <v>326.68647213739962</v>
          </cell>
          <cell r="P538">
            <v>347.44166158742291</v>
          </cell>
          <cell r="V538">
            <v>397.68142553591599</v>
          </cell>
          <cell r="AB538">
            <v>442.71325892659968</v>
          </cell>
        </row>
        <row r="539">
          <cell r="A539" t="str">
            <v xml:space="preserve"> 6a. p.m.  6 as % of GDP  </v>
          </cell>
          <cell r="J539">
            <v>4.4549925138489543</v>
          </cell>
          <cell r="P539">
            <v>4.0852984413603313</v>
          </cell>
          <cell r="V539">
            <v>4.1626338362516559</v>
          </cell>
          <cell r="AB539">
            <v>4.1929770480996948</v>
          </cell>
        </row>
        <row r="540">
          <cell r="A540" t="str">
            <v xml:space="preserve"> 7. External balance of goods &amp; services (3+6) </v>
          </cell>
          <cell r="G540" t="str">
            <v>B11</v>
          </cell>
          <cell r="J540">
            <v>-1159.635</v>
          </cell>
          <cell r="P540">
            <v>-1180.1124698928511</v>
          </cell>
          <cell r="V540">
            <v>-1217.2010610909833</v>
          </cell>
          <cell r="AB540">
            <v>-1268.6275033732222</v>
          </cell>
        </row>
        <row r="541">
          <cell r="A541" t="str">
            <v xml:space="preserve"> 7a. p.m.  7 as % of GDP  </v>
          </cell>
          <cell r="J541">
            <v>-15.813832785902479</v>
          </cell>
          <cell r="P541">
            <v>-13.876032056305581</v>
          </cell>
          <cell r="V541">
            <v>-12.740756789409438</v>
          </cell>
          <cell r="AB541">
            <v>-12.015285056357133</v>
          </cell>
        </row>
        <row r="542">
          <cell r="A542" t="str">
            <v xml:space="preserve"> 8. Balance of primary incomes and current transfers </v>
          </cell>
          <cell r="J542">
            <v>251.68530590600062</v>
          </cell>
          <cell r="P542">
            <v>357.68985246815782</v>
          </cell>
          <cell r="V542">
            <v>376.90459930704884</v>
          </cell>
          <cell r="AB542">
            <v>394.79275662621569</v>
          </cell>
        </row>
        <row r="543">
          <cell r="A543" t="str">
            <v xml:space="preserve"> 8a. - of which, balance of primary income </v>
          </cell>
          <cell r="G543" t="str">
            <v>B5g</v>
          </cell>
          <cell r="J543">
            <v>-119.01787317829934</v>
          </cell>
          <cell r="P543">
            <v>-37.564727831162884</v>
          </cell>
          <cell r="V543">
            <v>-67.098399316804432</v>
          </cell>
          <cell r="AB543">
            <v>-95.910398251024162</v>
          </cell>
        </row>
        <row r="544">
          <cell r="A544" t="str">
            <v xml:space="preserve"> 8b. - of which, net current transfers  </v>
          </cell>
          <cell r="J544">
            <v>370.70317908429996</v>
          </cell>
          <cell r="P544">
            <v>395.25458029932071</v>
          </cell>
          <cell r="V544">
            <v>444.00299862385327</v>
          </cell>
          <cell r="AB544">
            <v>490.70315487723985</v>
          </cell>
        </row>
        <row r="545">
          <cell r="A545" t="str">
            <v xml:space="preserve"> 8c. p.m.  8 as % of GDP  </v>
          </cell>
          <cell r="J545">
            <v>3.4322087055549475</v>
          </cell>
          <cell r="P545">
            <v>4.2057990112705266</v>
          </cell>
          <cell r="V545">
            <v>3.9451574485786476</v>
          </cell>
          <cell r="AB545">
            <v>3.7391176656947231</v>
          </cell>
        </row>
        <row r="546">
          <cell r="A546" t="str">
            <v xml:space="preserve"> 9. Current external balance (7+8)  </v>
          </cell>
          <cell r="G546" t="str">
            <v>B12</v>
          </cell>
          <cell r="J546">
            <v>-907.94969409399823</v>
          </cell>
          <cell r="P546">
            <v>-822.42261742469327</v>
          </cell>
          <cell r="V546">
            <v>-840.29646178393455</v>
          </cell>
          <cell r="AB546">
            <v>-873.83474674700653</v>
          </cell>
        </row>
        <row r="547">
          <cell r="A547" t="str">
            <v xml:space="preserve"> 9a. p.m. 9 as % of GDP  </v>
          </cell>
          <cell r="J547">
            <v>-12.381624080347532</v>
          </cell>
          <cell r="P547">
            <v>-9.6702330450350544</v>
          </cell>
          <cell r="V547">
            <v>-8.7955993408307904</v>
          </cell>
          <cell r="AB547">
            <v>-8.2761673906624083</v>
          </cell>
        </row>
        <row r="548">
          <cell r="A548" t="str">
            <v xml:space="preserve">10. Net capital transactions </v>
          </cell>
          <cell r="J548">
            <v>77.731629916199992</v>
          </cell>
          <cell r="P548">
            <v>84</v>
          </cell>
          <cell r="V548">
            <v>98</v>
          </cell>
          <cell r="AB548">
            <v>110</v>
          </cell>
        </row>
        <row r="549">
          <cell r="A549" t="str">
            <v xml:space="preserve">11. Net lending(+)/net borrowing(-) (9+10) </v>
          </cell>
          <cell r="G549" t="str">
            <v>B9</v>
          </cell>
          <cell r="J549">
            <v>-830.21806417779828</v>
          </cell>
          <cell r="P549">
            <v>-738.42261742469327</v>
          </cell>
          <cell r="V549">
            <v>-742.29646178393455</v>
          </cell>
          <cell r="AB549">
            <v>-763.83474674700653</v>
          </cell>
        </row>
        <row r="550">
          <cell r="A550" t="str">
            <v xml:space="preserve">11a. p.m. 11 as % of GDP </v>
          </cell>
          <cell r="J550">
            <v>-11.321605197103716</v>
          </cell>
          <cell r="P550">
            <v>-8.682541852486688</v>
          </cell>
          <cell r="V550">
            <v>-7.7698081176100331</v>
          </cell>
          <cell r="AB550">
            <v>-7.2343475083998898</v>
          </cell>
        </row>
        <row r="555">
          <cell r="A555" t="str">
            <v xml:space="preserve"> Table 12</v>
          </cell>
        </row>
        <row r="556">
          <cell r="A556" t="str">
            <v xml:space="preserve">TRADE IN GOODS BY REGION (CUSTOMS BASIS) </v>
          </cell>
        </row>
        <row r="559">
          <cell r="A559" t="str">
            <v xml:space="preserve"> Country: LATVIA</v>
          </cell>
        </row>
        <row r="560">
          <cell r="A560" t="str">
            <v xml:space="preserve"> Currency unit: mln lats (current prices)</v>
          </cell>
          <cell r="Z560" t="str">
            <v xml:space="preserve"> Date : </v>
          </cell>
          <cell r="AD560" t="str">
            <v>18.10.2005</v>
          </cell>
        </row>
        <row r="561">
          <cell r="G561">
            <v>2004</v>
          </cell>
          <cell r="P561">
            <v>2005</v>
          </cell>
          <cell r="V561">
            <v>2006</v>
          </cell>
          <cell r="AB561">
            <v>2007</v>
          </cell>
        </row>
        <row r="562">
          <cell r="G562" t="str">
            <v>%</v>
          </cell>
          <cell r="M562" t="str">
            <v xml:space="preserve"> %</v>
          </cell>
          <cell r="S562" t="str">
            <v xml:space="preserve"> %</v>
          </cell>
          <cell r="Y562" t="str">
            <v xml:space="preserve"> %</v>
          </cell>
          <cell r="AE562" t="str">
            <v xml:space="preserve"> %</v>
          </cell>
        </row>
        <row r="563">
          <cell r="G563" t="str">
            <v>trade</v>
          </cell>
          <cell r="J563" t="str">
            <v>Level</v>
          </cell>
          <cell r="M563" t="str">
            <v xml:space="preserve"> change</v>
          </cell>
          <cell r="P563" t="str">
            <v>Level</v>
          </cell>
          <cell r="S563" t="str">
            <v xml:space="preserve"> change</v>
          </cell>
          <cell r="V563" t="str">
            <v>Level</v>
          </cell>
          <cell r="Y563" t="str">
            <v xml:space="preserve"> change</v>
          </cell>
          <cell r="AB563" t="str">
            <v>Level</v>
          </cell>
          <cell r="AE563" t="str">
            <v xml:space="preserve"> change</v>
          </cell>
        </row>
        <row r="564">
          <cell r="A564" t="str">
            <v xml:space="preserve"> Exports of goods (fob)  </v>
          </cell>
        </row>
        <row r="565">
          <cell r="A565" t="str">
            <v xml:space="preserve">  1. Intra-EU  </v>
          </cell>
        </row>
        <row r="566">
          <cell r="A566" t="str">
            <v xml:space="preserve">  2. Extra-EU  </v>
          </cell>
        </row>
        <row r="567">
          <cell r="A567" t="str">
            <v xml:space="preserve">  3. Total exports (1+2)  </v>
          </cell>
        </row>
        <row r="568">
          <cell r="A568" t="str">
            <v xml:space="preserve"> Imports of goods (cif)  </v>
          </cell>
        </row>
        <row r="569">
          <cell r="A569" t="str">
            <v xml:space="preserve">  4. Intra-EU  </v>
          </cell>
        </row>
        <row r="570">
          <cell r="A570" t="str">
            <v xml:space="preserve">  5. Extra-EU  </v>
          </cell>
        </row>
        <row r="571">
          <cell r="A571" t="str">
            <v xml:space="preserve">  6. Total imports  (4+5)  </v>
          </cell>
        </row>
        <row r="572">
          <cell r="A572" t="str">
            <v xml:space="preserve">  7. Trade balance (fob/cif) (3-6)  </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
      <sheetName val="fr"/>
      <sheetName val="de"/>
    </sheetNames>
    <sheetDataSet>
      <sheetData sheetId="0" refreshError="1"/>
      <sheetData sheetId="1">
        <row r="5">
          <cell r="A5" t="str">
            <v xml:space="preserve">PRINCIPAUX ELEMENTS INFLUENCANT LA PREVISION  </v>
          </cell>
        </row>
        <row r="7">
          <cell r="Z7" t="str">
            <v xml:space="preserve"> Date : </v>
          </cell>
        </row>
        <row r="8">
          <cell r="N8">
            <v>2004</v>
          </cell>
          <cell r="S8">
            <v>2005</v>
          </cell>
          <cell r="X8">
            <v>2006</v>
          </cell>
          <cell r="AC8">
            <v>2007</v>
          </cell>
        </row>
        <row r="9">
          <cell r="N9" t="str">
            <v xml:space="preserve">Niveau </v>
          </cell>
        </row>
        <row r="10">
          <cell r="A10" t="str">
            <v xml:space="preserve">Taux de change, moyenne annuelle </v>
          </cell>
        </row>
        <row r="11">
          <cell r="A11" t="str">
            <v xml:space="preserve"> 1. Effectif (variation en %) </v>
          </cell>
        </row>
        <row r="12">
          <cell r="A12" t="str">
            <v xml:space="preserve"> 2. US dollar (1 USD = ) </v>
          </cell>
        </row>
        <row r="13">
          <cell r="A13" t="str">
            <v xml:space="preserve"> 3. euro (1 EUR = ) </v>
          </cell>
        </row>
        <row r="14">
          <cell r="A14" t="str">
            <v xml:space="preserve">Taux d'intérêt, moyenne annuelle </v>
          </cell>
        </row>
        <row r="15">
          <cell r="A15" t="str">
            <v xml:space="preserve"> 4. Taux du marché monétaire </v>
          </cell>
        </row>
        <row r="16">
          <cell r="A16" t="str">
            <v xml:space="preserve"> 5. Taux à long-terme </v>
          </cell>
        </row>
        <row r="17">
          <cell r="N17" t="str">
            <v xml:space="preserve">variation annuelle en % </v>
          </cell>
        </row>
        <row r="18">
          <cell r="A18" t="str">
            <v xml:space="preserve"> 6. Marchés à l'exportation, total </v>
          </cell>
        </row>
        <row r="19">
          <cell r="A19" t="str">
            <v xml:space="preserve"> 7. Prix à l'importation des biens </v>
          </cell>
        </row>
        <row r="20">
          <cell r="A20" t="str">
            <v xml:space="preserve"> 8. Demande finale </v>
          </cell>
        </row>
        <row r="21">
          <cell r="A21" t="str">
            <v xml:space="preserve"> 9. PIB </v>
          </cell>
        </row>
        <row r="22">
          <cell r="A22" t="str">
            <v xml:space="preserve">10. Ecart tendanciel de production  </v>
          </cell>
        </row>
        <row r="23">
          <cell r="A23" t="str">
            <v xml:space="preserve">11. Emploi </v>
          </cell>
        </row>
        <row r="24">
          <cell r="A24" t="str">
            <v xml:space="preserve">12. Taux de chômage (niveau) (Eurostat) </v>
          </cell>
        </row>
        <row r="25">
          <cell r="A25" t="str">
            <v xml:space="preserve">13. PIB par personne occupée </v>
          </cell>
        </row>
        <row r="26">
          <cell r="A26" t="str">
            <v xml:space="preserve">14. Rémunération des salariés par tête  </v>
          </cell>
        </row>
        <row r="27">
          <cell r="A27" t="str">
            <v xml:space="preserve">15. Coûts salariaux unitaires  </v>
          </cell>
        </row>
        <row r="28">
          <cell r="A28" t="str">
            <v xml:space="preserve">16. Coûts salariaux unitaires relatifs en monnaie commune </v>
          </cell>
        </row>
        <row r="29">
          <cell r="A29" t="str">
            <v xml:space="preserve">17. IPCH </v>
          </cell>
        </row>
        <row r="30">
          <cell r="A30" t="str">
            <v xml:space="preserve">18. IPC national </v>
          </cell>
        </row>
        <row r="31">
          <cell r="N31" t="str">
            <v xml:space="preserve">niveau en % du PIB </v>
          </cell>
        </row>
        <row r="32">
          <cell r="A32" t="str">
            <v xml:space="preserve">19. Solde des opérations courantes </v>
          </cell>
        </row>
        <row r="33">
          <cell r="A33" t="str">
            <v xml:space="preserve">20. Capacité de financement du secteur privé   </v>
          </cell>
        </row>
        <row r="34">
          <cell r="A34" t="str">
            <v xml:space="preserve"> Administration publiques </v>
          </cell>
        </row>
        <row r="35">
          <cell r="A35" t="str">
            <v xml:space="preserve">21. Capacité de financement </v>
          </cell>
        </row>
        <row r="36">
          <cell r="A36" t="str">
            <v xml:space="preserve">22. Balance primaire corrigée des variations cycliques </v>
          </cell>
        </row>
        <row r="37">
          <cell r="A37" t="str">
            <v xml:space="preserve">23. Dette brute </v>
          </cell>
        </row>
        <row r="67">
          <cell r="A67" t="str">
            <v xml:space="preserve"> Tableau 1</v>
          </cell>
        </row>
        <row r="68">
          <cell r="A68" t="str">
            <v xml:space="preserve"> EMPLOIS ET RESSOURCES DE BIENS ET SERVICES  </v>
          </cell>
        </row>
        <row r="69">
          <cell r="A69" t="str">
            <v xml:space="preserve"> VOLUMES </v>
          </cell>
        </row>
        <row r="71">
          <cell r="A71" t="str">
            <v xml:space="preserve"> Pays: </v>
          </cell>
        </row>
        <row r="72">
          <cell r="A72" t="str">
            <v xml:space="preserve"> Unité monétaire:  </v>
          </cell>
        </row>
        <row r="73">
          <cell r="A73" t="str">
            <v>SEC 95</v>
          </cell>
          <cell r="Z73" t="str">
            <v xml:space="preserve"> Date : </v>
          </cell>
        </row>
        <row r="74">
          <cell r="I74" t="str">
            <v>code</v>
          </cell>
          <cell r="M74">
            <v>2004</v>
          </cell>
          <cell r="V74">
            <v>2005</v>
          </cell>
          <cell r="Z74">
            <v>2006</v>
          </cell>
          <cell r="AD74">
            <v>2007</v>
          </cell>
        </row>
        <row r="75">
          <cell r="I75" t="str">
            <v xml:space="preserve">SEC 95 </v>
          </cell>
          <cell r="M75" t="str">
            <v xml:space="preserve">Niveau </v>
          </cell>
          <cell r="R75" t="str">
            <v xml:space="preserve">Variation en pourcentage </v>
          </cell>
        </row>
        <row r="76">
          <cell r="A76" t="str">
            <v xml:space="preserve"> 1. Dépenses de consommation privée </v>
          </cell>
          <cell r="I76" t="str">
            <v>P3</v>
          </cell>
        </row>
        <row r="77">
          <cell r="A77" t="str">
            <v xml:space="preserve"> 2. Dépenses de consommation publique  </v>
          </cell>
          <cell r="I77" t="str">
            <v>P3</v>
          </cell>
        </row>
        <row r="78">
          <cell r="A78" t="str">
            <v xml:space="preserve"> 3. Formation brute de capital fixe  </v>
          </cell>
          <cell r="I78" t="str">
            <v>P51</v>
          </cell>
        </row>
        <row r="79">
          <cell r="A79" t="str">
            <v xml:space="preserve"> 4. Demande intérieure finale (1+2+3) </v>
          </cell>
        </row>
        <row r="80">
          <cell r="A80" t="str">
            <v xml:space="preserve"> 5. Variations de stocks + acquisitions nettes  </v>
          </cell>
        </row>
        <row r="81">
          <cell r="A81" t="str">
            <v xml:space="preserve">    d'objets de valeur en % du PIB  </v>
          </cell>
          <cell r="I81" t="str">
            <v>P52+P53</v>
          </cell>
        </row>
        <row r="82">
          <cell r="A82" t="str">
            <v xml:space="preserve"> 6. Demande intérieure (4+5)  </v>
          </cell>
        </row>
        <row r="83">
          <cell r="A83" t="str">
            <v xml:space="preserve"> 7. Exportations de biens et services  </v>
          </cell>
          <cell r="I83" t="str">
            <v>P6</v>
          </cell>
        </row>
        <row r="84">
          <cell r="A84" t="str">
            <v xml:space="preserve"> 7a. - dont biens  </v>
          </cell>
          <cell r="I84" t="str">
            <v>P61</v>
          </cell>
        </row>
        <row r="85">
          <cell r="A85" t="str">
            <v xml:space="preserve"> 7b. - dont services </v>
          </cell>
          <cell r="I85" t="str">
            <v>P62</v>
          </cell>
        </row>
        <row r="86">
          <cell r="A86" t="str">
            <v xml:space="preserve"> 8. Demande finale (6+7) </v>
          </cell>
        </row>
        <row r="87">
          <cell r="A87" t="str">
            <v xml:space="preserve"> 9. Importations de biens et services  </v>
          </cell>
          <cell r="I87" t="str">
            <v>P7</v>
          </cell>
        </row>
        <row r="88">
          <cell r="A88" t="str">
            <v xml:space="preserve"> 9a. - dont biens  </v>
          </cell>
          <cell r="I88" t="str">
            <v>P71</v>
          </cell>
        </row>
        <row r="89">
          <cell r="A89" t="str">
            <v xml:space="preserve"> 9b. - dont services </v>
          </cell>
          <cell r="I89" t="str">
            <v>P72</v>
          </cell>
        </row>
        <row r="90">
          <cell r="A90" t="str">
            <v xml:space="preserve">10. Produit intérieur brut aux prix du marché (8-9) </v>
          </cell>
          <cell r="I90" t="str">
            <v>B1*g</v>
          </cell>
        </row>
        <row r="91">
          <cell r="R91" t="str">
            <v xml:space="preserve">Contribution à la variation du PIB </v>
          </cell>
        </row>
        <row r="92">
          <cell r="A92" t="str">
            <v xml:space="preserve">11. Demande intérieure finale </v>
          </cell>
        </row>
        <row r="93">
          <cell r="A93" t="str">
            <v xml:space="preserve">12. Var. de stocks + acq. nettes d'objets de valeur </v>
          </cell>
          <cell r="I93" t="str">
            <v>P52+P53</v>
          </cell>
        </row>
        <row r="94">
          <cell r="A94" t="str">
            <v xml:space="preserve">13. Solde des exportations et importations de b&amp;s. </v>
          </cell>
          <cell r="I94" t="str">
            <v>B11</v>
          </cell>
        </row>
        <row r="95">
          <cell r="A95" t="str">
            <v xml:space="preserve"> </v>
          </cell>
        </row>
        <row r="132">
          <cell r="A132" t="str">
            <v xml:space="preserve"> Tableau 2</v>
          </cell>
        </row>
        <row r="133">
          <cell r="A133" t="str">
            <v xml:space="preserve"> PROFILS TRIMESTRIELS </v>
          </cell>
        </row>
        <row r="135">
          <cell r="A135" t="str">
            <v xml:space="preserve"> Pays: </v>
          </cell>
        </row>
        <row r="136">
          <cell r="A136" t="str">
            <v xml:space="preserve"> Unité monétaire: </v>
          </cell>
        </row>
        <row r="137">
          <cell r="A137" t="str">
            <v>SEC 95</v>
          </cell>
          <cell r="Z137" t="str">
            <v xml:space="preserve"> Date : </v>
          </cell>
        </row>
        <row r="138">
          <cell r="J138">
            <v>2005</v>
          </cell>
          <cell r="R138">
            <v>2006</v>
          </cell>
          <cell r="Z138">
            <v>2007</v>
          </cell>
        </row>
        <row r="139">
          <cell r="J139" t="str">
            <v>I</v>
          </cell>
          <cell r="L139" t="str">
            <v>II</v>
          </cell>
          <cell r="N139" t="str">
            <v>III</v>
          </cell>
          <cell r="P139" t="str">
            <v>IV</v>
          </cell>
          <cell r="R139" t="str">
            <v>I</v>
          </cell>
          <cell r="T139" t="str">
            <v>II</v>
          </cell>
          <cell r="V139" t="str">
            <v>III</v>
          </cell>
          <cell r="X139" t="str">
            <v>IV</v>
          </cell>
          <cell r="Z139" t="str">
            <v>I</v>
          </cell>
          <cell r="AB139" t="str">
            <v>II</v>
          </cell>
          <cell r="AD139" t="str">
            <v>III</v>
          </cell>
          <cell r="AF139" t="str">
            <v>IV</v>
          </cell>
        </row>
        <row r="140">
          <cell r="J140" t="str">
            <v xml:space="preserve"> EMPLOIS ET RESSOURCES DE BIENS ET SERVICES, VOLUMES  </v>
          </cell>
        </row>
        <row r="141">
          <cell r="J141" t="str">
            <v xml:space="preserve">Variation en pourcentage par rapport au trimestre précédent </v>
          </cell>
        </row>
        <row r="142">
          <cell r="A142" t="str">
            <v xml:space="preserve"> 1. Dépenses de consommation privée </v>
          </cell>
        </row>
        <row r="143">
          <cell r="A143" t="str">
            <v xml:space="preserve"> 2. Dépenses de consommation publique  </v>
          </cell>
        </row>
        <row r="144">
          <cell r="A144" t="str">
            <v xml:space="preserve"> 3. Formation brute de capital fixe  </v>
          </cell>
        </row>
        <row r="145">
          <cell r="A145" t="str">
            <v xml:space="preserve"> 4. Demande intérieure finale  </v>
          </cell>
        </row>
        <row r="146">
          <cell r="A146" t="str">
            <v xml:space="preserve"> 5. Variations de stocks + acquisitions nettes  </v>
          </cell>
        </row>
        <row r="147">
          <cell r="A147" t="str">
            <v xml:space="preserve">    d'objets de valeur en % du PIB  </v>
          </cell>
        </row>
        <row r="148">
          <cell r="A148" t="str">
            <v xml:space="preserve"> 6. Demande intérieure </v>
          </cell>
        </row>
        <row r="149">
          <cell r="A149" t="str">
            <v xml:space="preserve"> 7. Exportations de biens et services  </v>
          </cell>
        </row>
        <row r="150">
          <cell r="A150" t="str">
            <v xml:space="preserve"> 8. Demande finale </v>
          </cell>
        </row>
        <row r="151">
          <cell r="A151" t="str">
            <v xml:space="preserve"> 9. Importations de biens et services  </v>
          </cell>
        </row>
        <row r="152">
          <cell r="A152" t="str">
            <v xml:space="preserve">10. Produit intérieur brut aux prix du marché </v>
          </cell>
        </row>
        <row r="154">
          <cell r="J154" t="str">
            <v xml:space="preserve"> INDICE DES PRIX A LA CONSOMMATION HARMONISE </v>
          </cell>
        </row>
        <row r="155">
          <cell r="J155" t="str">
            <v xml:space="preserve">Var. en % par rapport au trimestre correspondant de l'année précédente </v>
          </cell>
        </row>
        <row r="156">
          <cell r="A156" t="str">
            <v xml:space="preserve">11. IPCH </v>
          </cell>
        </row>
        <row r="157">
          <cell r="A157" t="str">
            <v xml:space="preserve"> </v>
          </cell>
        </row>
        <row r="161">
          <cell r="A161" t="str">
            <v>Tableau 3</v>
          </cell>
        </row>
        <row r="162">
          <cell r="A162" t="str">
            <v xml:space="preserve">ANALYSE SUPPLEMENTAIRE DE L'INVESTISSEMENT  </v>
          </cell>
        </row>
        <row r="163">
          <cell r="A163" t="str">
            <v xml:space="preserve"> VOLUMES </v>
          </cell>
        </row>
        <row r="165">
          <cell r="A165" t="str">
            <v xml:space="preserve"> Pays: </v>
          </cell>
        </row>
        <row r="166">
          <cell r="A166" t="str">
            <v xml:space="preserve"> Unité monétaire:  </v>
          </cell>
        </row>
        <row r="167">
          <cell r="A167" t="str">
            <v>SEC 95</v>
          </cell>
          <cell r="Z167" t="str">
            <v xml:space="preserve"> Date : </v>
          </cell>
        </row>
        <row r="168">
          <cell r="I168" t="str">
            <v>code</v>
          </cell>
          <cell r="M168">
            <v>2004</v>
          </cell>
          <cell r="V168">
            <v>2005</v>
          </cell>
          <cell r="Z168">
            <v>2006</v>
          </cell>
          <cell r="AD168">
            <v>2007</v>
          </cell>
        </row>
        <row r="169">
          <cell r="I169" t="str">
            <v xml:space="preserve">SEC 95 </v>
          </cell>
          <cell r="M169" t="str">
            <v xml:space="preserve">Niveau </v>
          </cell>
          <cell r="R169" t="str">
            <v xml:space="preserve">Variation en pourcentage  </v>
          </cell>
        </row>
        <row r="170">
          <cell r="A170" t="str">
            <v xml:space="preserve"> Par secteur </v>
          </cell>
          <cell r="I170" t="str">
            <v xml:space="preserve"> </v>
          </cell>
        </row>
        <row r="171">
          <cell r="A171" t="str">
            <v xml:space="preserve"> 1. Administrations publiques  </v>
          </cell>
          <cell r="I171" t="str">
            <v>S13</v>
          </cell>
        </row>
        <row r="172">
          <cell r="A172" t="str">
            <v xml:space="preserve"> 2. Autres secteurs intérieurs  </v>
          </cell>
          <cell r="I172" t="str">
            <v>S1-S13</v>
          </cell>
        </row>
        <row r="173">
          <cell r="A173" t="str">
            <v xml:space="preserve"> 2a. - dont entreprises </v>
          </cell>
          <cell r="I173" t="str">
            <v>S11+S12</v>
          </cell>
        </row>
        <row r="174">
          <cell r="A174" t="str">
            <v xml:space="preserve"> 2b. - dont ménages et ISBLSM </v>
          </cell>
          <cell r="I174" t="str">
            <v>S14+S15</v>
          </cell>
        </row>
        <row r="175">
          <cell r="A175" t="str">
            <v xml:space="preserve"> Par produit </v>
          </cell>
          <cell r="I175" t="str">
            <v>Pi6</v>
          </cell>
        </row>
        <row r="176">
          <cell r="A176" t="str">
            <v xml:space="preserve"> 3. Construction </v>
          </cell>
          <cell r="I176" t="str">
            <v>Pi6(4+5)</v>
          </cell>
        </row>
        <row r="177">
          <cell r="A177" t="str">
            <v xml:space="preserve"> 3a. - dont logement </v>
          </cell>
          <cell r="I177" t="str">
            <v>Pi6(4)</v>
          </cell>
        </row>
        <row r="178">
          <cell r="A178" t="str">
            <v xml:space="preserve"> 3b. - dont autre construction </v>
          </cell>
          <cell r="I178" t="str">
            <v>Pi6(5)</v>
          </cell>
        </row>
        <row r="179">
          <cell r="A179" t="str">
            <v xml:space="preserve"> 4. Equipement </v>
          </cell>
          <cell r="I179" t="str">
            <v>Pi6(2+3)</v>
          </cell>
        </row>
        <row r="180">
          <cell r="A180" t="str">
            <v xml:space="preserve"> 5. Autre </v>
          </cell>
          <cell r="I180" t="str">
            <v>Pi6(1+6)</v>
          </cell>
        </row>
        <row r="181">
          <cell r="A181" t="str">
            <v xml:space="preserve"> 6. Formation brute de capital fixe  </v>
          </cell>
          <cell r="I181" t="str">
            <v>P51</v>
          </cell>
        </row>
        <row r="182">
          <cell r="A182" t="str">
            <v xml:space="preserve">    (économie totale) ( = 1+2 = 3+4+5 ) </v>
          </cell>
        </row>
        <row r="183">
          <cell r="A183" t="str">
            <v xml:space="preserve"> Par industrie </v>
          </cell>
        </row>
        <row r="184">
          <cell r="A184" t="str">
            <v xml:space="preserve"> 7. Manufactures </v>
          </cell>
          <cell r="I184" t="str">
            <v>A17(D)</v>
          </cell>
        </row>
        <row r="197">
          <cell r="A197" t="str">
            <v>Tableau 4</v>
          </cell>
        </row>
        <row r="198">
          <cell r="A198" t="str">
            <v xml:space="preserve">EMPLOIS ET RESSOURCES DE BIENS ET SERVICES  </v>
          </cell>
        </row>
        <row r="199">
          <cell r="A199" t="str">
            <v xml:space="preserve">VALEURS </v>
          </cell>
        </row>
        <row r="201">
          <cell r="A201" t="str">
            <v xml:space="preserve"> Pays:</v>
          </cell>
        </row>
        <row r="202">
          <cell r="A202" t="str">
            <v xml:space="preserve"> Unité monétaire:  </v>
          </cell>
        </row>
        <row r="203">
          <cell r="A203" t="str">
            <v>SEC 95</v>
          </cell>
          <cell r="Z203" t="str">
            <v xml:space="preserve"> Date : </v>
          </cell>
        </row>
        <row r="204">
          <cell r="J204" t="str">
            <v xml:space="preserve">Valeurs aux prix courants </v>
          </cell>
        </row>
        <row r="205">
          <cell r="J205">
            <v>2004</v>
          </cell>
          <cell r="P205">
            <v>2005</v>
          </cell>
          <cell r="V205">
            <v>2006</v>
          </cell>
          <cell r="AB205">
            <v>2007</v>
          </cell>
        </row>
        <row r="206">
          <cell r="G206" t="str">
            <v>code</v>
          </cell>
          <cell r="M206" t="str">
            <v>var.</v>
          </cell>
          <cell r="S206" t="str">
            <v>var.</v>
          </cell>
          <cell r="Y206" t="str">
            <v>var.</v>
          </cell>
          <cell r="AE206" t="str">
            <v>var.</v>
          </cell>
        </row>
        <row r="207">
          <cell r="G207" t="str">
            <v xml:space="preserve">SEC 95 </v>
          </cell>
          <cell r="J207" t="str">
            <v xml:space="preserve"> Niveau</v>
          </cell>
          <cell r="M207" t="str">
            <v>en %</v>
          </cell>
          <cell r="P207" t="str">
            <v xml:space="preserve"> Niveau</v>
          </cell>
          <cell r="S207" t="str">
            <v>en %</v>
          </cell>
          <cell r="V207" t="str">
            <v xml:space="preserve"> Niveau</v>
          </cell>
          <cell r="Y207" t="str">
            <v>en %</v>
          </cell>
          <cell r="AB207" t="str">
            <v xml:space="preserve"> Niveau</v>
          </cell>
          <cell r="AE207" t="str">
            <v>en %</v>
          </cell>
        </row>
        <row r="208">
          <cell r="A208" t="str">
            <v xml:space="preserve"> 1. Dépenses de consommation privée </v>
          </cell>
          <cell r="G208" t="str">
            <v>P3</v>
          </cell>
        </row>
        <row r="209">
          <cell r="A209" t="str">
            <v xml:space="preserve"> 2. Dépenses de consommation publique  </v>
          </cell>
          <cell r="G209" t="str">
            <v>P3</v>
          </cell>
        </row>
        <row r="210">
          <cell r="A210" t="str">
            <v xml:space="preserve"> 3. Formation brute de capital fixe  </v>
          </cell>
          <cell r="G210" t="str">
            <v>P51</v>
          </cell>
        </row>
        <row r="211">
          <cell r="A211" t="str">
            <v xml:space="preserve"> 4. Demande intérieure finale (1+2+3) </v>
          </cell>
        </row>
        <row r="212">
          <cell r="A212" t="str">
            <v xml:space="preserve"> 5. Variations de stocks + acquisitions nettes  </v>
          </cell>
        </row>
        <row r="213">
          <cell r="A213" t="str">
            <v xml:space="preserve">    d'objets de valeur en % du PIB  </v>
          </cell>
          <cell r="G213" t="str">
            <v>P52+P53</v>
          </cell>
        </row>
        <row r="214">
          <cell r="A214" t="str">
            <v xml:space="preserve"> 6. Demande intérieure (4+5)  </v>
          </cell>
        </row>
        <row r="215">
          <cell r="A215" t="str">
            <v xml:space="preserve"> 7. Exportations de biens et services  </v>
          </cell>
          <cell r="G215" t="str">
            <v>P6</v>
          </cell>
        </row>
        <row r="216">
          <cell r="A216" t="str">
            <v xml:space="preserve"> 7a. - dont biens  </v>
          </cell>
          <cell r="G216" t="str">
            <v>P61</v>
          </cell>
        </row>
        <row r="217">
          <cell r="A217" t="str">
            <v xml:space="preserve"> 7b. - dont services </v>
          </cell>
          <cell r="G217" t="str">
            <v>P62</v>
          </cell>
        </row>
        <row r="218">
          <cell r="A218" t="str">
            <v xml:space="preserve"> 8. Demande finale (6+7) </v>
          </cell>
        </row>
        <row r="219">
          <cell r="A219" t="str">
            <v xml:space="preserve"> 9. Importations de biens et services  </v>
          </cell>
          <cell r="G219" t="str">
            <v>P7</v>
          </cell>
        </row>
        <row r="220">
          <cell r="A220" t="str">
            <v xml:space="preserve"> 9a. - dont biens  </v>
          </cell>
          <cell r="G220" t="str">
            <v>P71</v>
          </cell>
        </row>
        <row r="221">
          <cell r="A221" t="str">
            <v xml:space="preserve"> 9b. - dont services </v>
          </cell>
          <cell r="G221" t="str">
            <v>P72</v>
          </cell>
        </row>
        <row r="222">
          <cell r="A222" t="str">
            <v xml:space="preserve">10. PIB aux prix du marché (8-9)  </v>
          </cell>
          <cell r="G222" t="str">
            <v>B1*g</v>
          </cell>
        </row>
        <row r="223">
          <cell r="A223" t="str">
            <v xml:space="preserve">11. - dont solde des exportations et import. de b&amp;s </v>
          </cell>
          <cell r="G223" t="str">
            <v>B11</v>
          </cell>
        </row>
        <row r="224">
          <cell r="A224" t="str">
            <v xml:space="preserve">11a. - dont biens </v>
          </cell>
          <cell r="G224" t="str">
            <v xml:space="preserve"> </v>
          </cell>
        </row>
        <row r="225">
          <cell r="A225" t="str">
            <v xml:space="preserve">11b. - dont services </v>
          </cell>
          <cell r="G225" t="str">
            <v xml:space="preserve"> </v>
          </cell>
        </row>
        <row r="226">
          <cell r="A226" t="str">
            <v xml:space="preserve">12. Solde des revenus primaires </v>
          </cell>
          <cell r="G226" t="str">
            <v>B5</v>
          </cell>
        </row>
        <row r="227">
          <cell r="A227" t="str">
            <v xml:space="preserve">13. PNB aux prix du marché (10+12) </v>
          </cell>
          <cell r="G227" t="str">
            <v>B5*g</v>
          </cell>
        </row>
        <row r="228">
          <cell r="A228" t="str">
            <v xml:space="preserve"> </v>
          </cell>
        </row>
        <row r="229">
          <cell r="A229" t="str">
            <v xml:space="preserve">14. Rémunération des salariés  </v>
          </cell>
          <cell r="G229" t="str">
            <v>D1</v>
          </cell>
        </row>
        <row r="230">
          <cell r="A230" t="str">
            <v xml:space="preserve">15. Excédent brut d'exploitation / revenu mixte  </v>
          </cell>
          <cell r="G230" t="str">
            <v>B2g+B3g</v>
          </cell>
        </row>
        <row r="231">
          <cell r="A231" t="str">
            <v xml:space="preserve">16. Valeur ajoutée brute aux prix de base </v>
          </cell>
          <cell r="G231" t="str">
            <v>B1g</v>
          </cell>
        </row>
        <row r="232">
          <cell r="A232" t="str">
            <v xml:space="preserve">16a. - dont coûts du travail, trav. indépendants incl. </v>
          </cell>
          <cell r="G232" t="str">
            <v xml:space="preserve"> </v>
          </cell>
        </row>
        <row r="233">
          <cell r="A233" t="str">
            <v xml:space="preserve">17. Impôts nets des subventions (18-19) </v>
          </cell>
          <cell r="G233" t="str">
            <v xml:space="preserve"> </v>
          </cell>
        </row>
        <row r="234">
          <cell r="A234" t="str">
            <v xml:space="preserve">18. - impôts sur les produits </v>
          </cell>
          <cell r="G234" t="str">
            <v>D21</v>
          </cell>
        </row>
        <row r="235">
          <cell r="A235" t="str">
            <v xml:space="preserve">19. - subventions sur les produits </v>
          </cell>
          <cell r="G235" t="str">
            <v>D31</v>
          </cell>
        </row>
        <row r="236">
          <cell r="A236" t="str">
            <v xml:space="preserve">20. PIB aux prix du marché (16+17)  </v>
          </cell>
          <cell r="G236" t="str">
            <v>B1*g</v>
          </cell>
        </row>
        <row r="237">
          <cell r="A237" t="str">
            <v xml:space="preserve"> </v>
          </cell>
        </row>
        <row r="262">
          <cell r="A262" t="str">
            <v>Tableau 5</v>
          </cell>
        </row>
        <row r="263">
          <cell r="A263" t="str">
            <v xml:space="preserve">COUTS ET PRIX </v>
          </cell>
        </row>
        <row r="265">
          <cell r="A265" t="str">
            <v xml:space="preserve"> Pays:</v>
          </cell>
        </row>
        <row r="266">
          <cell r="A266" t="str">
            <v xml:space="preserve"> Unité monétaire:</v>
          </cell>
        </row>
        <row r="267">
          <cell r="A267" t="str">
            <v>SEC 95</v>
          </cell>
          <cell r="Z267" t="str">
            <v xml:space="preserve"> Date : </v>
          </cell>
        </row>
        <row r="268">
          <cell r="N268">
            <v>2004</v>
          </cell>
          <cell r="S268">
            <v>2005</v>
          </cell>
          <cell r="X268">
            <v>2006</v>
          </cell>
          <cell r="AC268">
            <v>2007</v>
          </cell>
        </row>
        <row r="269">
          <cell r="N269" t="str">
            <v xml:space="preserve">Variation en % de l'indice implicite des prix </v>
          </cell>
        </row>
        <row r="270">
          <cell r="A270" t="str">
            <v xml:space="preserve"> 1. Dépenses de consommation privée </v>
          </cell>
        </row>
        <row r="271">
          <cell r="A271" t="str">
            <v xml:space="preserve"> 2. Dépenses de consommation publique  </v>
          </cell>
        </row>
        <row r="272">
          <cell r="A272" t="str">
            <v xml:space="preserve"> 3. Formation brute de capital fixe  </v>
          </cell>
        </row>
        <row r="273">
          <cell r="A273" t="str">
            <v xml:space="preserve"> 3a. - dont construction  </v>
          </cell>
        </row>
        <row r="274">
          <cell r="A274" t="str">
            <v xml:space="preserve"> 3b. - dont  équipement </v>
          </cell>
        </row>
        <row r="275">
          <cell r="A275" t="str">
            <v xml:space="preserve"> 4. Demande intérieure finale </v>
          </cell>
        </row>
        <row r="276">
          <cell r="A276" t="str">
            <v xml:space="preserve"> 5. Variations de stocks </v>
          </cell>
        </row>
        <row r="277">
          <cell r="A277" t="str">
            <v xml:space="preserve"> 6. Demande intérieure </v>
          </cell>
        </row>
        <row r="278">
          <cell r="A278" t="str">
            <v xml:space="preserve"> 7. Exportations de biens et services  </v>
          </cell>
        </row>
        <row r="279">
          <cell r="A279" t="str">
            <v xml:space="preserve"> 7a. - dont biens  </v>
          </cell>
        </row>
        <row r="280">
          <cell r="A280" t="str">
            <v xml:space="preserve"> 7b. - dont services </v>
          </cell>
        </row>
        <row r="281">
          <cell r="A281" t="str">
            <v xml:space="preserve"> 8. Demande finale </v>
          </cell>
        </row>
        <row r="282">
          <cell r="A282" t="str">
            <v xml:space="preserve"> 9. Importations de biens et services  </v>
          </cell>
        </row>
        <row r="283">
          <cell r="A283" t="str">
            <v xml:space="preserve"> 9a. - dont biens  </v>
          </cell>
        </row>
        <row r="284">
          <cell r="A284" t="str">
            <v xml:space="preserve"> 9b. - dont services </v>
          </cell>
        </row>
        <row r="285">
          <cell r="A285" t="str">
            <v xml:space="preserve">10. Produit intérieur brut aux prix du marché </v>
          </cell>
        </row>
        <row r="286">
          <cell r="A286" t="str">
            <v xml:space="preserve">11. Solde des exportations et importations de biens et services </v>
          </cell>
        </row>
        <row r="287">
          <cell r="A287" t="str">
            <v xml:space="preserve">11a. - dont solde des exportations et importations de biens </v>
          </cell>
        </row>
        <row r="288">
          <cell r="A288" t="str">
            <v xml:space="preserve">11b. - dont solde des exportations et importations de services </v>
          </cell>
        </row>
        <row r="290">
          <cell r="N290" t="str">
            <v xml:space="preserve">variation en % </v>
          </cell>
        </row>
        <row r="291">
          <cell r="A291" t="str">
            <v xml:space="preserve">12. IPCH </v>
          </cell>
        </row>
        <row r="292">
          <cell r="A292" t="str">
            <v xml:space="preserve">13. Prix à la consommation (indice national) </v>
          </cell>
        </row>
        <row r="294">
          <cell r="N294" t="str">
            <v xml:space="preserve">Contribution à la variation en % </v>
          </cell>
        </row>
        <row r="295">
          <cell r="N295" t="str">
            <v xml:space="preserve">des coûts par unité du PIB réel </v>
          </cell>
        </row>
        <row r="296">
          <cell r="A296" t="str">
            <v xml:space="preserve">14. Rémunération des salariés  </v>
          </cell>
        </row>
        <row r="297">
          <cell r="A297" t="str">
            <v xml:space="preserve">14a. - dont salaires et traitements bruts </v>
          </cell>
        </row>
        <row r="298">
          <cell r="A298" t="str">
            <v xml:space="preserve">14b. - dont contributions sociales des employeurs </v>
          </cell>
        </row>
        <row r="299">
          <cell r="A299" t="str">
            <v xml:space="preserve">15. Excédent brut d'exploitation / revenu mixte  </v>
          </cell>
        </row>
        <row r="300">
          <cell r="A300" t="str">
            <v xml:space="preserve">16. Valeur ajoutée brute aux prix de base  </v>
          </cell>
        </row>
        <row r="301">
          <cell r="A301" t="str">
            <v xml:space="preserve">17. Impôts nets des subventions </v>
          </cell>
        </row>
        <row r="302">
          <cell r="A302" t="str">
            <v xml:space="preserve">18. Produit intérieur brut aux prix du marché </v>
          </cell>
        </row>
        <row r="327">
          <cell r="A327" t="str">
            <v>Tableau 6</v>
          </cell>
        </row>
        <row r="328">
          <cell r="A328" t="str">
            <v xml:space="preserve"> PRODUCTIVITE ET COUTS SALARIAUX UNITAIRES </v>
          </cell>
        </row>
        <row r="330">
          <cell r="A330" t="str">
            <v xml:space="preserve"> Pays:  </v>
          </cell>
        </row>
        <row r="331">
          <cell r="A331" t="str">
            <v xml:space="preserve"> Unité monétaire: </v>
          </cell>
        </row>
        <row r="332">
          <cell r="A332" t="str">
            <v>SEC 95</v>
          </cell>
          <cell r="Z332" t="str">
            <v xml:space="preserve"> Date : </v>
          </cell>
        </row>
        <row r="333">
          <cell r="J333">
            <v>2004</v>
          </cell>
          <cell r="P333">
            <v>2005</v>
          </cell>
          <cell r="V333">
            <v>2006</v>
          </cell>
          <cell r="AB333">
            <v>2007</v>
          </cell>
        </row>
        <row r="334">
          <cell r="G334" t="str">
            <v>code</v>
          </cell>
          <cell r="N334" t="str">
            <v>var.</v>
          </cell>
          <cell r="T334" t="str">
            <v>var.</v>
          </cell>
          <cell r="Z334" t="str">
            <v>var.</v>
          </cell>
          <cell r="AF334" t="str">
            <v>var.</v>
          </cell>
        </row>
        <row r="335">
          <cell r="G335" t="str">
            <v xml:space="preserve">SEC 95 </v>
          </cell>
          <cell r="J335" t="str">
            <v xml:space="preserve"> Niveau</v>
          </cell>
          <cell r="M335" t="str">
            <v>en %</v>
          </cell>
          <cell r="P335" t="str">
            <v xml:space="preserve"> Niveau</v>
          </cell>
          <cell r="S335" t="str">
            <v>en %</v>
          </cell>
          <cell r="V335" t="str">
            <v xml:space="preserve"> Niveau</v>
          </cell>
          <cell r="Y335" t="str">
            <v>en %</v>
          </cell>
          <cell r="AB335" t="str">
            <v xml:space="preserve"> Niveau</v>
          </cell>
          <cell r="AE335" t="str">
            <v>en %</v>
          </cell>
        </row>
        <row r="336">
          <cell r="J336" t="str">
            <v xml:space="preserve"> ENSEMBLE DE L'ECONOMIE </v>
          </cell>
        </row>
        <row r="337">
          <cell r="A337" t="str">
            <v xml:space="preserve"> 1. Valeur ajoutée brute volumes</v>
          </cell>
          <cell r="G337" t="str">
            <v>B1g</v>
          </cell>
        </row>
        <row r="338">
          <cell r="A338" t="str">
            <v xml:space="preserve"> 2. Emploi total ('000) </v>
          </cell>
        </row>
        <row r="339">
          <cell r="A339" t="str">
            <v xml:space="preserve"> 3. VAB par personne occupée (1:2) </v>
          </cell>
        </row>
        <row r="340">
          <cell r="A340" t="str">
            <v xml:space="preserve"> 4. Rémunération des salariés par tête </v>
          </cell>
        </row>
        <row r="341">
          <cell r="A341" t="str">
            <v xml:space="preserve"> 4a. - dont salaires et traitements par tête </v>
          </cell>
        </row>
        <row r="342">
          <cell r="A342" t="str">
            <v xml:space="preserve"> 4b. - dont contributions des employeurs par tête </v>
          </cell>
        </row>
        <row r="343">
          <cell r="A343" t="str">
            <v xml:space="preserve"> 5. Coûts salariaux unitaires (4:3) (1995=100) </v>
          </cell>
        </row>
        <row r="345">
          <cell r="J345" t="str">
            <v xml:space="preserve"> INDUSTRIE MANUFACTURIERE </v>
          </cell>
        </row>
        <row r="346">
          <cell r="A346" t="str">
            <v xml:space="preserve"> 1. Valeur ajoutée brute volumes</v>
          </cell>
          <cell r="G346" t="str">
            <v>B1g</v>
          </cell>
        </row>
        <row r="347">
          <cell r="A347" t="str">
            <v xml:space="preserve"> 2. Emploi total ('000)  </v>
          </cell>
        </row>
        <row r="348">
          <cell r="A348" t="str">
            <v xml:space="preserve"> 3. VAB par personne occupée (1:2) </v>
          </cell>
        </row>
        <row r="349">
          <cell r="A349" t="str">
            <v xml:space="preserve"> 4. Rémunération des salariés par tête </v>
          </cell>
        </row>
        <row r="350">
          <cell r="A350" t="str">
            <v xml:space="preserve"> 4a. - dont salaires et traitements par tête </v>
          </cell>
        </row>
        <row r="351">
          <cell r="A351" t="str">
            <v xml:space="preserve"> 4b. - dont contributions des employeurs par tête </v>
          </cell>
        </row>
        <row r="352">
          <cell r="A352" t="str">
            <v xml:space="preserve"> 5. Coûts salariaux unitaires (4:3) (1995=100) </v>
          </cell>
        </row>
        <row r="354">
          <cell r="J354" t="str">
            <v xml:space="preserve"> RESTE DE L'ECONOMIE </v>
          </cell>
        </row>
        <row r="355">
          <cell r="A355" t="str">
            <v xml:space="preserve"> 1. Valeur ajoutée brute volumes</v>
          </cell>
          <cell r="G355" t="str">
            <v>B1g</v>
          </cell>
        </row>
        <row r="356">
          <cell r="A356" t="str">
            <v xml:space="preserve"> 2. Emploi total ('000) </v>
          </cell>
        </row>
        <row r="357">
          <cell r="A357" t="str">
            <v xml:space="preserve"> 3. VAB par personne occupée (1:2) </v>
          </cell>
        </row>
        <row r="358">
          <cell r="A358" t="str">
            <v xml:space="preserve"> 4. Rémunération des salariés par tête </v>
          </cell>
        </row>
        <row r="359">
          <cell r="A359" t="str">
            <v xml:space="preserve"> 4a. - dont salaires et traitements par tête </v>
          </cell>
        </row>
        <row r="360">
          <cell r="A360" t="str">
            <v xml:space="preserve"> 4b. - dont contributions des employeurs par tête </v>
          </cell>
        </row>
        <row r="361">
          <cell r="A361" t="str">
            <v xml:space="preserve"> 5. Coûts salariaux unitaires (4:3) (1995=100) </v>
          </cell>
        </row>
        <row r="362">
          <cell r="A362" t="str">
            <v xml:space="preserve"> </v>
          </cell>
        </row>
        <row r="366">
          <cell r="A366" t="str">
            <v>Tableau 7</v>
          </cell>
        </row>
        <row r="367">
          <cell r="A367" t="str">
            <v xml:space="preserve">  EMPLOI ET CHOMAGE  </v>
          </cell>
        </row>
        <row r="369">
          <cell r="A369" t="str">
            <v xml:space="preserve"> Pays: </v>
          </cell>
        </row>
        <row r="370">
          <cell r="A370" t="str">
            <v xml:space="preserve"> Unité:  '000 personnes</v>
          </cell>
          <cell r="Z370" t="str">
            <v xml:space="preserve"> Date : </v>
          </cell>
        </row>
        <row r="371">
          <cell r="J371">
            <v>2004</v>
          </cell>
          <cell r="P371">
            <v>2005</v>
          </cell>
          <cell r="V371">
            <v>2006</v>
          </cell>
          <cell r="AB371">
            <v>2007</v>
          </cell>
        </row>
        <row r="372">
          <cell r="M372" t="str">
            <v>var.</v>
          </cell>
          <cell r="S372" t="str">
            <v>var.</v>
          </cell>
          <cell r="Y372" t="str">
            <v>var.</v>
          </cell>
          <cell r="AE372" t="str">
            <v>var.</v>
          </cell>
        </row>
        <row r="373">
          <cell r="J373" t="str">
            <v xml:space="preserve"> Niveau</v>
          </cell>
          <cell r="M373" t="str">
            <v>en %</v>
          </cell>
          <cell r="P373" t="str">
            <v xml:space="preserve"> Niveau</v>
          </cell>
          <cell r="S373" t="str">
            <v>en %</v>
          </cell>
          <cell r="V373" t="str">
            <v xml:space="preserve"> Niveau</v>
          </cell>
          <cell r="Y373" t="str">
            <v>en %</v>
          </cell>
          <cell r="AB373" t="str">
            <v xml:space="preserve"> Niveau</v>
          </cell>
          <cell r="AE373" t="str">
            <v>en %</v>
          </cell>
        </row>
        <row r="374">
          <cell r="A374" t="str">
            <v xml:space="preserve"> 1. Population totale  </v>
          </cell>
        </row>
        <row r="375">
          <cell r="A375" t="str">
            <v xml:space="preserve"> 2. Population en âge de travailler (15-64 ans) </v>
          </cell>
        </row>
        <row r="376">
          <cell r="A376" t="str">
            <v xml:space="preserve"> 3. Population active totale  </v>
          </cell>
        </row>
        <row r="377">
          <cell r="A377" t="str">
            <v xml:space="preserve"> 4. Taux d'activité calculé (%) (3:2) </v>
          </cell>
        </row>
        <row r="378">
          <cell r="A378" t="str">
            <v xml:space="preserve"> 5. Population active civile </v>
          </cell>
        </row>
        <row r="379">
          <cell r="A379" t="str">
            <v xml:space="preserve"> 6. Emploi total </v>
          </cell>
        </row>
        <row r="380">
          <cell r="A380" t="str">
            <v xml:space="preserve"> 6a. - dont employés </v>
          </cell>
        </row>
        <row r="381">
          <cell r="A381" t="str">
            <v xml:space="preserve"> 6b. - dont travailleurs indépendants </v>
          </cell>
        </row>
        <row r="382">
          <cell r="A382" t="str">
            <v xml:space="preserve"> 7. Taux d'emploi calculé (%) (6:2) </v>
          </cell>
        </row>
        <row r="383">
          <cell r="A383" t="str">
            <v xml:space="preserve"> 8. Chômeurs (3-6) </v>
          </cell>
        </row>
        <row r="384">
          <cell r="A384" t="str">
            <v xml:space="preserve"> 9. Taux de chômage calculé (%) (8:5) </v>
          </cell>
        </row>
        <row r="386">
          <cell r="A386" t="str">
            <v xml:space="preserve">Définitions : Indicateurs Structurels </v>
          </cell>
        </row>
        <row r="387">
          <cell r="A387" t="str">
            <v xml:space="preserve">10. Taux de chômage, définition Eurostat (%) </v>
          </cell>
        </row>
        <row r="388">
          <cell r="A388" t="str">
            <v xml:space="preserve">11. Taux d'activité (%) </v>
          </cell>
        </row>
        <row r="389">
          <cell r="A389" t="str">
            <v xml:space="preserve">12. Taux d'emploi (%)  </v>
          </cell>
        </row>
        <row r="392">
          <cell r="A392" t="str">
            <v>Tableau 8</v>
          </cell>
        </row>
        <row r="393">
          <cell r="A393" t="str">
            <v xml:space="preserve">RESSOURCES ET DEPENSES DES MENAGES ET DES INSTITUTIONS </v>
          </cell>
        </row>
        <row r="394">
          <cell r="A394" t="str">
            <v xml:space="preserve">SANS BUT LUCRATIF AU SERVICE DES MENAGES (S14+S15) </v>
          </cell>
        </row>
        <row r="396">
          <cell r="A396" t="str">
            <v xml:space="preserve"> Pays:</v>
          </cell>
        </row>
        <row r="397">
          <cell r="A397" t="str">
            <v xml:space="preserve"> Unité monétaire:  </v>
          </cell>
        </row>
        <row r="398">
          <cell r="A398" t="str">
            <v>SEC 95</v>
          </cell>
          <cell r="Z398" t="str">
            <v xml:space="preserve"> Date : </v>
          </cell>
          <cell r="AD398">
            <v>38454</v>
          </cell>
        </row>
        <row r="399">
          <cell r="J399">
            <v>2004</v>
          </cell>
          <cell r="P399">
            <v>2005</v>
          </cell>
          <cell r="V399">
            <v>2006</v>
          </cell>
          <cell r="AB399">
            <v>2007</v>
          </cell>
        </row>
        <row r="400">
          <cell r="E400" t="str">
            <v>code</v>
          </cell>
          <cell r="M400" t="str">
            <v>var.</v>
          </cell>
          <cell r="S400" t="str">
            <v>var.</v>
          </cell>
          <cell r="Y400" t="str">
            <v>var.</v>
          </cell>
          <cell r="AE400" t="str">
            <v>var.</v>
          </cell>
        </row>
        <row r="401">
          <cell r="E401" t="str">
            <v xml:space="preserve">SEC 95 </v>
          </cell>
          <cell r="J401" t="str">
            <v xml:space="preserve"> Niveau</v>
          </cell>
          <cell r="M401" t="str">
            <v>en %</v>
          </cell>
          <cell r="P401" t="str">
            <v xml:space="preserve"> Niveau</v>
          </cell>
          <cell r="S401" t="str">
            <v>en %</v>
          </cell>
          <cell r="V401" t="str">
            <v xml:space="preserve"> Niveau</v>
          </cell>
          <cell r="Y401" t="str">
            <v>en %</v>
          </cell>
          <cell r="AB401" t="str">
            <v xml:space="preserve"> Niveau</v>
          </cell>
          <cell r="AE401" t="str">
            <v>en %</v>
          </cell>
        </row>
        <row r="402">
          <cell r="A402" t="str">
            <v xml:space="preserve"> 1. Rémunération des salariés </v>
          </cell>
          <cell r="E402" t="str">
            <v>D1</v>
          </cell>
        </row>
        <row r="403">
          <cell r="A403" t="str">
            <v xml:space="preserve"> 1a. - dont salaires et traitements bruts  </v>
          </cell>
          <cell r="E403" t="str">
            <v>D11</v>
          </cell>
        </row>
        <row r="404">
          <cell r="A404" t="str">
            <v xml:space="preserve"> 2. Revenus non-salariaux, nets  </v>
          </cell>
          <cell r="E404" t="str">
            <v>B2g+B3g+D4</v>
          </cell>
        </row>
        <row r="405">
          <cell r="A405" t="str">
            <v xml:space="preserve"> 3. Transferts courants reçus  </v>
          </cell>
          <cell r="E405" t="str">
            <v>D62+D7</v>
          </cell>
        </row>
        <row r="406">
          <cell r="A406" t="str">
            <v xml:space="preserve"> 4. Impôts cour. sur le revenu et le patrimoine </v>
          </cell>
          <cell r="E406" t="str">
            <v>D5</v>
          </cell>
        </row>
        <row r="407">
          <cell r="A407" t="str">
            <v xml:space="preserve"> 5. Transferts courants versés  </v>
          </cell>
          <cell r="E407" t="str">
            <v>D61+D7</v>
          </cell>
        </row>
        <row r="408">
          <cell r="A408" t="str">
            <v xml:space="preserve"> 6. Revenu disponible brut (1+2+3-4-5)  </v>
          </cell>
          <cell r="E408" t="str">
            <v>B6g</v>
          </cell>
        </row>
        <row r="409">
          <cell r="A409" t="str">
            <v xml:space="preserve"> 7. Variation des droits sur les fonds de pens. </v>
          </cell>
          <cell r="E409" t="str">
            <v>D8</v>
          </cell>
        </row>
        <row r="410">
          <cell r="A410" t="str">
            <v xml:space="preserve"> 8. Revenu disponible brut ajusté (6+7)  </v>
          </cell>
          <cell r="E410" t="str">
            <v xml:space="preserve"> </v>
          </cell>
        </row>
        <row r="411">
          <cell r="A411" t="str">
            <v xml:space="preserve"> 9. Revenu disponible brut ajusté réel </v>
          </cell>
          <cell r="E411" t="str">
            <v xml:space="preserve"> </v>
          </cell>
        </row>
        <row r="412">
          <cell r="A412" t="str">
            <v xml:space="preserve">10. Dépenses de consommation finale </v>
          </cell>
          <cell r="E412" t="str">
            <v>P3</v>
          </cell>
        </row>
        <row r="413">
          <cell r="A413" t="str">
            <v xml:space="preserve">11. Epargne brute (8-10)  </v>
          </cell>
          <cell r="E413" t="str">
            <v>B8g</v>
          </cell>
        </row>
        <row r="414">
          <cell r="A414" t="str">
            <v xml:space="preserve">12. Taux d'épargne (%) (11:8)  </v>
          </cell>
          <cell r="E414" t="str">
            <v xml:space="preserve"> </v>
          </cell>
        </row>
        <row r="415">
          <cell r="A415" t="str">
            <v xml:space="preserve">13. Formation brute de capital  </v>
          </cell>
          <cell r="E415" t="str">
            <v>P5</v>
          </cell>
        </row>
        <row r="416">
          <cell r="A416" t="str">
            <v xml:space="preserve">14. Autres dépenses en capital, nettes </v>
          </cell>
          <cell r="E416" t="str">
            <v>D9+K2</v>
          </cell>
        </row>
        <row r="417">
          <cell r="A417" t="str">
            <v xml:space="preserve">15. Capacité (+) ou besoin (-) de financement </v>
          </cell>
          <cell r="E417" t="str">
            <v>B9</v>
          </cell>
        </row>
        <row r="418">
          <cell r="A418" t="str">
            <v xml:space="preserve">      (11-13-14)  </v>
          </cell>
          <cell r="E418" t="str">
            <v xml:space="preserve"> </v>
          </cell>
        </row>
        <row r="419">
          <cell r="A419" t="str">
            <v xml:space="preserve">15a. p.m. 15 en % du PIB  </v>
          </cell>
        </row>
        <row r="424">
          <cell r="A424" t="str">
            <v>Tableau 9</v>
          </cell>
        </row>
        <row r="425">
          <cell r="A425" t="str">
            <v xml:space="preserve">REVENUS ET DEPENSES DES ENTREPRISES (S11+S12)  </v>
          </cell>
        </row>
        <row r="427">
          <cell r="A427" t="str">
            <v xml:space="preserve"> Pays:</v>
          </cell>
        </row>
        <row r="428">
          <cell r="A428" t="str">
            <v xml:space="preserve"> Unité monétaire:</v>
          </cell>
        </row>
        <row r="429">
          <cell r="A429" t="str">
            <v>SEC 95</v>
          </cell>
          <cell r="Z429" t="str">
            <v xml:space="preserve"> Date : </v>
          </cell>
        </row>
        <row r="430">
          <cell r="J430">
            <v>2004</v>
          </cell>
          <cell r="P430">
            <v>2005</v>
          </cell>
          <cell r="V430">
            <v>2006</v>
          </cell>
          <cell r="AB430">
            <v>2007</v>
          </cell>
        </row>
        <row r="431">
          <cell r="E431" t="str">
            <v>code</v>
          </cell>
          <cell r="M431" t="str">
            <v>var.</v>
          </cell>
          <cell r="S431" t="str">
            <v>var.</v>
          </cell>
          <cell r="Y431" t="str">
            <v>var.</v>
          </cell>
          <cell r="AE431" t="str">
            <v>var.</v>
          </cell>
        </row>
        <row r="432">
          <cell r="E432" t="str">
            <v xml:space="preserve">SEC 95 </v>
          </cell>
          <cell r="J432" t="str">
            <v xml:space="preserve"> Niveau</v>
          </cell>
          <cell r="M432" t="str">
            <v>en %</v>
          </cell>
          <cell r="P432" t="str">
            <v xml:space="preserve"> Niveau</v>
          </cell>
          <cell r="S432" t="str">
            <v>en %</v>
          </cell>
          <cell r="V432" t="str">
            <v xml:space="preserve"> Niveau</v>
          </cell>
          <cell r="Y432" t="str">
            <v>en %</v>
          </cell>
          <cell r="AB432" t="str">
            <v xml:space="preserve"> Niveau</v>
          </cell>
          <cell r="AE432" t="str">
            <v>en %</v>
          </cell>
        </row>
        <row r="433">
          <cell r="A433" t="str">
            <v xml:space="preserve"> 1. Valeur ajoutée brute aux prix de base  </v>
          </cell>
          <cell r="E433" t="str">
            <v>B1g</v>
          </cell>
        </row>
        <row r="434">
          <cell r="A434" t="str">
            <v xml:space="preserve"> 2. Autres subventions sur la production </v>
          </cell>
          <cell r="E434" t="str">
            <v>D39</v>
          </cell>
        </row>
        <row r="435">
          <cell r="A435" t="str">
            <v xml:space="preserve"> 3. Autres impôts sur la production </v>
          </cell>
          <cell r="E435" t="str">
            <v>D29</v>
          </cell>
        </row>
        <row r="436">
          <cell r="A436" t="str">
            <v xml:space="preserve"> 4. Rémunération des salariés  </v>
          </cell>
          <cell r="E436" t="str">
            <v>D1</v>
          </cell>
        </row>
        <row r="437">
          <cell r="A437" t="str">
            <v xml:space="preserve"> 5. Excédent brut d'exploitation (1+2-3-4)  </v>
          </cell>
          <cell r="E437" t="str">
            <v>B2g</v>
          </cell>
        </row>
        <row r="438">
          <cell r="A438" t="str">
            <v xml:space="preserve"> 6. Revenus nets de la propriété  </v>
          </cell>
          <cell r="E438" t="str">
            <v>D4</v>
          </cell>
        </row>
        <row r="439">
          <cell r="A439" t="str">
            <v xml:space="preserve"> 7. Transferts courants (nets)  </v>
          </cell>
          <cell r="E439" t="str">
            <v>D61-D62+D7</v>
          </cell>
        </row>
        <row r="440">
          <cell r="A440" t="str">
            <v xml:space="preserve"> 8. Impôts cour. sur le revenu et le patrimoine </v>
          </cell>
          <cell r="E440" t="str">
            <v>D5</v>
          </cell>
        </row>
        <row r="441">
          <cell r="A441" t="str">
            <v xml:space="preserve"> 9. Variation des droits sur les fonds de pens. </v>
          </cell>
          <cell r="E441" t="str">
            <v>D8</v>
          </cell>
        </row>
        <row r="442">
          <cell r="A442" t="str">
            <v xml:space="preserve">10. Epargne brute (5+6+7-8-9) </v>
          </cell>
          <cell r="E442" t="str">
            <v>B8g</v>
          </cell>
        </row>
        <row r="443">
          <cell r="A443" t="str">
            <v xml:space="preserve">10a. p.m. 10 en % du PIB  </v>
          </cell>
        </row>
        <row r="444">
          <cell r="A444" t="str">
            <v xml:space="preserve">11. Formation brute de capital </v>
          </cell>
          <cell r="E444" t="str">
            <v>P5</v>
          </cell>
        </row>
        <row r="445">
          <cell r="A445" t="str">
            <v xml:space="preserve">12. Autres dépenses en capital, nettes </v>
          </cell>
          <cell r="E445" t="str">
            <v>D9+K2</v>
          </cell>
        </row>
        <row r="446">
          <cell r="A446" t="str">
            <v xml:space="preserve">13. Capacité (+) ou besoin (-) de financement  </v>
          </cell>
          <cell r="E446" t="str">
            <v>B9</v>
          </cell>
        </row>
        <row r="447">
          <cell r="A447" t="str">
            <v xml:space="preserve">      (10-11-12)  </v>
          </cell>
        </row>
        <row r="448">
          <cell r="A448" t="str">
            <v xml:space="preserve">13a. p.m. 13 en % du PIB  </v>
          </cell>
        </row>
        <row r="457">
          <cell r="A457" t="str">
            <v>Tableau 10</v>
          </cell>
        </row>
        <row r="458">
          <cell r="A458" t="str">
            <v xml:space="preserve">REVENUS ET DEPENSES DE L'ENSEMBLE DES ADMINISTRATIONS PUBLIQUES (S13) </v>
          </cell>
        </row>
        <row r="460">
          <cell r="A460" t="str">
            <v xml:space="preserve"> Pays: </v>
          </cell>
        </row>
        <row r="461">
          <cell r="A461" t="str">
            <v xml:space="preserve"> Unité monétaire: </v>
          </cell>
        </row>
        <row r="462">
          <cell r="A462" t="str">
            <v>SEC 95</v>
          </cell>
          <cell r="Z462" t="str">
            <v xml:space="preserve"> Date : </v>
          </cell>
        </row>
        <row r="463">
          <cell r="J463">
            <v>2004</v>
          </cell>
          <cell r="P463">
            <v>2005</v>
          </cell>
          <cell r="V463">
            <v>2006</v>
          </cell>
          <cell r="AB463">
            <v>2007</v>
          </cell>
        </row>
        <row r="464">
          <cell r="G464" t="str">
            <v>code</v>
          </cell>
          <cell r="M464" t="str">
            <v>var.</v>
          </cell>
          <cell r="S464" t="str">
            <v>var.</v>
          </cell>
          <cell r="Y464" t="str">
            <v>var.</v>
          </cell>
          <cell r="AE464" t="str">
            <v>var.</v>
          </cell>
        </row>
        <row r="465">
          <cell r="G465" t="str">
            <v xml:space="preserve">SEC 95 </v>
          </cell>
          <cell r="J465" t="str">
            <v xml:space="preserve"> Niveau</v>
          </cell>
          <cell r="M465" t="str">
            <v>en %</v>
          </cell>
          <cell r="P465" t="str">
            <v xml:space="preserve"> Niveau</v>
          </cell>
          <cell r="S465" t="str">
            <v>en %</v>
          </cell>
          <cell r="V465" t="str">
            <v xml:space="preserve"> Niveau</v>
          </cell>
          <cell r="Y465" t="str">
            <v>en %</v>
          </cell>
          <cell r="AB465" t="str">
            <v xml:space="preserve"> Niveau</v>
          </cell>
          <cell r="AE465" t="str">
            <v>en %</v>
          </cell>
        </row>
        <row r="466">
          <cell r="A466" t="str">
            <v xml:space="preserve"> 1. Impôts sur la production et les importations  </v>
          </cell>
          <cell r="G466" t="str">
            <v>D2</v>
          </cell>
        </row>
        <row r="467">
          <cell r="A467" t="str">
            <v xml:space="preserve"> 2. Impôts courants sur le revenu, le patrimoine, etc. </v>
          </cell>
          <cell r="G467" t="str">
            <v>D5</v>
          </cell>
        </row>
        <row r="468">
          <cell r="A468" t="str">
            <v xml:space="preserve"> 3. Cotisations sociales </v>
          </cell>
          <cell r="G468" t="str">
            <v>D61</v>
          </cell>
        </row>
        <row r="469">
          <cell r="A469" t="str">
            <v xml:space="preserve"> 3a. - dont cotisations sociales effectives </v>
          </cell>
          <cell r="G469" t="str">
            <v>D611</v>
          </cell>
        </row>
        <row r="470">
          <cell r="A470" t="str">
            <v xml:space="preserve"> 4. Autres ressources courantes </v>
          </cell>
          <cell r="G470" t="str">
            <v xml:space="preserve"> </v>
          </cell>
        </row>
        <row r="471">
          <cell r="A471" t="str">
            <v xml:space="preserve"> 5. Ressources courantes totales </v>
          </cell>
          <cell r="G471" t="str">
            <v xml:space="preserve"> </v>
          </cell>
        </row>
        <row r="472">
          <cell r="A472" t="str">
            <v xml:space="preserve"> 6. Dépenses de consommation collective </v>
          </cell>
          <cell r="G472" t="str">
            <v>P32</v>
          </cell>
        </row>
        <row r="473">
          <cell r="A473" t="str">
            <v xml:space="preserve"> 7. Transferts sociaux en nature </v>
          </cell>
          <cell r="G473" t="str">
            <v>D63=P31</v>
          </cell>
        </row>
        <row r="474">
          <cell r="A474" t="str">
            <v xml:space="preserve"> 8. Dépenses de consommation publique finale (6+7) </v>
          </cell>
          <cell r="G474" t="str">
            <v>P3</v>
          </cell>
        </row>
        <row r="475">
          <cell r="A475" t="str">
            <v xml:space="preserve"> 8a. - dont, rémunération des salariés </v>
          </cell>
          <cell r="G475" t="str">
            <v>D1</v>
          </cell>
        </row>
        <row r="476">
          <cell r="A476" t="str">
            <v xml:space="preserve"> 9. Autres transferts sociaux </v>
          </cell>
          <cell r="G476" t="str">
            <v>D62</v>
          </cell>
        </row>
        <row r="477">
          <cell r="A477" t="str">
            <v xml:space="preserve">10. Intérêts </v>
          </cell>
          <cell r="G477" t="str">
            <v>D41</v>
          </cell>
        </row>
        <row r="478">
          <cell r="A478" t="str">
            <v xml:space="preserve">11. Subventions </v>
          </cell>
          <cell r="G478" t="str">
            <v>D3</v>
          </cell>
        </row>
        <row r="479">
          <cell r="A479" t="str">
            <v xml:space="preserve">12. Autres dépenses courantes </v>
          </cell>
          <cell r="G479" t="str">
            <v xml:space="preserve"> </v>
          </cell>
        </row>
        <row r="480">
          <cell r="A480" t="str">
            <v xml:space="preserve">13. Dépenses courantes totales (8+9+10+11+12) </v>
          </cell>
          <cell r="G480" t="str">
            <v xml:space="preserve"> </v>
          </cell>
        </row>
        <row r="481">
          <cell r="A481" t="str">
            <v xml:space="preserve">14. Transferts en capital à recevoir </v>
          </cell>
          <cell r="G481" t="str">
            <v>D9</v>
          </cell>
        </row>
        <row r="482">
          <cell r="A482" t="str">
            <v xml:space="preserve">15. Formation brute de capital fixe </v>
          </cell>
          <cell r="G482" t="str">
            <v>P51</v>
          </cell>
        </row>
        <row r="483">
          <cell r="A483" t="str">
            <v xml:space="preserve">16. Autres dépenses en capital, nettes </v>
          </cell>
          <cell r="G483" t="str">
            <v xml:space="preserve"> </v>
          </cell>
        </row>
        <row r="485">
          <cell r="G485" t="str">
            <v xml:space="preserve"> </v>
          </cell>
          <cell r="M485" t="str">
            <v xml:space="preserve"> en %</v>
          </cell>
          <cell r="S485" t="str">
            <v xml:space="preserve"> en %</v>
          </cell>
          <cell r="Y485" t="str">
            <v xml:space="preserve"> en %</v>
          </cell>
          <cell r="AE485" t="str">
            <v xml:space="preserve"> en %</v>
          </cell>
        </row>
        <row r="486">
          <cell r="G486" t="str">
            <v xml:space="preserve"> </v>
          </cell>
          <cell r="M486" t="str">
            <v xml:space="preserve"> du PIB</v>
          </cell>
          <cell r="S486" t="str">
            <v xml:space="preserve"> du PIB</v>
          </cell>
          <cell r="Y486" t="str">
            <v xml:space="preserve"> du PIB</v>
          </cell>
          <cell r="AE486" t="str">
            <v xml:space="preserve"> du PIB</v>
          </cell>
        </row>
        <row r="487">
          <cell r="A487" t="str">
            <v xml:space="preserve">17. Epargne brute (5-13) </v>
          </cell>
          <cell r="G487" t="str">
            <v>B8g</v>
          </cell>
        </row>
        <row r="488">
          <cell r="A488" t="str">
            <v xml:space="preserve">18. Capacité (+) ou besoin (-) de fin. (17+14-15-16)  </v>
          </cell>
          <cell r="G488" t="str">
            <v>B9</v>
          </cell>
        </row>
        <row r="489">
          <cell r="A489" t="str">
            <v xml:space="preserve">18a. - balance primaire  </v>
          </cell>
          <cell r="G489" t="str">
            <v xml:space="preserve"> </v>
          </cell>
        </row>
        <row r="490">
          <cell r="A490" t="str">
            <v xml:space="preserve">19. Dette brute consolidée des adm. publiques </v>
          </cell>
          <cell r="G490" t="str">
            <v xml:space="preserve"> </v>
          </cell>
        </row>
        <row r="492">
          <cell r="A492" t="str">
            <v xml:space="preserve">20. Total des recettes, définition harmonisée </v>
          </cell>
          <cell r="G492" t="str">
            <v>TR*</v>
          </cell>
        </row>
        <row r="493">
          <cell r="A493" t="str">
            <v xml:space="preserve">21. Dépenses publ. totales, définition harmonisée </v>
          </cell>
          <cell r="G493" t="str">
            <v>TE*</v>
          </cell>
        </row>
        <row r="494">
          <cell r="A494" t="str">
            <v xml:space="preserve">22. Capacité (+) ou besoin (-) de fin., def. PDE </v>
          </cell>
          <cell r="G494" t="str">
            <v>EDP B9</v>
          </cell>
        </row>
        <row r="496">
          <cell r="A496" t="str">
            <v xml:space="preserve">23. Taux de prélèvements obligatoires </v>
          </cell>
          <cell r="G496" t="str">
            <v xml:space="preserve"> </v>
          </cell>
        </row>
        <row r="522">
          <cell r="A522" t="str">
            <v>Tableau 11</v>
          </cell>
        </row>
        <row r="523">
          <cell r="A523" t="str">
            <v>COMPTE DES OPERATIONS COURANTES DE LA NATION (S2)</v>
          </cell>
          <cell r="B523" t="str">
            <v>COMPTE DES OPERATIONS COURANTES DE LA NATION (S2)</v>
          </cell>
          <cell r="C523" t="str">
            <v>COMPTE DES OPERATIONS COURANTES DE LA NATION (S2)</v>
          </cell>
          <cell r="D523" t="str">
            <v>COMPTE DES OPERATIONS COURANTES DE LA NATION (S2)</v>
          </cell>
          <cell r="E523" t="str">
            <v>COMPTE DES OPERATIONS COURANTES DE LA NATION (S2)</v>
          </cell>
          <cell r="F523" t="str">
            <v>COMPTE DES OPERATIONS COURANTES DE LA NATION (S2)</v>
          </cell>
          <cell r="G523" t="str">
            <v>COMPTE DES OPERATIONS COURANTES DE LA NATION (S2)</v>
          </cell>
          <cell r="H523" t="str">
            <v>COMPTE DES OPERATIONS COURANTES DE LA NATION (S2)</v>
          </cell>
          <cell r="I523" t="str">
            <v>COMPTE DES OPERATIONS COURANTES DE LA NATION (S2)</v>
          </cell>
          <cell r="J523" t="str">
            <v>COMPTE DES OPERATIONS COURANTES DE LA NATION (S2)</v>
          </cell>
          <cell r="K523" t="str">
            <v>COMPTE DES OPERATIONS COURANTES DE LA NATION (S2)</v>
          </cell>
          <cell r="L523" t="str">
            <v>COMPTE DES OPERATIONS COURANTES DE LA NATION (S2)</v>
          </cell>
          <cell r="M523" t="str">
            <v>COMPTE DES OPERATIONS COURANTES DE LA NATION (S2)</v>
          </cell>
          <cell r="N523" t="str">
            <v>COMPTE DES OPERATIONS COURANTES DE LA NATION (S2)</v>
          </cell>
          <cell r="O523" t="str">
            <v>COMPTE DES OPERATIONS COURANTES DE LA NATION (S2)</v>
          </cell>
          <cell r="P523" t="str">
            <v>COMPTE DES OPERATIONS COURANTES DE LA NATION (S2)</v>
          </cell>
          <cell r="Q523" t="str">
            <v>COMPTE DES OPERATIONS COURANTES DE LA NATION (S2)</v>
          </cell>
          <cell r="R523" t="str">
            <v>COMPTE DES OPERATIONS COURANTES DE LA NATION (S2)</v>
          </cell>
          <cell r="S523" t="str">
            <v>COMPTE DES OPERATIONS COURANTES DE LA NATION (S2)</v>
          </cell>
          <cell r="T523" t="str">
            <v>COMPTE DES OPERATIONS COURANTES DE LA NATION (S2)</v>
          </cell>
          <cell r="U523" t="str">
            <v>COMPTE DES OPERATIONS COURANTES DE LA NATION (S2)</v>
          </cell>
          <cell r="V523" t="str">
            <v>COMPTE DES OPERATIONS COURANTES DE LA NATION (S2)</v>
          </cell>
          <cell r="W523" t="str">
            <v>COMPTE DES OPERATIONS COURANTES DE LA NATION (S2)</v>
          </cell>
          <cell r="X523" t="str">
            <v>COMPTE DES OPERATIONS COURANTES DE LA NATION (S2)</v>
          </cell>
          <cell r="Y523" t="str">
            <v>COMPTE DES OPERATIONS COURANTES DE LA NATION (S2)</v>
          </cell>
          <cell r="Z523" t="str">
            <v>COMPTE DES OPERATIONS COURANTES DE LA NATION (S2)</v>
          </cell>
          <cell r="AA523" t="str">
            <v>COMPTE DES OPERATIONS COURANTES DE LA NATION (S2)</v>
          </cell>
          <cell r="AB523" t="str">
            <v>COMPTE DES OPERATIONS COURANTES DE LA NATION (S2)</v>
          </cell>
          <cell r="AC523" t="str">
            <v>COMPTE DES OPERATIONS COURANTES DE LA NATION (S2)</v>
          </cell>
          <cell r="AD523" t="str">
            <v>COMPTE DES OPERATIONS COURANTES DE LA NATION (S2)</v>
          </cell>
          <cell r="AE523" t="str">
            <v>COMPTE DES OPERATIONS COURANTES DE LA NATION (S2)</v>
          </cell>
          <cell r="AF523" t="str">
            <v>COMPTE DES OPERATIONS COURANTES DE LA NATION (S2)</v>
          </cell>
          <cell r="AG523" t="str">
            <v>COMPTE DES OPERATIONS COURANTES DE LA NATION (S2)</v>
          </cell>
        </row>
        <row r="525">
          <cell r="A525" t="str">
            <v xml:space="preserve"> Pays: </v>
          </cell>
        </row>
        <row r="526">
          <cell r="A526" t="str">
            <v xml:space="preserve"> Unité monétaire:  </v>
          </cell>
          <cell r="Z526" t="str">
            <v xml:space="preserve"> Date : </v>
          </cell>
        </row>
        <row r="527">
          <cell r="J527">
            <v>2004</v>
          </cell>
          <cell r="P527">
            <v>2005</v>
          </cell>
          <cell r="V527">
            <v>2006</v>
          </cell>
          <cell r="AB527">
            <v>2007</v>
          </cell>
        </row>
        <row r="528">
          <cell r="G528" t="str">
            <v>code</v>
          </cell>
          <cell r="M528" t="str">
            <v>var.</v>
          </cell>
          <cell r="S528" t="str">
            <v>var.</v>
          </cell>
          <cell r="Y528" t="str">
            <v>var.</v>
          </cell>
          <cell r="AE528" t="str">
            <v>var.</v>
          </cell>
        </row>
        <row r="529">
          <cell r="G529" t="str">
            <v xml:space="preserve">SEC 95 </v>
          </cell>
          <cell r="J529" t="str">
            <v xml:space="preserve"> Niveau</v>
          </cell>
          <cell r="M529" t="str">
            <v>en %</v>
          </cell>
          <cell r="P529" t="str">
            <v xml:space="preserve"> Niveau</v>
          </cell>
          <cell r="S529" t="str">
            <v>en %</v>
          </cell>
          <cell r="V529" t="str">
            <v xml:space="preserve"> Niveau</v>
          </cell>
          <cell r="Y529" t="str">
            <v>en %</v>
          </cell>
          <cell r="AB529" t="str">
            <v xml:space="preserve"> Niveau</v>
          </cell>
          <cell r="AE529" t="str">
            <v>en %</v>
          </cell>
        </row>
        <row r="530">
          <cell r="A530" t="str">
            <v xml:space="preserve"> 1. Exportations de biens (fob)  </v>
          </cell>
          <cell r="G530" t="str">
            <v>P61</v>
          </cell>
        </row>
        <row r="531">
          <cell r="A531" t="str">
            <v xml:space="preserve"> 2. Importations de biens (fob)  </v>
          </cell>
          <cell r="G531" t="str">
            <v>P71</v>
          </cell>
        </row>
        <row r="532">
          <cell r="A532" t="str">
            <v xml:space="preserve"> 3. Balance commerciale (biens, fob/fob) (1-2)  </v>
          </cell>
        </row>
        <row r="533">
          <cell r="A533" t="str">
            <v xml:space="preserve"> 3a. p.m.  3 en % du PIB  </v>
          </cell>
        </row>
        <row r="534">
          <cell r="A534" t="str">
            <v xml:space="preserve"> 4. Exportations de services  </v>
          </cell>
          <cell r="G534" t="str">
            <v>P62</v>
          </cell>
        </row>
        <row r="535">
          <cell r="A535" t="str">
            <v xml:space="preserve"> 4a. - dont tourisme  </v>
          </cell>
        </row>
        <row r="536">
          <cell r="A536" t="str">
            <v xml:space="preserve"> 5. Importations de services </v>
          </cell>
          <cell r="G536" t="str">
            <v>P72</v>
          </cell>
        </row>
        <row r="537">
          <cell r="A537" t="str">
            <v xml:space="preserve"> 5a. - dont tourisme  </v>
          </cell>
        </row>
        <row r="538">
          <cell r="A538" t="str">
            <v xml:space="preserve"> 6. Balance des services (4-5)  </v>
          </cell>
        </row>
        <row r="539">
          <cell r="A539" t="str">
            <v xml:space="preserve"> 6a. p.m.  6 en % du PIB  </v>
          </cell>
        </row>
        <row r="540">
          <cell r="A540" t="str">
            <v xml:space="preserve"> 7. Balance des biens et services (3+6) </v>
          </cell>
          <cell r="G540" t="str">
            <v>B11</v>
          </cell>
        </row>
        <row r="541">
          <cell r="A541" t="str">
            <v xml:space="preserve"> 7a. p.m.  7 en % du PIB  </v>
          </cell>
        </row>
        <row r="542">
          <cell r="A542" t="str">
            <v xml:space="preserve"> 8. Solde des revenus prim. et des transferts courants </v>
          </cell>
        </row>
        <row r="543">
          <cell r="A543" t="str">
            <v xml:space="preserve"> 8a. - dont balance du revenu primaire </v>
          </cell>
          <cell r="G543" t="str">
            <v>B5g</v>
          </cell>
        </row>
        <row r="544">
          <cell r="A544" t="str">
            <v xml:space="preserve"> 8b. - dont transferts courants nets </v>
          </cell>
        </row>
        <row r="545">
          <cell r="A545" t="str">
            <v xml:space="preserve"> 8c. p.m.  8 en % du PIB  </v>
          </cell>
        </row>
        <row r="546">
          <cell r="A546" t="str">
            <v xml:space="preserve"> 9. Solde des opérations courantes (7+8)  </v>
          </cell>
          <cell r="G546" t="str">
            <v>B12</v>
          </cell>
        </row>
        <row r="547">
          <cell r="A547" t="str">
            <v xml:space="preserve"> 9a. p.m. 9 en % du PIB  </v>
          </cell>
        </row>
        <row r="548">
          <cell r="A548" t="str">
            <v xml:space="preserve">10. Transactions nettes en capital </v>
          </cell>
        </row>
        <row r="549">
          <cell r="A549" t="str">
            <v xml:space="preserve">11. Capacité (+) ou besoin (-) de fin. (9+10)  </v>
          </cell>
          <cell r="G549" t="str">
            <v>B9</v>
          </cell>
        </row>
        <row r="550">
          <cell r="A550" t="str">
            <v xml:space="preserve">11a. p.m. 11 en % du PIB </v>
          </cell>
        </row>
        <row r="555">
          <cell r="A555" t="str">
            <v>Tableau 12</v>
          </cell>
        </row>
        <row r="556">
          <cell r="A556" t="str">
            <v xml:space="preserve">COMMERCE DE MARCHANDISES PAR REGION (STATISTIQUES DOUANIERES) </v>
          </cell>
        </row>
        <row r="559">
          <cell r="A559" t="str">
            <v xml:space="preserve"> Pays:  </v>
          </cell>
        </row>
        <row r="560">
          <cell r="A560" t="str">
            <v xml:space="preserve"> Unité monétaire:  </v>
          </cell>
          <cell r="Z560" t="str">
            <v xml:space="preserve"> Date : </v>
          </cell>
          <cell r="AD560">
            <v>38454</v>
          </cell>
        </row>
        <row r="561">
          <cell r="G561">
            <v>2004</v>
          </cell>
          <cell r="P561">
            <v>2005</v>
          </cell>
          <cell r="V561">
            <v>2006</v>
          </cell>
          <cell r="AB561">
            <v>2007</v>
          </cell>
        </row>
        <row r="562">
          <cell r="G562" t="str">
            <v>%</v>
          </cell>
          <cell r="M562" t="str">
            <v>var.</v>
          </cell>
          <cell r="S562" t="str">
            <v>var.</v>
          </cell>
          <cell r="Y562" t="str">
            <v>var.</v>
          </cell>
          <cell r="AE562" t="str">
            <v>var.</v>
          </cell>
        </row>
        <row r="563">
          <cell r="G563" t="str">
            <v>com.</v>
          </cell>
          <cell r="J563" t="str">
            <v xml:space="preserve"> Niveau</v>
          </cell>
          <cell r="M563" t="str">
            <v>en %</v>
          </cell>
          <cell r="P563" t="str">
            <v xml:space="preserve"> Niveau</v>
          </cell>
          <cell r="S563" t="str">
            <v>en %</v>
          </cell>
          <cell r="V563" t="str">
            <v xml:space="preserve"> Niveau</v>
          </cell>
          <cell r="Y563" t="str">
            <v>en %</v>
          </cell>
          <cell r="AB563" t="str">
            <v xml:space="preserve"> Niveau</v>
          </cell>
          <cell r="AE563" t="str">
            <v>en %</v>
          </cell>
        </row>
        <row r="564">
          <cell r="A564" t="str">
            <v xml:space="preserve"> Exportations de biens (fob)  </v>
          </cell>
        </row>
        <row r="565">
          <cell r="A565" t="str">
            <v xml:space="preserve"> 1. Intra-EU  </v>
          </cell>
        </row>
        <row r="566">
          <cell r="A566" t="str">
            <v xml:space="preserve"> 2. Extra-EU  </v>
          </cell>
        </row>
        <row r="567">
          <cell r="A567" t="str">
            <v xml:space="preserve"> 3. Total des exportations (1+2)  </v>
          </cell>
        </row>
        <row r="568">
          <cell r="A568" t="str">
            <v xml:space="preserve"> Importation de biens (cif)  </v>
          </cell>
        </row>
        <row r="569">
          <cell r="A569" t="str">
            <v xml:space="preserve"> 4. Intra-EU  </v>
          </cell>
        </row>
        <row r="570">
          <cell r="A570" t="str">
            <v xml:space="preserve"> 5. Extra-EU  </v>
          </cell>
        </row>
        <row r="571">
          <cell r="A571" t="str">
            <v xml:space="preserve"> 6. Total des importations (4+5)  </v>
          </cell>
        </row>
        <row r="572">
          <cell r="A572" t="str">
            <v xml:space="preserve"> 7. Balance commerciale (fob/cif) (3-6)  </v>
          </cell>
        </row>
      </sheetData>
      <sheetData sheetId="2">
        <row r="5">
          <cell r="A5" t="str">
            <v xml:space="preserve">DIE VORAUSSSCHÄTZUNG BEEINFLUSSENDE SCHLÜSSELFAKTOREN </v>
          </cell>
        </row>
        <row r="7">
          <cell r="Z7" t="str">
            <v xml:space="preserve"> Datum : </v>
          </cell>
        </row>
        <row r="8">
          <cell r="N8">
            <v>2004</v>
          </cell>
          <cell r="S8">
            <v>2005</v>
          </cell>
          <cell r="X8">
            <v>2006</v>
          </cell>
          <cell r="AC8">
            <v>2007</v>
          </cell>
        </row>
        <row r="9">
          <cell r="N9" t="str">
            <v xml:space="preserve">Niveau </v>
          </cell>
        </row>
        <row r="10">
          <cell r="A10" t="str">
            <v xml:space="preserve"> Wechselkurse, jährliche Durchschnitte              </v>
          </cell>
        </row>
        <row r="11">
          <cell r="A11" t="str">
            <v xml:space="preserve"> 1. Effektiv (Differenz in %) </v>
          </cell>
        </row>
        <row r="12">
          <cell r="A12" t="str">
            <v xml:space="preserve"> 2. US dollar (1 USD = ) </v>
          </cell>
        </row>
        <row r="13">
          <cell r="A13" t="str">
            <v xml:space="preserve"> 3. Euro (1 EUR = ) </v>
          </cell>
        </row>
        <row r="14">
          <cell r="A14" t="str">
            <v xml:space="preserve"> Zinssätze, jährliche Durchschnitte              </v>
          </cell>
        </row>
        <row r="15">
          <cell r="A15" t="str">
            <v xml:space="preserve"> 4. Geldmarktsatz  </v>
          </cell>
        </row>
        <row r="16">
          <cell r="A16" t="str">
            <v xml:space="preserve"> 5. Langfristiger Zinssatz  </v>
          </cell>
        </row>
        <row r="17">
          <cell r="N17" t="str">
            <v xml:space="preserve">Differenz zum Vorjahr in % </v>
          </cell>
        </row>
        <row r="18">
          <cell r="A18" t="str">
            <v xml:space="preserve"> 6. Ausfuhrmärkte, insgesamt  </v>
          </cell>
        </row>
        <row r="19">
          <cell r="A19" t="str">
            <v xml:space="preserve"> 7. Importpreise von Waren </v>
          </cell>
        </row>
        <row r="20">
          <cell r="A20" t="str">
            <v xml:space="preserve"> 8. Gesamte Verwendung  </v>
          </cell>
        </row>
        <row r="21">
          <cell r="A21" t="str">
            <v xml:space="preserve"> 9. BIP </v>
          </cell>
        </row>
        <row r="22">
          <cell r="A22" t="str">
            <v xml:space="preserve">10. Trend-Produktionslücke </v>
          </cell>
        </row>
        <row r="23">
          <cell r="A23" t="str">
            <v xml:space="preserve">11. Erwerbstätige </v>
          </cell>
        </row>
        <row r="24">
          <cell r="A24" t="str">
            <v xml:space="preserve">12. Arbeitslosenquote (Niveau) (Eurostat) </v>
          </cell>
        </row>
        <row r="25">
          <cell r="A25" t="str">
            <v xml:space="preserve">13. BIP je Beschäftigten  </v>
          </cell>
        </row>
        <row r="26">
          <cell r="A26" t="str">
            <v xml:space="preserve">14. Einkommen aus unselbständiger Arbeit pro Kopf </v>
          </cell>
        </row>
        <row r="27">
          <cell r="A27" t="str">
            <v xml:space="preserve">15. Lohnstückkosten </v>
          </cell>
        </row>
        <row r="28">
          <cell r="A28" t="str">
            <v xml:space="preserve">16. Relative Lohnstückkosten in gemeinschaftlicher Währung </v>
          </cell>
        </row>
        <row r="29">
          <cell r="A29" t="str">
            <v xml:space="preserve">17. HVPI </v>
          </cell>
        </row>
        <row r="30">
          <cell r="A30" t="str">
            <v xml:space="preserve">18. VPI gesamt </v>
          </cell>
        </row>
        <row r="31">
          <cell r="N31" t="str">
            <v xml:space="preserve">in % des BIP </v>
          </cell>
        </row>
        <row r="32">
          <cell r="A32" t="str">
            <v xml:space="preserve">19. Saldo der laufenden Außentransaktionen </v>
          </cell>
        </row>
        <row r="33">
          <cell r="A33" t="str">
            <v xml:space="preserve">20. Finanzierungsüberschuß des privaten Sektors  </v>
          </cell>
        </row>
        <row r="34">
          <cell r="A34" t="str">
            <v xml:space="preserve"> Staat </v>
          </cell>
        </row>
        <row r="35">
          <cell r="A35" t="str">
            <v xml:space="preserve">21. Finanzierungsüberschuß </v>
          </cell>
        </row>
        <row r="36">
          <cell r="A36" t="str">
            <v xml:space="preserve">22. Konjunkturbereinigter Primärsaldo </v>
          </cell>
        </row>
        <row r="37">
          <cell r="A37" t="str">
            <v xml:space="preserve">23. Staatsschulden  </v>
          </cell>
        </row>
        <row r="67">
          <cell r="A67" t="str">
            <v xml:space="preserve"> Tabelle 1</v>
          </cell>
        </row>
        <row r="68">
          <cell r="A68" t="str">
            <v xml:space="preserve"> VERWENDUNG UND AUFKOMMEN VON WAREN UND DIENSTLEISTUNGEN  </v>
          </cell>
        </row>
        <row r="69">
          <cell r="A69" t="str">
            <v xml:space="preserve"> VOLUMEN </v>
          </cell>
        </row>
        <row r="71">
          <cell r="A71" t="str">
            <v xml:space="preserve"> Land:  </v>
          </cell>
        </row>
        <row r="72">
          <cell r="A72" t="str">
            <v xml:space="preserve"> Währungseinheit: </v>
          </cell>
        </row>
        <row r="73">
          <cell r="A73" t="str">
            <v xml:space="preserve"> ESVG 95</v>
          </cell>
          <cell r="Z73" t="str">
            <v xml:space="preserve"> Datum : </v>
          </cell>
        </row>
        <row r="74">
          <cell r="I74" t="str">
            <v xml:space="preserve"> Schlüssel</v>
          </cell>
          <cell r="M74">
            <v>2004</v>
          </cell>
          <cell r="V74">
            <v>2005</v>
          </cell>
          <cell r="Z74">
            <v>2006</v>
          </cell>
          <cell r="AD74">
            <v>2007</v>
          </cell>
        </row>
        <row r="75">
          <cell r="I75" t="str">
            <v xml:space="preserve"> ESVG 95</v>
          </cell>
          <cell r="M75" t="str">
            <v xml:space="preserve">Niveau </v>
          </cell>
          <cell r="R75" t="str">
            <v xml:space="preserve">Prozentuale Veränderung </v>
          </cell>
        </row>
        <row r="76">
          <cell r="A76" t="str">
            <v xml:space="preserve"> 1. Private Konsumausgaben </v>
          </cell>
          <cell r="I76" t="str">
            <v>P3</v>
          </cell>
        </row>
        <row r="77">
          <cell r="A77" t="str">
            <v xml:space="preserve"> 2. Staatliche Konsumausgaben </v>
          </cell>
          <cell r="I77" t="str">
            <v>P3</v>
          </cell>
        </row>
        <row r="78">
          <cell r="A78" t="str">
            <v xml:space="preserve"> 3. Bruttoanlageinvestitionen  </v>
          </cell>
          <cell r="I78" t="str">
            <v>P51</v>
          </cell>
        </row>
        <row r="79">
          <cell r="A79" t="str">
            <v xml:space="preserve"> 4. Letzte Inlandsverwendung (1+2+3) </v>
          </cell>
        </row>
        <row r="80">
          <cell r="A80" t="str">
            <v xml:space="preserve"> 5. Vorratsveränderung + Nettozugang </v>
          </cell>
        </row>
        <row r="81">
          <cell r="A81" t="str">
            <v xml:space="preserve">    an Wertsachen in % des BIP  </v>
          </cell>
          <cell r="I81" t="str">
            <v>P52+P53</v>
          </cell>
        </row>
        <row r="82">
          <cell r="A82" t="str">
            <v xml:space="preserve"> 6. Inlandsverwendung (4+5)  </v>
          </cell>
        </row>
        <row r="83">
          <cell r="A83" t="str">
            <v xml:space="preserve"> 7. Ausfuhr von Waren und Dienstleistungen  </v>
          </cell>
          <cell r="I83" t="str">
            <v>P6</v>
          </cell>
        </row>
        <row r="84">
          <cell r="A84" t="str">
            <v xml:space="preserve"> 7a. - davon Waren </v>
          </cell>
          <cell r="I84" t="str">
            <v>P61</v>
          </cell>
        </row>
        <row r="85">
          <cell r="A85" t="str">
            <v xml:space="preserve"> 7b. - davon Dienstleistungen </v>
          </cell>
          <cell r="I85" t="str">
            <v>P62</v>
          </cell>
        </row>
        <row r="86">
          <cell r="A86" t="str">
            <v xml:space="preserve"> 8. Gesamte Verwendung (6+7) </v>
          </cell>
        </row>
        <row r="87">
          <cell r="A87" t="str">
            <v xml:space="preserve"> 9. Einfuhr von Waren und Dienstleistungen  </v>
          </cell>
          <cell r="I87" t="str">
            <v>P7</v>
          </cell>
        </row>
        <row r="88">
          <cell r="A88" t="str">
            <v xml:space="preserve"> 9a. - davon Waren </v>
          </cell>
          <cell r="I88" t="str">
            <v>P71</v>
          </cell>
        </row>
        <row r="89">
          <cell r="A89" t="str">
            <v xml:space="preserve"> 9b. - davon Dienstleistungen </v>
          </cell>
          <cell r="I89" t="str">
            <v>P72</v>
          </cell>
        </row>
        <row r="90">
          <cell r="A90" t="str">
            <v xml:space="preserve">10. Bruttoinlandsprodukt zu Marktpreisen (8-9)  </v>
          </cell>
          <cell r="I90" t="str">
            <v>B1*g</v>
          </cell>
        </row>
        <row r="91">
          <cell r="R91" t="str">
            <v xml:space="preserve">Beitrag zur Veränderung des BIP </v>
          </cell>
        </row>
        <row r="92">
          <cell r="A92" t="str">
            <v xml:space="preserve">11. Letzte Inlandsverwendung  </v>
          </cell>
        </row>
        <row r="93">
          <cell r="A93" t="str">
            <v xml:space="preserve">12. Vorratsveränderung + Nettozugang an Wertsachen </v>
          </cell>
          <cell r="I93" t="str">
            <v>P52+P53</v>
          </cell>
        </row>
        <row r="94">
          <cell r="A94" t="str">
            <v xml:space="preserve">13. Außenbeitrag (Waren und Dienstleistungen) </v>
          </cell>
          <cell r="I94" t="str">
            <v>B11</v>
          </cell>
        </row>
        <row r="95">
          <cell r="A95" t="str">
            <v xml:space="preserve"> </v>
          </cell>
        </row>
        <row r="132">
          <cell r="A132" t="str">
            <v xml:space="preserve"> Tabelle 2</v>
          </cell>
        </row>
        <row r="133">
          <cell r="A133" t="str">
            <v xml:space="preserve">VIERTELJÄHRIGE PROFILE </v>
          </cell>
        </row>
        <row r="135">
          <cell r="A135" t="str">
            <v xml:space="preserve"> Land: </v>
          </cell>
        </row>
        <row r="136">
          <cell r="A136" t="str">
            <v xml:space="preserve"> Währungseinheit: </v>
          </cell>
        </row>
        <row r="137">
          <cell r="A137" t="str">
            <v xml:space="preserve"> ESVG 95</v>
          </cell>
          <cell r="Z137" t="str">
            <v xml:space="preserve"> Datum : </v>
          </cell>
        </row>
        <row r="138">
          <cell r="J138">
            <v>2005</v>
          </cell>
          <cell r="R138">
            <v>2006</v>
          </cell>
          <cell r="Z138">
            <v>2007</v>
          </cell>
        </row>
        <row r="139">
          <cell r="J139" t="str">
            <v>I</v>
          </cell>
          <cell r="L139" t="str">
            <v>II</v>
          </cell>
          <cell r="N139" t="str">
            <v>III</v>
          </cell>
          <cell r="P139" t="str">
            <v>IV</v>
          </cell>
          <cell r="R139" t="str">
            <v>I</v>
          </cell>
          <cell r="T139" t="str">
            <v>II</v>
          </cell>
          <cell r="V139" t="str">
            <v>III</v>
          </cell>
          <cell r="X139" t="str">
            <v>IV</v>
          </cell>
          <cell r="Z139" t="str">
            <v>I</v>
          </cell>
          <cell r="AB139" t="str">
            <v>II</v>
          </cell>
          <cell r="AD139" t="str">
            <v>III</v>
          </cell>
          <cell r="AF139" t="str">
            <v>IV</v>
          </cell>
        </row>
        <row r="140">
          <cell r="J140" t="str">
            <v xml:space="preserve"> VERWENDUNG UND AUFKOMMEN VON WAREN UND DIENSTE </v>
          </cell>
        </row>
        <row r="141">
          <cell r="J141" t="str">
            <v xml:space="preserve">Prozentuale Veränderung gegenüber dem vorhergehenden Vierteljahr </v>
          </cell>
        </row>
        <row r="142">
          <cell r="A142" t="str">
            <v xml:space="preserve"> 1. Private Konsumausgaben </v>
          </cell>
        </row>
        <row r="143">
          <cell r="A143" t="str">
            <v xml:space="preserve"> 2. Staatliche Konsumausgaben </v>
          </cell>
        </row>
        <row r="144">
          <cell r="A144" t="str">
            <v xml:space="preserve"> 3. Bruttoanlageinvestitionen  </v>
          </cell>
        </row>
        <row r="145">
          <cell r="A145" t="str">
            <v xml:space="preserve"> 4. Letzte Inlandsverwendung  </v>
          </cell>
        </row>
        <row r="146">
          <cell r="A146" t="str">
            <v xml:space="preserve"> 5. Vorratsveränderung + Nettozugang </v>
          </cell>
        </row>
        <row r="147">
          <cell r="A147" t="str">
            <v xml:space="preserve">    an Wertsachen in % des BIP  </v>
          </cell>
        </row>
        <row r="148">
          <cell r="A148" t="str">
            <v xml:space="preserve"> 6. Inlandsverwendung  </v>
          </cell>
        </row>
        <row r="149">
          <cell r="A149" t="str">
            <v xml:space="preserve"> 7. Ausfuhr von Waren und Dienstleistungen  </v>
          </cell>
        </row>
        <row r="150">
          <cell r="A150" t="str">
            <v xml:space="preserve"> 8. Gesamte Verwendung </v>
          </cell>
        </row>
        <row r="151">
          <cell r="A151" t="str">
            <v xml:space="preserve"> 9. Einfuhr von Waren und Dienstleistungen  </v>
          </cell>
        </row>
        <row r="152">
          <cell r="A152" t="str">
            <v xml:space="preserve">10. Bruttoinlandsprodukt zu Marktpreisen  </v>
          </cell>
        </row>
        <row r="154">
          <cell r="J154" t="str">
            <v xml:space="preserve">HARMONISIERTE INDEX VERBRAUCHERPREISE </v>
          </cell>
        </row>
        <row r="155">
          <cell r="J155" t="str">
            <v xml:space="preserve">% Veränderung gegenüber dem entsprechenden Vierteljahr des Vorjahrs </v>
          </cell>
        </row>
        <row r="156">
          <cell r="A156" t="str">
            <v xml:space="preserve">11. HVPI </v>
          </cell>
        </row>
        <row r="157">
          <cell r="A157" t="str">
            <v xml:space="preserve"> </v>
          </cell>
        </row>
        <row r="161">
          <cell r="A161" t="str">
            <v>Tabelle 3</v>
          </cell>
        </row>
        <row r="162">
          <cell r="A162" t="str">
            <v xml:space="preserve">WEITERGEHENDE AUFTEILUNG DER INVESTITIONEN  </v>
          </cell>
        </row>
        <row r="163">
          <cell r="A163" t="str">
            <v xml:space="preserve"> VOLUMEN </v>
          </cell>
        </row>
        <row r="165">
          <cell r="A165" t="str">
            <v xml:space="preserve"> Land:</v>
          </cell>
        </row>
        <row r="166">
          <cell r="A166" t="str">
            <v xml:space="preserve"> Währungseinheit: </v>
          </cell>
        </row>
        <row r="167">
          <cell r="A167" t="str">
            <v xml:space="preserve"> ESVG 95</v>
          </cell>
          <cell r="Z167" t="str">
            <v xml:space="preserve"> Datum : </v>
          </cell>
        </row>
        <row r="168">
          <cell r="I168" t="str">
            <v xml:space="preserve"> Schlüssel</v>
          </cell>
          <cell r="M168">
            <v>2004</v>
          </cell>
          <cell r="V168">
            <v>2005</v>
          </cell>
          <cell r="Z168">
            <v>2006</v>
          </cell>
          <cell r="AD168">
            <v>2007</v>
          </cell>
        </row>
        <row r="169">
          <cell r="I169" t="str">
            <v xml:space="preserve"> ESVG 95</v>
          </cell>
          <cell r="M169" t="str">
            <v xml:space="preserve">Niveau </v>
          </cell>
          <cell r="R169" t="str">
            <v xml:space="preserve">Prozentuale Veränderungen </v>
          </cell>
        </row>
        <row r="170">
          <cell r="A170" t="str">
            <v xml:space="preserve"> Nach Sektoren </v>
          </cell>
          <cell r="I170" t="str">
            <v xml:space="preserve"> </v>
          </cell>
        </row>
        <row r="171">
          <cell r="A171" t="str">
            <v xml:space="preserve"> 1. Staat (insgesamt) </v>
          </cell>
          <cell r="I171" t="str">
            <v>S13</v>
          </cell>
        </row>
        <row r="172">
          <cell r="A172" t="str">
            <v xml:space="preserve"> 2. Sonstige inländische Sektoren  </v>
          </cell>
          <cell r="I172" t="str">
            <v>S1-S13</v>
          </cell>
        </row>
        <row r="173">
          <cell r="A173" t="str">
            <v xml:space="preserve"> 2a. - davon Unternehmen </v>
          </cell>
          <cell r="I173" t="str">
            <v>S11+S12</v>
          </cell>
        </row>
        <row r="174">
          <cell r="A174" t="str">
            <v xml:space="preserve"> 2b. - davon Haushalte und Priv. Org. ohne Erwerbszweck </v>
          </cell>
          <cell r="I174" t="str">
            <v>S14+S15</v>
          </cell>
        </row>
        <row r="175">
          <cell r="A175" t="str">
            <v xml:space="preserve"> Nach Vermögensart </v>
          </cell>
          <cell r="I175" t="str">
            <v>Pi6</v>
          </cell>
        </row>
        <row r="176">
          <cell r="A176" t="str">
            <v xml:space="preserve"> 3. Bauten </v>
          </cell>
          <cell r="I176" t="str">
            <v>Pi6(4+5)</v>
          </cell>
        </row>
        <row r="177">
          <cell r="A177" t="str">
            <v xml:space="preserve"> 3a. - davon Wohnbauten </v>
          </cell>
          <cell r="I177" t="str">
            <v>Pi6(4)</v>
          </cell>
        </row>
        <row r="178">
          <cell r="A178" t="str">
            <v xml:space="preserve"> 3b. - davon Nichtwohnbauten </v>
          </cell>
          <cell r="I178" t="str">
            <v>Pi6(5)</v>
          </cell>
        </row>
        <row r="179">
          <cell r="A179" t="str">
            <v xml:space="preserve"> 4. Maschinen, Geräte und Fahrzeuge </v>
          </cell>
          <cell r="I179" t="str">
            <v>Pi6(2+3)</v>
          </cell>
        </row>
        <row r="180">
          <cell r="A180" t="str">
            <v xml:space="preserve"> 5. Sonstiges </v>
          </cell>
          <cell r="I180" t="str">
            <v>Pi6(1+6)</v>
          </cell>
        </row>
        <row r="181">
          <cell r="A181" t="str">
            <v xml:space="preserve"> 6. Bruttoanlageinvestitionen  </v>
          </cell>
          <cell r="I181" t="str">
            <v>P51</v>
          </cell>
        </row>
        <row r="182">
          <cell r="A182" t="str">
            <v xml:space="preserve">    (Gesamtwirtschaft) ( = 1+2 = 3+4+5 ) </v>
          </cell>
        </row>
        <row r="183">
          <cell r="A183" t="str">
            <v xml:space="preserve"> Nach Gewerbe </v>
          </cell>
        </row>
        <row r="184">
          <cell r="A184" t="str">
            <v xml:space="preserve"> 7. Verarbeitung </v>
          </cell>
          <cell r="I184" t="str">
            <v>A17(D)</v>
          </cell>
        </row>
        <row r="197">
          <cell r="A197" t="str">
            <v>Tabelle 4</v>
          </cell>
        </row>
        <row r="198">
          <cell r="A198" t="str">
            <v xml:space="preserve">VERWENDUNG UND AUFKOMMEN VON WAREN UND DIENSTLEISTUNGEN  </v>
          </cell>
        </row>
        <row r="199">
          <cell r="A199" t="str">
            <v xml:space="preserve">WERTE </v>
          </cell>
        </row>
        <row r="201">
          <cell r="A201" t="str">
            <v xml:space="preserve"> Land:</v>
          </cell>
        </row>
        <row r="202">
          <cell r="A202" t="str">
            <v xml:space="preserve"> Währungseinheit: </v>
          </cell>
        </row>
        <row r="203">
          <cell r="A203" t="str">
            <v xml:space="preserve"> ESVG 95</v>
          </cell>
          <cell r="Z203" t="str">
            <v xml:space="preserve"> Datum : </v>
          </cell>
        </row>
        <row r="204">
          <cell r="J204" t="str">
            <v xml:space="preserve">Werte in jeweiligen Preisen </v>
          </cell>
        </row>
        <row r="205">
          <cell r="J205">
            <v>2004</v>
          </cell>
          <cell r="P205">
            <v>2005</v>
          </cell>
          <cell r="V205">
            <v>2006</v>
          </cell>
          <cell r="AB205">
            <v>2007</v>
          </cell>
        </row>
        <row r="206">
          <cell r="G206" t="str">
            <v xml:space="preserve"> Schlüssel</v>
          </cell>
          <cell r="M206" t="str">
            <v xml:space="preserve"> % Ver-</v>
          </cell>
          <cell r="S206" t="str">
            <v xml:space="preserve"> % Ver-</v>
          </cell>
          <cell r="Y206" t="str">
            <v xml:space="preserve"> % Ver-</v>
          </cell>
          <cell r="AE206" t="str">
            <v xml:space="preserve"> % Ver-</v>
          </cell>
        </row>
        <row r="207">
          <cell r="G207" t="str">
            <v xml:space="preserve"> ESVG 95</v>
          </cell>
          <cell r="J207" t="str">
            <v xml:space="preserve"> Niveau</v>
          </cell>
          <cell r="M207" t="str">
            <v>änderung</v>
          </cell>
          <cell r="P207" t="str">
            <v xml:space="preserve"> Niveau</v>
          </cell>
          <cell r="S207" t="str">
            <v>änderung</v>
          </cell>
          <cell r="V207" t="str">
            <v xml:space="preserve"> Niveau</v>
          </cell>
          <cell r="Y207" t="str">
            <v>änderung</v>
          </cell>
          <cell r="AB207" t="str">
            <v xml:space="preserve"> Niveau</v>
          </cell>
          <cell r="AE207" t="str">
            <v>änderung</v>
          </cell>
        </row>
        <row r="208">
          <cell r="A208" t="str">
            <v xml:space="preserve"> 1. Private Konsumausgaben </v>
          </cell>
          <cell r="G208" t="str">
            <v>P3</v>
          </cell>
        </row>
        <row r="209">
          <cell r="A209" t="str">
            <v xml:space="preserve"> 2. Staatliche Konsumausgaben </v>
          </cell>
          <cell r="G209" t="str">
            <v>P3</v>
          </cell>
        </row>
        <row r="210">
          <cell r="A210" t="str">
            <v xml:space="preserve"> 3. Bruttoanlageinvestitionen  </v>
          </cell>
          <cell r="G210" t="str">
            <v>P51</v>
          </cell>
        </row>
        <row r="211">
          <cell r="A211" t="str">
            <v xml:space="preserve"> 4. Letzte Inlandsverwendung (1+2+3) </v>
          </cell>
        </row>
        <row r="212">
          <cell r="A212" t="str">
            <v xml:space="preserve"> 5. Vorratsveränderung + Nettozugang </v>
          </cell>
        </row>
        <row r="213">
          <cell r="A213" t="str">
            <v xml:space="preserve">    an Wertsachen in % des BIP  </v>
          </cell>
          <cell r="G213" t="str">
            <v>P52+P53</v>
          </cell>
        </row>
        <row r="214">
          <cell r="A214" t="str">
            <v xml:space="preserve"> 6. Inlandsverwendung (4+5)  </v>
          </cell>
        </row>
        <row r="215">
          <cell r="A215" t="str">
            <v xml:space="preserve"> 7. Ausfuhr von Waren und Dienstleistungen  </v>
          </cell>
          <cell r="G215" t="str">
            <v>P6</v>
          </cell>
        </row>
        <row r="216">
          <cell r="A216" t="str">
            <v xml:space="preserve"> 7a. - davon Waren </v>
          </cell>
          <cell r="G216" t="str">
            <v>P61</v>
          </cell>
        </row>
        <row r="217">
          <cell r="A217" t="str">
            <v xml:space="preserve"> 7b. - davon Dienstleistungen </v>
          </cell>
          <cell r="G217" t="str">
            <v>P62</v>
          </cell>
        </row>
        <row r="218">
          <cell r="A218" t="str">
            <v xml:space="preserve"> 8. Gesamte Verwendung (6+7) </v>
          </cell>
        </row>
        <row r="219">
          <cell r="A219" t="str">
            <v xml:space="preserve"> 9. Einfuhr von Waren und Dienstleistungen  </v>
          </cell>
          <cell r="G219" t="str">
            <v>P7</v>
          </cell>
        </row>
        <row r="220">
          <cell r="A220" t="str">
            <v xml:space="preserve"> 9a. - davon Waren </v>
          </cell>
          <cell r="G220" t="str">
            <v>P71</v>
          </cell>
        </row>
        <row r="221">
          <cell r="A221" t="str">
            <v xml:space="preserve"> 9b. - davon Dienstleistungen </v>
          </cell>
          <cell r="G221" t="str">
            <v>P72</v>
          </cell>
        </row>
        <row r="222">
          <cell r="A222" t="str">
            <v xml:space="preserve">10. BIP zu Marktpreisen (8-9)  </v>
          </cell>
          <cell r="G222" t="str">
            <v>B1*g</v>
          </cell>
        </row>
        <row r="223">
          <cell r="A223" t="str">
            <v xml:space="preserve">11. - davon Außenbeitrag (Waren und Dienste) </v>
          </cell>
          <cell r="G223" t="str">
            <v>B11</v>
          </cell>
        </row>
        <row r="224">
          <cell r="A224" t="str">
            <v xml:space="preserve">11a. - davon Waren </v>
          </cell>
          <cell r="G224" t="str">
            <v xml:space="preserve"> </v>
          </cell>
        </row>
        <row r="225">
          <cell r="A225" t="str">
            <v xml:space="preserve">11b. - davon Dienstleistungen </v>
          </cell>
          <cell r="G225" t="str">
            <v xml:space="preserve"> </v>
          </cell>
        </row>
        <row r="226">
          <cell r="A226" t="str">
            <v xml:space="preserve">12. Saldo der Primäreinkommen mit der übrigen Welt </v>
          </cell>
          <cell r="G226" t="str">
            <v>B5</v>
          </cell>
        </row>
        <row r="227">
          <cell r="A227" t="str">
            <v xml:space="preserve">13. BSP zu Marktpreisen (10+12) </v>
          </cell>
          <cell r="G227" t="str">
            <v>B5*g</v>
          </cell>
        </row>
        <row r="228">
          <cell r="A228" t="str">
            <v xml:space="preserve"> </v>
          </cell>
        </row>
        <row r="229">
          <cell r="A229" t="str">
            <v xml:space="preserve">14. Einkommen aus unselbständiger Arbeit  </v>
          </cell>
          <cell r="G229" t="str">
            <v>D1</v>
          </cell>
        </row>
        <row r="230">
          <cell r="A230" t="str">
            <v xml:space="preserve">15. Bruttobetriebsüberschuß </v>
          </cell>
          <cell r="G230" t="str">
            <v>B2g+B3g</v>
          </cell>
        </row>
        <row r="231">
          <cell r="A231" t="str">
            <v xml:space="preserve">16. Bruttowertschöpfung zu Basispreisen  </v>
          </cell>
          <cell r="G231" t="str">
            <v>B1g</v>
          </cell>
        </row>
        <row r="232">
          <cell r="A232" t="str">
            <v xml:space="preserve">16a. - davon Lohnkosten, einschl. Selbständige. </v>
          </cell>
          <cell r="G232" t="str">
            <v xml:space="preserve"> </v>
          </cell>
        </row>
        <row r="233">
          <cell r="A233" t="str">
            <v xml:space="preserve">17. Steuern abzüglich Subventionen (18-19) </v>
          </cell>
          <cell r="G233" t="str">
            <v xml:space="preserve"> </v>
          </cell>
        </row>
        <row r="234">
          <cell r="A234" t="str">
            <v xml:space="preserve">18. - Gütersteuern </v>
          </cell>
          <cell r="G234" t="str">
            <v>D21</v>
          </cell>
        </row>
        <row r="235">
          <cell r="A235" t="str">
            <v xml:space="preserve">19. - Gütersubventionen </v>
          </cell>
          <cell r="G235" t="str">
            <v>D31</v>
          </cell>
        </row>
        <row r="236">
          <cell r="A236" t="str">
            <v xml:space="preserve">20. BIP zu Marktpreisen (16+17)  </v>
          </cell>
          <cell r="G236" t="str">
            <v>B1*g</v>
          </cell>
        </row>
        <row r="237">
          <cell r="A237" t="str">
            <v xml:space="preserve"> </v>
          </cell>
        </row>
        <row r="262">
          <cell r="A262" t="str">
            <v>Tabelle 5</v>
          </cell>
        </row>
        <row r="263">
          <cell r="A263" t="str">
            <v xml:space="preserve">KOSTEN UND PREISE </v>
          </cell>
        </row>
        <row r="265">
          <cell r="A265" t="str">
            <v xml:space="preserve"> Land: </v>
          </cell>
        </row>
        <row r="266">
          <cell r="A266" t="str">
            <v xml:space="preserve"> Währungseinheit:  </v>
          </cell>
        </row>
        <row r="267">
          <cell r="A267" t="str">
            <v xml:space="preserve"> ESVG 95</v>
          </cell>
          <cell r="Z267" t="str">
            <v xml:space="preserve"> Datum : </v>
          </cell>
        </row>
        <row r="268">
          <cell r="N268">
            <v>2004</v>
          </cell>
          <cell r="S268">
            <v>2005</v>
          </cell>
          <cell r="X268">
            <v>2006</v>
          </cell>
          <cell r="AC268">
            <v>2007</v>
          </cell>
        </row>
        <row r="269">
          <cell r="N269" t="str">
            <v xml:space="preserve">Prozentuale Veränderung des impliziten Preisdeflators  </v>
          </cell>
        </row>
        <row r="270">
          <cell r="A270" t="str">
            <v xml:space="preserve"> 1. Private Konsumausgaben </v>
          </cell>
        </row>
        <row r="271">
          <cell r="A271" t="str">
            <v xml:space="preserve"> 2. Staatliche Konsumausgaben </v>
          </cell>
        </row>
        <row r="272">
          <cell r="A272" t="str">
            <v xml:space="preserve"> 3. Bruttoanlageinvestitionen  </v>
          </cell>
        </row>
        <row r="273">
          <cell r="A273" t="str">
            <v xml:space="preserve"> 3a. - davon Bauten  </v>
          </cell>
        </row>
        <row r="274">
          <cell r="A274" t="str">
            <v xml:space="preserve"> 3b. - davon Ausrüstungen </v>
          </cell>
        </row>
        <row r="275">
          <cell r="A275" t="str">
            <v xml:space="preserve"> 4. Letzte Inlandsverwendung </v>
          </cell>
        </row>
        <row r="276">
          <cell r="A276" t="str">
            <v xml:space="preserve"> 5. Vorratsveränderung  </v>
          </cell>
        </row>
        <row r="277">
          <cell r="A277" t="str">
            <v xml:space="preserve"> 6. Inlandsverwendung </v>
          </cell>
        </row>
        <row r="278">
          <cell r="A278" t="str">
            <v xml:space="preserve"> 7. Ausfuhr von Waren und Dienstleistungen  </v>
          </cell>
        </row>
        <row r="279">
          <cell r="A279" t="str">
            <v xml:space="preserve"> 7a. - davon Waren </v>
          </cell>
        </row>
        <row r="280">
          <cell r="A280" t="str">
            <v xml:space="preserve"> 7b. - davon Dienstleistungen </v>
          </cell>
        </row>
        <row r="281">
          <cell r="A281" t="str">
            <v xml:space="preserve"> 8. Gesamte Verwendung </v>
          </cell>
        </row>
        <row r="282">
          <cell r="A282" t="str">
            <v xml:space="preserve"> 9. Einfuhr von Waren und Dienstleistungen  </v>
          </cell>
        </row>
        <row r="283">
          <cell r="A283" t="str">
            <v xml:space="preserve"> 9a. - davon Waren </v>
          </cell>
        </row>
        <row r="284">
          <cell r="A284" t="str">
            <v xml:space="preserve"> 9b. - davon Dienstleistungen </v>
          </cell>
        </row>
        <row r="285">
          <cell r="A285" t="str">
            <v xml:space="preserve">10. Bruttoinlandsprodukt zu Marktpreisen  </v>
          </cell>
        </row>
        <row r="286">
          <cell r="A286" t="str">
            <v xml:space="preserve">11. Außenbeitrag (Waren und Dienstleistungen) </v>
          </cell>
        </row>
        <row r="287">
          <cell r="A287" t="str">
            <v xml:space="preserve">11a. - davon Außenbeitrag Waren </v>
          </cell>
        </row>
        <row r="288">
          <cell r="A288" t="str">
            <v xml:space="preserve">11b. - davon Außenbeitrag Dienstleistungen </v>
          </cell>
        </row>
        <row r="290">
          <cell r="N290" t="str">
            <v xml:space="preserve">% Veränderung </v>
          </cell>
        </row>
        <row r="291">
          <cell r="A291" t="str">
            <v xml:space="preserve">12. HVPI </v>
          </cell>
        </row>
        <row r="292">
          <cell r="A292" t="str">
            <v xml:space="preserve">13. Verbraucherpreise (Gesamtindex) </v>
          </cell>
        </row>
        <row r="294">
          <cell r="N294" t="str">
            <v xml:space="preserve">Beiträge % Veränderung in  </v>
          </cell>
        </row>
        <row r="295">
          <cell r="N295" t="str">
            <v xml:space="preserve">Kosten pro Einheit reales BIP </v>
          </cell>
        </row>
        <row r="296">
          <cell r="A296" t="str">
            <v xml:space="preserve">14. Einkommen aus unselbständiger Arbeit  </v>
          </cell>
        </row>
        <row r="297">
          <cell r="A297" t="str">
            <v xml:space="preserve">14a. - davon Bruttolöhne und -gehälter </v>
          </cell>
        </row>
        <row r="298">
          <cell r="A298" t="str">
            <v xml:space="preserve">14b. - davon Sozialbeiträge des Arbeitsgebers </v>
          </cell>
        </row>
        <row r="299">
          <cell r="A299" t="str">
            <v xml:space="preserve">15. Bruttobetriebsüberschuß </v>
          </cell>
        </row>
        <row r="300">
          <cell r="A300" t="str">
            <v xml:space="preserve">16. Bruttowertschöpfung zu Basispreisen  </v>
          </cell>
        </row>
        <row r="301">
          <cell r="A301" t="str">
            <v xml:space="preserve">17. Steuern abzüglich Subventionen </v>
          </cell>
        </row>
        <row r="302">
          <cell r="A302" t="str">
            <v xml:space="preserve">18. Bruttoinlandsprodukt zu Marktpreisen  </v>
          </cell>
        </row>
        <row r="327">
          <cell r="A327" t="str">
            <v>Tabelle 6</v>
          </cell>
        </row>
        <row r="328">
          <cell r="A328" t="str">
            <v xml:space="preserve"> PRODUKTIVITÄT UND LOHNSTÜCKKOSTEN </v>
          </cell>
        </row>
        <row r="330">
          <cell r="A330" t="str">
            <v xml:space="preserve"> Land: </v>
          </cell>
        </row>
        <row r="331">
          <cell r="A331" t="str">
            <v xml:space="preserve"> Währungseinheit:  </v>
          </cell>
        </row>
        <row r="332">
          <cell r="A332" t="str">
            <v xml:space="preserve"> ESVG 95</v>
          </cell>
          <cell r="Z332" t="str">
            <v xml:space="preserve"> Datum : </v>
          </cell>
        </row>
        <row r="333">
          <cell r="J333">
            <v>2004</v>
          </cell>
          <cell r="P333">
            <v>2005</v>
          </cell>
          <cell r="V333">
            <v>2006</v>
          </cell>
          <cell r="AB333">
            <v>2007</v>
          </cell>
        </row>
        <row r="334">
          <cell r="G334" t="str">
            <v xml:space="preserve"> Schlüssel</v>
          </cell>
          <cell r="N334" t="str">
            <v xml:space="preserve"> % Ver-</v>
          </cell>
          <cell r="T334" t="str">
            <v xml:space="preserve"> % Ver-</v>
          </cell>
          <cell r="Z334" t="str">
            <v xml:space="preserve"> % Ver-</v>
          </cell>
          <cell r="AF334" t="str">
            <v xml:space="preserve"> % Ver-</v>
          </cell>
        </row>
        <row r="335">
          <cell r="G335" t="str">
            <v xml:space="preserve"> ESVG 95</v>
          </cell>
          <cell r="J335" t="str">
            <v xml:space="preserve"> Niveau</v>
          </cell>
          <cell r="M335" t="str">
            <v>änderung</v>
          </cell>
          <cell r="P335" t="str">
            <v xml:space="preserve"> Niveau</v>
          </cell>
          <cell r="S335" t="str">
            <v>änderung</v>
          </cell>
          <cell r="V335" t="str">
            <v xml:space="preserve"> Niveau</v>
          </cell>
          <cell r="Y335" t="str">
            <v>änderung</v>
          </cell>
          <cell r="AB335" t="str">
            <v xml:space="preserve"> Niveau</v>
          </cell>
          <cell r="AE335" t="str">
            <v>änderung</v>
          </cell>
        </row>
        <row r="336">
          <cell r="J336" t="str">
            <v xml:space="preserve"> GESAMTWIRTSCHAFT </v>
          </cell>
        </row>
        <row r="337">
          <cell r="A337" t="str">
            <v xml:space="preserve"> 1. Bruttowertschöpfung Volumen</v>
          </cell>
          <cell r="G337" t="str">
            <v>B1g</v>
          </cell>
        </row>
        <row r="338">
          <cell r="A338" t="str">
            <v xml:space="preserve"> 2. Erwerbstätige insgesamt ('000) </v>
          </cell>
        </row>
        <row r="339">
          <cell r="A339" t="str">
            <v xml:space="preserve"> 3. Bruttowertschöpfung pro Kopf (1:2) </v>
          </cell>
        </row>
        <row r="340">
          <cell r="A340" t="str">
            <v xml:space="preserve"> 4. Einkommen aus unselbständiger Arbeit pro Kopf </v>
          </cell>
        </row>
        <row r="341">
          <cell r="A341" t="str">
            <v xml:space="preserve"> 4a. - davon Löhne und Gehälter pro Kopf </v>
          </cell>
        </row>
        <row r="342">
          <cell r="A342" t="str">
            <v xml:space="preserve"> 4b. - davon Sozialbeiträge des Arbeitgebers pro Kopf </v>
          </cell>
        </row>
        <row r="343">
          <cell r="A343" t="str">
            <v xml:space="preserve"> 5. Lohnstückkosten (4:3) (1995=100) </v>
          </cell>
        </row>
        <row r="345">
          <cell r="J345" t="str">
            <v xml:space="preserve"> VERARBEITENDES GEWERBE </v>
          </cell>
        </row>
        <row r="346">
          <cell r="A346" t="str">
            <v xml:space="preserve"> 1. Bruttowertschöpfung Volumen</v>
          </cell>
          <cell r="G346" t="str">
            <v>B1g</v>
          </cell>
        </row>
        <row r="347">
          <cell r="A347" t="str">
            <v xml:space="preserve"> 2. Erwerbstätige insgesamt ('000)  </v>
          </cell>
        </row>
        <row r="348">
          <cell r="A348" t="str">
            <v xml:space="preserve"> 3. Bruttowertschöpfung pro Kopf (1:2) </v>
          </cell>
        </row>
        <row r="349">
          <cell r="A349" t="str">
            <v xml:space="preserve"> 4. Einkommen aus unselbständiger Arbeit pro Kopf </v>
          </cell>
        </row>
        <row r="350">
          <cell r="A350" t="str">
            <v xml:space="preserve"> 4a. - davon Löhne und Gehälter pro Kopf </v>
          </cell>
        </row>
        <row r="351">
          <cell r="A351" t="str">
            <v xml:space="preserve"> 4b. - davon Sozialbeiträge des Arbeitgebers pro Kopf </v>
          </cell>
        </row>
        <row r="352">
          <cell r="A352" t="str">
            <v xml:space="preserve"> 5. Lohnstückkosten (4:3) (1995=100) </v>
          </cell>
        </row>
        <row r="354">
          <cell r="J354" t="str">
            <v xml:space="preserve"> NON-MANUFACTURING  </v>
          </cell>
        </row>
        <row r="355">
          <cell r="A355" t="str">
            <v xml:space="preserve"> 1. Bruttowertschöpfung Volumen</v>
          </cell>
          <cell r="G355" t="str">
            <v>B1g</v>
          </cell>
        </row>
        <row r="356">
          <cell r="A356" t="str">
            <v xml:space="preserve"> 2. Erwerbstätige insgesamt ('000)  </v>
          </cell>
        </row>
        <row r="357">
          <cell r="A357" t="str">
            <v xml:space="preserve"> 3. Bruttowertschöpfung pro Kopf (1:2) </v>
          </cell>
        </row>
        <row r="358">
          <cell r="A358" t="str">
            <v xml:space="preserve"> 4. Einkommen aus unselbständiger Arbeit pro Kopf </v>
          </cell>
        </row>
        <row r="359">
          <cell r="A359" t="str">
            <v xml:space="preserve"> 4a. - davon Löhne und Gehälter pro Kopf </v>
          </cell>
        </row>
        <row r="360">
          <cell r="A360" t="str">
            <v xml:space="preserve"> 4b. - davon Sozialbeiträge des Arbeitgebers pro Kopf </v>
          </cell>
        </row>
        <row r="361">
          <cell r="A361" t="str">
            <v xml:space="preserve"> 5. Lohnstückkosten (4:3) (1995=100) </v>
          </cell>
        </row>
        <row r="362">
          <cell r="A362" t="str">
            <v xml:space="preserve"> </v>
          </cell>
        </row>
        <row r="366">
          <cell r="A366" t="str">
            <v>Tabelle 7</v>
          </cell>
        </row>
        <row r="367">
          <cell r="A367" t="str">
            <v xml:space="preserve">  BESCHÄFTIGUNG UND ARBEITSLOSIGKEIT  </v>
          </cell>
        </row>
        <row r="369">
          <cell r="A369" t="str">
            <v xml:space="preserve"> Land:  </v>
          </cell>
        </row>
        <row r="370">
          <cell r="A370" t="str">
            <v xml:space="preserve"> Einheit: 000 Personen</v>
          </cell>
          <cell r="Z370" t="str">
            <v xml:space="preserve"> Datum : </v>
          </cell>
        </row>
        <row r="371">
          <cell r="J371">
            <v>2004</v>
          </cell>
          <cell r="P371">
            <v>2005</v>
          </cell>
          <cell r="V371">
            <v>2006</v>
          </cell>
          <cell r="AB371">
            <v>2007</v>
          </cell>
        </row>
        <row r="372">
          <cell r="M372" t="str">
            <v xml:space="preserve"> % Ver-</v>
          </cell>
          <cell r="S372" t="str">
            <v xml:space="preserve"> % Ver-</v>
          </cell>
          <cell r="Y372" t="str">
            <v xml:space="preserve"> % Ver-</v>
          </cell>
          <cell r="AE372" t="str">
            <v xml:space="preserve"> % Ver-</v>
          </cell>
        </row>
        <row r="373">
          <cell r="J373" t="str">
            <v xml:space="preserve"> Niveau</v>
          </cell>
          <cell r="M373" t="str">
            <v>änderung</v>
          </cell>
          <cell r="P373" t="str">
            <v xml:space="preserve"> Niveau</v>
          </cell>
          <cell r="S373" t="str">
            <v>änderung</v>
          </cell>
          <cell r="V373" t="str">
            <v xml:space="preserve"> Niveau</v>
          </cell>
          <cell r="Y373" t="str">
            <v>änderung</v>
          </cell>
          <cell r="AB373" t="str">
            <v xml:space="preserve"> Niveau</v>
          </cell>
          <cell r="AE373" t="str">
            <v>änderung</v>
          </cell>
        </row>
        <row r="374">
          <cell r="A374" t="str">
            <v xml:space="preserve"> 1. Gesamtbevölkerung </v>
          </cell>
        </row>
        <row r="375">
          <cell r="A375" t="str">
            <v xml:space="preserve"> 2. Bevölkerung im erwerbsfähigen Alter (15-64 J.) </v>
          </cell>
        </row>
        <row r="376">
          <cell r="A376" t="str">
            <v xml:space="preserve"> 3. Erwerbspersonen  </v>
          </cell>
        </row>
        <row r="377">
          <cell r="A377" t="str">
            <v xml:space="preserve"> 4. Berechnete Erwerbsquote (%) (3:2) </v>
          </cell>
        </row>
        <row r="378">
          <cell r="A378" t="str">
            <v xml:space="preserve"> 5. Zivile Erwerbspersonen  </v>
          </cell>
        </row>
        <row r="379">
          <cell r="A379" t="str">
            <v xml:space="preserve"> 6. Erwerbstätige  </v>
          </cell>
        </row>
        <row r="380">
          <cell r="A380" t="str">
            <v xml:space="preserve"> 6a. - davon Arbeitnehmer </v>
          </cell>
        </row>
        <row r="381">
          <cell r="A381" t="str">
            <v xml:space="preserve"> 6b. - davon Selbständige </v>
          </cell>
        </row>
        <row r="382">
          <cell r="A382" t="str">
            <v xml:space="preserve"> 7. Berechnete Erwerbstätigenquote (%) (6:2)  </v>
          </cell>
        </row>
        <row r="383">
          <cell r="A383" t="str">
            <v xml:space="preserve"> 8. Arbeitslose (3-6) </v>
          </cell>
        </row>
        <row r="384">
          <cell r="A384" t="str">
            <v xml:space="preserve"> 9. Berechnete Arbeitslosenquote (%) (8:5)  </v>
          </cell>
        </row>
        <row r="386">
          <cell r="A386" t="str">
            <v xml:space="preserve">Strukturindikatoren </v>
          </cell>
        </row>
        <row r="387">
          <cell r="A387" t="str">
            <v xml:space="preserve">10. Arbeitslosenquote, Definition Eurostat (%) </v>
          </cell>
        </row>
        <row r="388">
          <cell r="A388" t="str">
            <v xml:space="preserve">11. Erwerbsquote (%)  </v>
          </cell>
        </row>
        <row r="389">
          <cell r="A389" t="str">
            <v xml:space="preserve">12. Erwerbstätigenquote (%)  </v>
          </cell>
        </row>
        <row r="392">
          <cell r="A392" t="str">
            <v>Tabelle 8</v>
          </cell>
        </row>
        <row r="393">
          <cell r="A393" t="str">
            <v xml:space="preserve">EINNAHMEN UND AUSGABEN VON HAUSHALTEN UND PRIVATEN ORGANISATIONEN OHNE  </v>
          </cell>
        </row>
        <row r="394">
          <cell r="A394" t="str">
            <v xml:space="preserve">ERWERBSZWECK FÜR HAUSHALTE (S14+S15)  </v>
          </cell>
        </row>
        <row r="396">
          <cell r="A396" t="str">
            <v xml:space="preserve"> Land:  </v>
          </cell>
        </row>
        <row r="397">
          <cell r="A397" t="str">
            <v xml:space="preserve"> Währungseinheit:  </v>
          </cell>
        </row>
        <row r="398">
          <cell r="A398" t="str">
            <v xml:space="preserve"> ESVG 95</v>
          </cell>
          <cell r="Z398" t="str">
            <v xml:space="preserve"> Datum : </v>
          </cell>
        </row>
        <row r="399">
          <cell r="J399">
            <v>2004</v>
          </cell>
          <cell r="P399">
            <v>2005</v>
          </cell>
          <cell r="V399">
            <v>2006</v>
          </cell>
          <cell r="AB399">
            <v>2007</v>
          </cell>
        </row>
        <row r="400">
          <cell r="E400" t="str">
            <v xml:space="preserve"> Schlüssel</v>
          </cell>
          <cell r="M400" t="str">
            <v xml:space="preserve"> % Ver-</v>
          </cell>
          <cell r="S400" t="str">
            <v xml:space="preserve"> % Ver-</v>
          </cell>
          <cell r="Y400" t="str">
            <v xml:space="preserve"> % Ver-</v>
          </cell>
          <cell r="AE400" t="str">
            <v xml:space="preserve"> % Ver-</v>
          </cell>
        </row>
        <row r="401">
          <cell r="E401" t="str">
            <v xml:space="preserve"> ESVG 95</v>
          </cell>
          <cell r="J401" t="str">
            <v xml:space="preserve"> Niveau</v>
          </cell>
          <cell r="M401" t="str">
            <v>änderung</v>
          </cell>
          <cell r="P401" t="str">
            <v xml:space="preserve"> Niveau</v>
          </cell>
          <cell r="S401" t="str">
            <v>änderung</v>
          </cell>
          <cell r="V401" t="str">
            <v xml:space="preserve"> Niveau</v>
          </cell>
          <cell r="Y401" t="str">
            <v>änderung</v>
          </cell>
          <cell r="AB401" t="str">
            <v xml:space="preserve"> Niveau</v>
          </cell>
          <cell r="AE401" t="str">
            <v>änderung</v>
          </cell>
        </row>
        <row r="402">
          <cell r="A402" t="str">
            <v xml:space="preserve"> 1. Einkommen aus unselbständiger Arbeit </v>
          </cell>
          <cell r="E402" t="str">
            <v>D1</v>
          </cell>
        </row>
        <row r="403">
          <cell r="A403" t="str">
            <v xml:space="preserve"> 1a. - davon Bruttolöhne und -gehälter </v>
          </cell>
          <cell r="E403" t="str">
            <v>D11</v>
          </cell>
        </row>
        <row r="404">
          <cell r="A404" t="str">
            <v xml:space="preserve"> 2. Nichtarbeitseinkommen, netto  </v>
          </cell>
          <cell r="E404" t="str">
            <v>B2g+B3g+D4</v>
          </cell>
        </row>
        <row r="405">
          <cell r="A405" t="str">
            <v xml:space="preserve"> 3. Laufende Transfers erhalten </v>
          </cell>
          <cell r="E405" t="str">
            <v>D62+D7</v>
          </cell>
        </row>
        <row r="406">
          <cell r="A406" t="str">
            <v xml:space="preserve"> 4. Einkommens- und Vermögenssteuern </v>
          </cell>
          <cell r="E406" t="str">
            <v>D5</v>
          </cell>
        </row>
        <row r="407">
          <cell r="A407" t="str">
            <v xml:space="preserve"> 5. Laufende Transfers geleistet </v>
          </cell>
          <cell r="E407" t="str">
            <v>D61+D7</v>
          </cell>
        </row>
        <row r="408">
          <cell r="A408" t="str">
            <v xml:space="preserve"> 6. Verfügbares Bruttoeinkommen (1+2+3-4-5)  </v>
          </cell>
          <cell r="E408" t="str">
            <v>B6g</v>
          </cell>
        </row>
        <row r="409">
          <cell r="A409" t="str">
            <v xml:space="preserve"> 7. Veränderung der Versorgungsansprüche </v>
          </cell>
          <cell r="E409" t="str">
            <v>D8</v>
          </cell>
        </row>
        <row r="410">
          <cell r="A410" t="str">
            <v xml:space="preserve"> 8. Berein. verfügb. Bruttoeinkommen (6+7)  </v>
          </cell>
          <cell r="E410" t="str">
            <v xml:space="preserve"> </v>
          </cell>
        </row>
        <row r="411">
          <cell r="A411" t="str">
            <v xml:space="preserve"> 9. Berein. verfügb. reales Bruttoeinkommen </v>
          </cell>
          <cell r="E411" t="str">
            <v xml:space="preserve"> </v>
          </cell>
        </row>
        <row r="412">
          <cell r="A412" t="str">
            <v xml:space="preserve">10. Konsumausgaben </v>
          </cell>
          <cell r="E412" t="str">
            <v>P3</v>
          </cell>
        </row>
        <row r="413">
          <cell r="A413" t="str">
            <v xml:space="preserve">11. Bruttoersparnis (8-10)  </v>
          </cell>
          <cell r="E413" t="str">
            <v>B8g</v>
          </cell>
        </row>
        <row r="414">
          <cell r="A414" t="str">
            <v xml:space="preserve">12. Sparquote (%) (11:8)  </v>
          </cell>
          <cell r="E414" t="str">
            <v xml:space="preserve"> </v>
          </cell>
        </row>
        <row r="415">
          <cell r="A415" t="str">
            <v xml:space="preserve">13. Bruttoinvestitionen </v>
          </cell>
          <cell r="E415" t="str">
            <v>P5</v>
          </cell>
        </row>
        <row r="416">
          <cell r="A416" t="str">
            <v xml:space="preserve">14. Andere Vermögensänderungen, netto </v>
          </cell>
          <cell r="E416" t="str">
            <v>D9+K2</v>
          </cell>
        </row>
        <row r="417">
          <cell r="A417" t="str">
            <v xml:space="preserve">15. Finanz.überschuß (+) oder -defizit (-) </v>
          </cell>
          <cell r="E417" t="str">
            <v>B9</v>
          </cell>
        </row>
        <row r="418">
          <cell r="A418" t="str">
            <v xml:space="preserve">     (11-13-14)  </v>
          </cell>
          <cell r="E418" t="str">
            <v xml:space="preserve"> </v>
          </cell>
        </row>
        <row r="419">
          <cell r="A419" t="str">
            <v xml:space="preserve">15a. z.K. 15 in % des BIP  </v>
          </cell>
        </row>
        <row r="424">
          <cell r="A424" t="str">
            <v>Tabelle 9</v>
          </cell>
        </row>
        <row r="425">
          <cell r="A425" t="str">
            <v xml:space="preserve">EINNAHMEN UND AUSGABEN DER UNTERNEHMEN (S11+S12)  </v>
          </cell>
        </row>
        <row r="427">
          <cell r="A427" t="str">
            <v xml:space="preserve"> Land: </v>
          </cell>
        </row>
        <row r="428">
          <cell r="A428" t="str">
            <v xml:space="preserve"> Währungseinheit: </v>
          </cell>
        </row>
        <row r="429">
          <cell r="A429" t="str">
            <v xml:space="preserve"> ESVG 95</v>
          </cell>
          <cell r="Z429" t="str">
            <v xml:space="preserve"> Datum : </v>
          </cell>
        </row>
        <row r="430">
          <cell r="J430">
            <v>2004</v>
          </cell>
          <cell r="P430">
            <v>2005</v>
          </cell>
          <cell r="V430">
            <v>2006</v>
          </cell>
          <cell r="AB430">
            <v>2007</v>
          </cell>
        </row>
        <row r="431">
          <cell r="E431" t="str">
            <v xml:space="preserve"> Schlüssel</v>
          </cell>
          <cell r="M431" t="str">
            <v xml:space="preserve"> % Ver-</v>
          </cell>
          <cell r="S431" t="str">
            <v xml:space="preserve"> % Ver-</v>
          </cell>
          <cell r="Y431" t="str">
            <v xml:space="preserve"> % Ver-</v>
          </cell>
          <cell r="AE431" t="str">
            <v xml:space="preserve"> % Ver-</v>
          </cell>
        </row>
        <row r="432">
          <cell r="E432" t="str">
            <v xml:space="preserve"> ESVG 95</v>
          </cell>
          <cell r="J432" t="str">
            <v xml:space="preserve"> Niveau</v>
          </cell>
          <cell r="M432" t="str">
            <v>änderung</v>
          </cell>
          <cell r="P432" t="str">
            <v xml:space="preserve"> Niveau</v>
          </cell>
          <cell r="S432" t="str">
            <v>änderung</v>
          </cell>
          <cell r="V432" t="str">
            <v xml:space="preserve"> Niveau</v>
          </cell>
          <cell r="Y432" t="str">
            <v>änderung</v>
          </cell>
          <cell r="AB432" t="str">
            <v xml:space="preserve"> Niveau</v>
          </cell>
          <cell r="AE432" t="str">
            <v>änderung</v>
          </cell>
        </row>
        <row r="433">
          <cell r="A433" t="str">
            <v xml:space="preserve"> 1. Bruttowertschöpfung zu Basispreisen </v>
          </cell>
          <cell r="E433" t="str">
            <v>B1g</v>
          </cell>
        </row>
        <row r="434">
          <cell r="A434" t="str">
            <v xml:space="preserve"> 2. Sonstige Produktionssubventionen  </v>
          </cell>
          <cell r="E434" t="str">
            <v>D39</v>
          </cell>
        </row>
        <row r="435">
          <cell r="A435" t="str">
            <v xml:space="preserve"> 3. Sonstige Produktionsteuern </v>
          </cell>
          <cell r="E435" t="str">
            <v>D29</v>
          </cell>
        </row>
        <row r="436">
          <cell r="A436" t="str">
            <v xml:space="preserve"> 4. Gezahltes Eink. aus unselbst. Arbeit </v>
          </cell>
          <cell r="E436" t="str">
            <v>D1</v>
          </cell>
        </row>
        <row r="437">
          <cell r="A437" t="str">
            <v xml:space="preserve"> 5. Bruttobetriebsüberschuß (1+2-3-4)  </v>
          </cell>
          <cell r="E437" t="str">
            <v>B2g</v>
          </cell>
        </row>
        <row r="438">
          <cell r="A438" t="str">
            <v xml:space="preserve"> 6. Vermögenseinkommen (netto)  </v>
          </cell>
          <cell r="E438" t="str">
            <v>D4</v>
          </cell>
        </row>
        <row r="439">
          <cell r="A439" t="str">
            <v xml:space="preserve"> 7. Laufende Übertragungen (netto)  </v>
          </cell>
          <cell r="E439" t="str">
            <v>D61-D62+D7</v>
          </cell>
        </row>
        <row r="440">
          <cell r="A440" t="str">
            <v xml:space="preserve"> 8. Einkommens- und Vermögenssteuern </v>
          </cell>
          <cell r="E440" t="str">
            <v>D5</v>
          </cell>
        </row>
        <row r="441">
          <cell r="A441" t="str">
            <v xml:space="preserve"> 9. Veränderung der Versorgungsansprüche </v>
          </cell>
          <cell r="E441" t="str">
            <v>D8</v>
          </cell>
        </row>
        <row r="442">
          <cell r="A442" t="str">
            <v xml:space="preserve">10. Bruttoersparnis (5+6+7-8-9) </v>
          </cell>
          <cell r="E442" t="str">
            <v>B8g</v>
          </cell>
        </row>
        <row r="443">
          <cell r="A443" t="str">
            <v xml:space="preserve">10a. z.K. 10 in % des BIP  </v>
          </cell>
        </row>
        <row r="444">
          <cell r="A444" t="str">
            <v xml:space="preserve">11. Bruttoinvestitionen </v>
          </cell>
          <cell r="E444" t="str">
            <v>P5</v>
          </cell>
        </row>
        <row r="445">
          <cell r="A445" t="str">
            <v xml:space="preserve">12. Andere Vermögensänderungen, netto </v>
          </cell>
          <cell r="E445" t="str">
            <v>D9+K2</v>
          </cell>
        </row>
        <row r="446">
          <cell r="A446" t="str">
            <v xml:space="preserve">13. Finanz.überschuß (+) oder -defizit (-)  </v>
          </cell>
          <cell r="E446" t="str">
            <v>B9</v>
          </cell>
        </row>
        <row r="447">
          <cell r="A447" t="str">
            <v xml:space="preserve">      (10-11-12)  </v>
          </cell>
        </row>
        <row r="448">
          <cell r="A448" t="str">
            <v xml:space="preserve">13a. z.K. 13 in % des PIB  </v>
          </cell>
        </row>
        <row r="457">
          <cell r="A457" t="str">
            <v>Tabelle 10</v>
          </cell>
        </row>
        <row r="458">
          <cell r="A458" t="str">
            <v xml:space="preserve">AUFKOMMEN UND VERWENDUNG DES STAATES (S13) </v>
          </cell>
        </row>
        <row r="460">
          <cell r="A460" t="str">
            <v xml:space="preserve"> Land:</v>
          </cell>
        </row>
        <row r="461">
          <cell r="A461" t="str">
            <v xml:space="preserve"> Währungseinheit: </v>
          </cell>
        </row>
        <row r="462">
          <cell r="A462" t="str">
            <v xml:space="preserve"> ESVG 95</v>
          </cell>
          <cell r="Z462" t="str">
            <v xml:space="preserve"> Datum : </v>
          </cell>
        </row>
        <row r="463">
          <cell r="J463">
            <v>2004</v>
          </cell>
          <cell r="P463">
            <v>2005</v>
          </cell>
          <cell r="V463">
            <v>2006</v>
          </cell>
          <cell r="AB463">
            <v>2007</v>
          </cell>
        </row>
        <row r="464">
          <cell r="G464" t="str">
            <v xml:space="preserve"> Schlüssel</v>
          </cell>
          <cell r="M464" t="str">
            <v xml:space="preserve"> % Ver-</v>
          </cell>
          <cell r="S464" t="str">
            <v xml:space="preserve"> % Ver-</v>
          </cell>
          <cell r="Y464" t="str">
            <v xml:space="preserve"> % Ver-</v>
          </cell>
          <cell r="AE464" t="str">
            <v xml:space="preserve"> % Ver-</v>
          </cell>
        </row>
        <row r="465">
          <cell r="G465" t="str">
            <v xml:space="preserve"> ESVG 95</v>
          </cell>
          <cell r="J465" t="str">
            <v xml:space="preserve"> Niveau</v>
          </cell>
          <cell r="M465" t="str">
            <v>änderung</v>
          </cell>
          <cell r="P465" t="str">
            <v xml:space="preserve"> Niveau</v>
          </cell>
          <cell r="S465" t="str">
            <v>änderung</v>
          </cell>
          <cell r="V465" t="str">
            <v xml:space="preserve"> Niveau</v>
          </cell>
          <cell r="Y465" t="str">
            <v>änderung</v>
          </cell>
          <cell r="AB465" t="str">
            <v xml:space="preserve"> Niveau</v>
          </cell>
          <cell r="AE465" t="str">
            <v>änderung</v>
          </cell>
        </row>
        <row r="466">
          <cell r="A466" t="str">
            <v xml:space="preserve"> 1. Produktions- und Importabgaben </v>
          </cell>
          <cell r="G466" t="str">
            <v>D2</v>
          </cell>
        </row>
        <row r="467">
          <cell r="A467" t="str">
            <v xml:space="preserve"> 2. Einkommens- und Vermögenssteuern, usw </v>
          </cell>
          <cell r="G467" t="str">
            <v>D5</v>
          </cell>
        </row>
        <row r="468">
          <cell r="A468" t="str">
            <v xml:space="preserve"> 3. Sozialbeiträge  </v>
          </cell>
          <cell r="G468" t="str">
            <v>D61</v>
          </cell>
        </row>
        <row r="469">
          <cell r="A469" t="str">
            <v xml:space="preserve"> 3a. - davon tatsächliche Sozialbeiträge </v>
          </cell>
          <cell r="G469" t="str">
            <v>D611</v>
          </cell>
        </row>
        <row r="470">
          <cell r="A470" t="str">
            <v xml:space="preserve"> 4. Sonstige laufende Aufkommen </v>
          </cell>
          <cell r="G470" t="str">
            <v xml:space="preserve"> </v>
          </cell>
        </row>
        <row r="471">
          <cell r="A471" t="str">
            <v xml:space="preserve"> 5. Laufende Aufkommen insgesamt </v>
          </cell>
          <cell r="G471" t="str">
            <v xml:space="preserve"> </v>
          </cell>
        </row>
        <row r="472">
          <cell r="A472" t="str">
            <v xml:space="preserve"> 6. Konsumausgaben für den Kollektivverbrauch </v>
          </cell>
          <cell r="G472" t="str">
            <v>P32</v>
          </cell>
        </row>
        <row r="473">
          <cell r="A473" t="str">
            <v xml:space="preserve"> 7. Konsumausgaben für den Individualverbrauch </v>
          </cell>
          <cell r="G473" t="str">
            <v>D63=P31</v>
          </cell>
        </row>
        <row r="474">
          <cell r="A474" t="str">
            <v xml:space="preserve"> 8. Staatliche Konsumausgaben (6+7) </v>
          </cell>
          <cell r="G474" t="str">
            <v>P3</v>
          </cell>
        </row>
        <row r="475">
          <cell r="A475" t="str">
            <v xml:space="preserve"> 8a. - davon, Arbeitnehmerentgelt </v>
          </cell>
          <cell r="G475" t="str">
            <v>D1</v>
          </cell>
        </row>
        <row r="476">
          <cell r="A476" t="str">
            <v xml:space="preserve"> 9. Monetäre Sozialleistungen </v>
          </cell>
          <cell r="G476" t="str">
            <v>D62</v>
          </cell>
        </row>
        <row r="477">
          <cell r="A477" t="str">
            <v xml:space="preserve">10. Zinsen </v>
          </cell>
          <cell r="G477" t="str">
            <v>D41</v>
          </cell>
        </row>
        <row r="478">
          <cell r="A478" t="str">
            <v xml:space="preserve">11. Subventionen </v>
          </cell>
          <cell r="G478" t="str">
            <v>D3</v>
          </cell>
        </row>
        <row r="479">
          <cell r="A479" t="str">
            <v xml:space="preserve">12. Andere laufenden Verwendungen </v>
          </cell>
          <cell r="G479" t="str">
            <v xml:space="preserve"> </v>
          </cell>
        </row>
        <row r="480">
          <cell r="A480" t="str">
            <v xml:space="preserve">13. Lauf. Verwendungen insgesamt (8+9+10+11+12) </v>
          </cell>
          <cell r="G480" t="str">
            <v xml:space="preserve"> </v>
          </cell>
        </row>
        <row r="481">
          <cell r="A481" t="str">
            <v xml:space="preserve">14. Vermögenstransfers, erhalten </v>
          </cell>
          <cell r="G481" t="str">
            <v>D9</v>
          </cell>
        </row>
        <row r="482">
          <cell r="A482" t="str">
            <v xml:space="preserve">15. Bruttoanlageinvestitionen </v>
          </cell>
          <cell r="G482" t="str">
            <v>P51</v>
          </cell>
        </row>
        <row r="483">
          <cell r="A483" t="str">
            <v xml:space="preserve">16. Andere Investitionen, netto </v>
          </cell>
          <cell r="G483" t="str">
            <v xml:space="preserve"> </v>
          </cell>
        </row>
        <row r="485">
          <cell r="G485" t="str">
            <v xml:space="preserve"> </v>
          </cell>
          <cell r="M485" t="str">
            <v xml:space="preserve"> in %</v>
          </cell>
          <cell r="S485" t="str">
            <v xml:space="preserve"> in %</v>
          </cell>
          <cell r="Y485" t="str">
            <v xml:space="preserve"> in %</v>
          </cell>
          <cell r="AE485" t="str">
            <v xml:space="preserve"> in %</v>
          </cell>
        </row>
        <row r="486">
          <cell r="G486" t="str">
            <v xml:space="preserve"> </v>
          </cell>
          <cell r="M486" t="str">
            <v xml:space="preserve"> des BIP</v>
          </cell>
          <cell r="S486" t="str">
            <v xml:space="preserve"> des BIP</v>
          </cell>
          <cell r="Y486" t="str">
            <v xml:space="preserve"> des BIP</v>
          </cell>
          <cell r="AE486" t="str">
            <v xml:space="preserve"> des BIP</v>
          </cell>
        </row>
        <row r="487">
          <cell r="A487" t="str">
            <v xml:space="preserve">17. Bruttoersparnis (5-13) </v>
          </cell>
          <cell r="G487" t="str">
            <v>B8g</v>
          </cell>
        </row>
        <row r="488">
          <cell r="A488" t="str">
            <v xml:space="preserve">18. Finanz.überschuß(+)/ -defizit(-) (17+14-15-16) </v>
          </cell>
          <cell r="G488" t="str">
            <v>B9</v>
          </cell>
        </row>
        <row r="489">
          <cell r="A489" t="str">
            <v xml:space="preserve">18a. - Primärsaldo </v>
          </cell>
          <cell r="G489" t="str">
            <v xml:space="preserve"> </v>
          </cell>
        </row>
        <row r="490">
          <cell r="A490" t="str">
            <v xml:space="preserve">19. Staatsschulden  </v>
          </cell>
          <cell r="G490" t="str">
            <v xml:space="preserve"> </v>
          </cell>
        </row>
        <row r="492">
          <cell r="A492" t="str">
            <v xml:space="preserve">20. Aufkommen insgesamt, harmon. Definition </v>
          </cell>
          <cell r="G492" t="str">
            <v>TR*</v>
          </cell>
        </row>
        <row r="493">
          <cell r="A493" t="str">
            <v xml:space="preserve">21. Kollektivverbrauch insges., harm. Definition </v>
          </cell>
          <cell r="G493" t="str">
            <v>TE*</v>
          </cell>
        </row>
        <row r="494">
          <cell r="A494" t="str">
            <v xml:space="preserve">22. Finanz.überschuß(+)/ -defizit(-), EDP Def. </v>
          </cell>
          <cell r="G494" t="str">
            <v>EDP B9</v>
          </cell>
        </row>
        <row r="496">
          <cell r="A496" t="str">
            <v xml:space="preserve">23. Steuerlast </v>
          </cell>
          <cell r="G496" t="str">
            <v xml:space="preserve"> </v>
          </cell>
        </row>
        <row r="522">
          <cell r="A522" t="str">
            <v>Tabelle 11</v>
          </cell>
        </row>
        <row r="523">
          <cell r="A523" t="str">
            <v xml:space="preserve">AUßENKONTO (S2) </v>
          </cell>
          <cell r="B523" t="str">
            <v xml:space="preserve">AUßENKONTO (S2) </v>
          </cell>
          <cell r="C523" t="str">
            <v xml:space="preserve">AUßENKONTO (S2) </v>
          </cell>
          <cell r="D523" t="str">
            <v xml:space="preserve">AUßENKONTO (S2) </v>
          </cell>
          <cell r="E523" t="str">
            <v xml:space="preserve">AUßENKONTO (S2) </v>
          </cell>
          <cell r="F523" t="str">
            <v xml:space="preserve">AUßENKONTO (S2) </v>
          </cell>
          <cell r="G523" t="str">
            <v xml:space="preserve">AUßENKONTO (S2) </v>
          </cell>
          <cell r="H523" t="str">
            <v xml:space="preserve">AUßENKONTO (S2) </v>
          </cell>
          <cell r="I523" t="str">
            <v xml:space="preserve">AUßENKONTO (S2) </v>
          </cell>
          <cell r="J523" t="str">
            <v xml:space="preserve">AUßENKONTO (S2) </v>
          </cell>
          <cell r="K523" t="str">
            <v xml:space="preserve">AUßENKONTO (S2) </v>
          </cell>
          <cell r="L523" t="str">
            <v xml:space="preserve">AUßENKONTO (S2) </v>
          </cell>
          <cell r="M523" t="str">
            <v xml:space="preserve">AUßENKONTO (S2) </v>
          </cell>
          <cell r="N523" t="str">
            <v xml:space="preserve">AUßENKONTO (S2) </v>
          </cell>
          <cell r="O523" t="str">
            <v xml:space="preserve">AUßENKONTO (S2) </v>
          </cell>
          <cell r="P523" t="str">
            <v xml:space="preserve">AUßENKONTO (S2) </v>
          </cell>
          <cell r="Q523" t="str">
            <v xml:space="preserve">AUßENKONTO (S2) </v>
          </cell>
          <cell r="R523" t="str">
            <v xml:space="preserve">AUßENKONTO (S2) </v>
          </cell>
          <cell r="S523" t="str">
            <v xml:space="preserve">AUßENKONTO (S2) </v>
          </cell>
          <cell r="T523" t="str">
            <v xml:space="preserve">AUßENKONTO (S2) </v>
          </cell>
          <cell r="U523" t="str">
            <v xml:space="preserve">AUßENKONTO (S2) </v>
          </cell>
          <cell r="V523" t="str">
            <v xml:space="preserve">AUßENKONTO (S2) </v>
          </cell>
          <cell r="W523" t="str">
            <v xml:space="preserve">AUßENKONTO (S2) </v>
          </cell>
          <cell r="X523" t="str">
            <v xml:space="preserve">AUßENKONTO (S2) </v>
          </cell>
          <cell r="Y523" t="str">
            <v xml:space="preserve">AUßENKONTO (S2) </v>
          </cell>
          <cell r="Z523" t="str">
            <v xml:space="preserve">AUßENKONTO (S2) </v>
          </cell>
          <cell r="AA523" t="str">
            <v xml:space="preserve">AUßENKONTO (S2) </v>
          </cell>
          <cell r="AB523" t="str">
            <v xml:space="preserve">AUßENKONTO (S2) </v>
          </cell>
          <cell r="AC523" t="str">
            <v xml:space="preserve">AUßENKONTO (S2) </v>
          </cell>
          <cell r="AD523" t="str">
            <v xml:space="preserve">AUßENKONTO (S2) </v>
          </cell>
          <cell r="AE523" t="str">
            <v xml:space="preserve">AUßENKONTO (S2) </v>
          </cell>
          <cell r="AF523" t="str">
            <v xml:space="preserve">AUßENKONTO (S2) </v>
          </cell>
          <cell r="AG523" t="str">
            <v xml:space="preserve">AUßENKONTO (S2) </v>
          </cell>
        </row>
        <row r="525">
          <cell r="A525" t="str">
            <v xml:space="preserve"> Land:</v>
          </cell>
        </row>
        <row r="526">
          <cell r="A526" t="str">
            <v xml:space="preserve"> Währungseinheit: </v>
          </cell>
          <cell r="Z526" t="str">
            <v xml:space="preserve"> Datum : </v>
          </cell>
        </row>
        <row r="527">
          <cell r="J527">
            <v>2004</v>
          </cell>
          <cell r="P527">
            <v>2005</v>
          </cell>
          <cell r="V527">
            <v>2006</v>
          </cell>
          <cell r="AB527">
            <v>2007</v>
          </cell>
        </row>
        <row r="528">
          <cell r="G528" t="str">
            <v xml:space="preserve"> Schlüssel</v>
          </cell>
          <cell r="M528" t="str">
            <v xml:space="preserve"> % Ver-</v>
          </cell>
          <cell r="S528" t="str">
            <v xml:space="preserve"> % Ver-</v>
          </cell>
          <cell r="Y528" t="str">
            <v xml:space="preserve"> % Ver-</v>
          </cell>
          <cell r="AE528" t="str">
            <v xml:space="preserve"> % Ver-</v>
          </cell>
        </row>
        <row r="529">
          <cell r="G529" t="str">
            <v xml:space="preserve"> ESVG 95</v>
          </cell>
          <cell r="J529" t="str">
            <v xml:space="preserve"> Niveau</v>
          </cell>
          <cell r="M529" t="str">
            <v>änderung</v>
          </cell>
          <cell r="P529" t="str">
            <v xml:space="preserve"> Niveau</v>
          </cell>
          <cell r="S529" t="str">
            <v>änderung</v>
          </cell>
          <cell r="V529" t="str">
            <v xml:space="preserve"> Niveau</v>
          </cell>
          <cell r="Y529" t="str">
            <v>änderung</v>
          </cell>
          <cell r="AB529" t="str">
            <v xml:space="preserve"> Niveau</v>
          </cell>
          <cell r="AE529" t="str">
            <v>änderung</v>
          </cell>
        </row>
        <row r="530">
          <cell r="A530" t="str">
            <v xml:space="preserve"> 1. Warenausfuhr (fob)  </v>
          </cell>
          <cell r="G530" t="str">
            <v>P61</v>
          </cell>
        </row>
        <row r="531">
          <cell r="A531" t="str">
            <v xml:space="preserve"> 2. Wareneinfuhr (fob)  </v>
          </cell>
          <cell r="G531" t="str">
            <v>P71</v>
          </cell>
        </row>
        <row r="532">
          <cell r="A532" t="str">
            <v xml:space="preserve"> 3. Handelsbilanz (Waren, fob/fob) (1-2)  </v>
          </cell>
        </row>
        <row r="533">
          <cell r="A533" t="str">
            <v xml:space="preserve"> 3a. z.K. 3 in % des BIP  </v>
          </cell>
        </row>
        <row r="534">
          <cell r="A534" t="str">
            <v xml:space="preserve"> 4. Ausfuhr von Dienstleistungen </v>
          </cell>
          <cell r="G534" t="str">
            <v>P62</v>
          </cell>
        </row>
        <row r="535">
          <cell r="A535" t="str">
            <v xml:space="preserve"> 4a. - davon Tourismus  </v>
          </cell>
        </row>
        <row r="536">
          <cell r="A536" t="str">
            <v xml:space="preserve"> 5. Einfuhr von Dienstleistungen </v>
          </cell>
          <cell r="G536" t="str">
            <v>P72</v>
          </cell>
        </row>
        <row r="537">
          <cell r="A537" t="str">
            <v xml:space="preserve"> 5a. - davon Tourismus  </v>
          </cell>
        </row>
        <row r="538">
          <cell r="A538" t="str">
            <v xml:space="preserve"> 6. Saldo der Dienstleistungen (4-5) </v>
          </cell>
        </row>
        <row r="539">
          <cell r="A539" t="str">
            <v xml:space="preserve"> 6a. z.K. 6 in % des BIP  </v>
          </cell>
        </row>
        <row r="540">
          <cell r="A540" t="str">
            <v xml:space="preserve"> 7. Außenbeitrag Waren und Dienstl. (3+6) </v>
          </cell>
          <cell r="G540" t="str">
            <v>B11</v>
          </cell>
        </row>
        <row r="541">
          <cell r="A541" t="str">
            <v xml:space="preserve"> 7a. z.K. 7 in % des BIP  </v>
          </cell>
        </row>
        <row r="542">
          <cell r="A542" t="str">
            <v xml:space="preserve"> 8. Saldo der Primaireinkommen und Transfers  </v>
          </cell>
        </row>
        <row r="543">
          <cell r="A543" t="str">
            <v xml:space="preserve"> 8a. - davon Saldo der Primäreinkommen </v>
          </cell>
          <cell r="G543" t="str">
            <v>B5g</v>
          </cell>
        </row>
        <row r="544">
          <cell r="A544" t="str">
            <v xml:space="preserve"> 8b. - davon Saldo der Transfers </v>
          </cell>
        </row>
        <row r="545">
          <cell r="A545" t="str">
            <v xml:space="preserve"> 8c. z.K. 8 in % des BIP  </v>
          </cell>
        </row>
        <row r="546">
          <cell r="A546" t="str">
            <v xml:space="preserve"> 9. Saldo der laufenden Außentransaktionen (7+8)  </v>
          </cell>
          <cell r="G546" t="str">
            <v>B12</v>
          </cell>
        </row>
        <row r="547">
          <cell r="A547" t="str">
            <v xml:space="preserve"> 9a. z.K. 9 in % des BIP  </v>
          </cell>
        </row>
        <row r="548">
          <cell r="A548" t="str">
            <v xml:space="preserve">10. Nettovermögensveränderung </v>
          </cell>
        </row>
        <row r="549">
          <cell r="A549" t="str">
            <v xml:space="preserve">11. Finanzierungsüberschuß(+)/ -defizit(-) (9+10) </v>
          </cell>
          <cell r="G549" t="str">
            <v>B9</v>
          </cell>
        </row>
        <row r="550">
          <cell r="A550" t="str">
            <v xml:space="preserve">11a. z.K. 11 in % des BIP  </v>
          </cell>
        </row>
        <row r="555">
          <cell r="A555" t="str">
            <v>Tabelle 12</v>
          </cell>
        </row>
        <row r="556">
          <cell r="A556" t="str">
            <v xml:space="preserve">WARENHANDEL NACH REGIONEN (ZOLLSTATISTIK) </v>
          </cell>
        </row>
        <row r="559">
          <cell r="A559" t="str">
            <v xml:space="preserve"> Land:</v>
          </cell>
        </row>
        <row r="560">
          <cell r="A560" t="str">
            <v xml:space="preserve"> Währungseinheit: </v>
          </cell>
          <cell r="Z560" t="str">
            <v xml:space="preserve"> Datum : </v>
          </cell>
        </row>
        <row r="561">
          <cell r="G561">
            <v>2004</v>
          </cell>
          <cell r="P561">
            <v>2005</v>
          </cell>
          <cell r="V561">
            <v>2006</v>
          </cell>
          <cell r="AB561">
            <v>2007</v>
          </cell>
        </row>
        <row r="562">
          <cell r="G562" t="str">
            <v xml:space="preserve"> %</v>
          </cell>
          <cell r="M562" t="str">
            <v xml:space="preserve"> % Ver-</v>
          </cell>
          <cell r="S562" t="str">
            <v xml:space="preserve"> % Ver-</v>
          </cell>
          <cell r="Y562" t="str">
            <v xml:space="preserve"> % Ver-</v>
          </cell>
          <cell r="AE562" t="str">
            <v xml:space="preserve"> % Ver-</v>
          </cell>
        </row>
        <row r="563">
          <cell r="G563" t="str">
            <v>Handel</v>
          </cell>
          <cell r="J563" t="str">
            <v xml:space="preserve"> Niveau</v>
          </cell>
          <cell r="M563" t="str">
            <v>änderung</v>
          </cell>
          <cell r="P563" t="str">
            <v xml:space="preserve"> Niveau</v>
          </cell>
          <cell r="S563" t="str">
            <v>änderung</v>
          </cell>
          <cell r="V563" t="str">
            <v xml:space="preserve"> Niveau</v>
          </cell>
          <cell r="Y563" t="str">
            <v>änderung</v>
          </cell>
          <cell r="AB563" t="str">
            <v xml:space="preserve"> Niveau</v>
          </cell>
          <cell r="AE563" t="str">
            <v>änderung</v>
          </cell>
        </row>
        <row r="564">
          <cell r="A564" t="str">
            <v xml:space="preserve"> Warenausfuhr (fob)  </v>
          </cell>
        </row>
        <row r="565">
          <cell r="A565" t="str">
            <v xml:space="preserve"> 1. Intra-EU  </v>
          </cell>
        </row>
        <row r="566">
          <cell r="A566" t="str">
            <v xml:space="preserve"> 2. Extra-EU  </v>
          </cell>
        </row>
        <row r="567">
          <cell r="A567" t="str">
            <v xml:space="preserve"> 3. Gesamte Ausfuhr (1+2)  </v>
          </cell>
        </row>
        <row r="568">
          <cell r="A568" t="str">
            <v xml:space="preserve"> Wareneinfuhr (cif)  </v>
          </cell>
        </row>
        <row r="569">
          <cell r="A569" t="str">
            <v xml:space="preserve"> 4. Intra-EU  </v>
          </cell>
        </row>
        <row r="570">
          <cell r="A570" t="str">
            <v xml:space="preserve"> 5. Extra-EU  </v>
          </cell>
        </row>
        <row r="571">
          <cell r="A571" t="str">
            <v xml:space="preserve"> 6. Gesamte Einfuhr (4+5)  </v>
          </cell>
        </row>
        <row r="572">
          <cell r="A572" t="str">
            <v xml:space="preserve"> 7. Handelsbilanz (fob/cif) (3-6)  </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codes"/>
      <sheetName val="Flow"/>
      <sheetName val="Input"/>
      <sheetName val="Tables"/>
      <sheetName val="TRADE"/>
      <sheetName val="VOL"/>
      <sheetName val="QY"/>
      <sheetName val="PR"/>
      <sheetName val="LAB"/>
      <sheetName val="VAL"/>
      <sheetName val="HH"/>
      <sheetName val="E"/>
      <sheetName val="GVT"/>
      <sheetName val="EXT"/>
      <sheetName val="Balance"/>
      <sheetName val="Transfer"/>
      <sheetName val="Tabels"/>
      <sheetName val="overview"/>
    </sheetNames>
    <sheetDataSet>
      <sheetData sheetId="0" refreshError="1">
        <row r="11">
          <cell r="C11" t="str">
            <v>Latvia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7"/>
  <sheetViews>
    <sheetView showGridLines="0" tabSelected="1" zoomScale="85" zoomScaleNormal="85" workbookViewId="0">
      <pane xSplit="2" topLeftCell="C1" activePane="topRight" state="frozen"/>
      <selection pane="topRight" activeCell="A5" sqref="A5"/>
    </sheetView>
  </sheetViews>
  <sheetFormatPr defaultRowHeight="15"/>
  <cols>
    <col min="1" max="1" width="28.85546875" customWidth="1"/>
    <col min="2" max="2" width="30.85546875" customWidth="1"/>
    <col min="3" max="3" width="13.7109375" customWidth="1"/>
    <col min="4" max="4" width="11.7109375" customWidth="1"/>
    <col min="5" max="6" width="10.28515625" customWidth="1"/>
    <col min="7" max="8" width="10.28515625" style="93" customWidth="1"/>
    <col min="9" max="9" width="30.85546875" customWidth="1"/>
  </cols>
  <sheetData>
    <row r="1" spans="1:11" ht="15.75">
      <c r="A1" s="7" t="s">
        <v>212</v>
      </c>
      <c r="B1" s="7"/>
      <c r="C1" s="7"/>
      <c r="D1" s="7"/>
      <c r="E1" s="8"/>
      <c r="F1" s="8"/>
      <c r="I1" s="9" t="s">
        <v>214</v>
      </c>
    </row>
    <row r="2" spans="1:11" ht="15.75">
      <c r="A2" s="7" t="s">
        <v>213</v>
      </c>
      <c r="B2" s="7"/>
      <c r="C2" s="7"/>
      <c r="D2" s="7"/>
      <c r="E2" s="8"/>
      <c r="F2" s="8"/>
      <c r="I2" s="9" t="s">
        <v>215</v>
      </c>
    </row>
    <row r="3" spans="1:11" s="12" customFormat="1" ht="12.75">
      <c r="A3" s="11" t="s">
        <v>1</v>
      </c>
      <c r="B3" s="11"/>
      <c r="C3" s="11"/>
      <c r="D3" s="162"/>
      <c r="E3" s="10"/>
      <c r="F3" s="10"/>
      <c r="G3" s="94"/>
      <c r="H3" s="94"/>
    </row>
    <row r="4" spans="1:11" s="12" customFormat="1" ht="12.75">
      <c r="A4" s="11" t="s">
        <v>2</v>
      </c>
      <c r="B4" s="11"/>
      <c r="C4" s="11"/>
      <c r="D4" s="11"/>
      <c r="E4" s="10"/>
      <c r="F4" s="10"/>
      <c r="G4" s="94"/>
      <c r="H4" s="94"/>
    </row>
    <row r="5" spans="1:11" ht="8.25" customHeight="1">
      <c r="B5" s="8"/>
      <c r="C5" s="8"/>
      <c r="D5" s="8"/>
      <c r="E5" s="8"/>
      <c r="F5" s="8"/>
      <c r="G5" s="46"/>
      <c r="H5" s="46"/>
    </row>
    <row r="6" spans="1:11">
      <c r="A6" s="113" t="s">
        <v>102</v>
      </c>
      <c r="B6" s="109" t="s">
        <v>100</v>
      </c>
      <c r="C6" s="13">
        <v>2018</v>
      </c>
      <c r="D6" s="1"/>
      <c r="E6" s="13">
        <v>2019</v>
      </c>
      <c r="F6" s="1"/>
      <c r="G6" s="13">
        <v>2020</v>
      </c>
      <c r="H6" s="2"/>
      <c r="I6" s="95"/>
    </row>
    <row r="7" spans="1:11" s="97" customFormat="1" ht="45">
      <c r="A7" s="114"/>
      <c r="B7" s="110"/>
      <c r="C7" s="3" t="s">
        <v>3</v>
      </c>
      <c r="D7" s="4" t="s">
        <v>4</v>
      </c>
      <c r="E7" s="3" t="s">
        <v>3</v>
      </c>
      <c r="F7" s="4" t="s">
        <v>4</v>
      </c>
      <c r="G7" s="3" t="s">
        <v>3</v>
      </c>
      <c r="H7" s="3" t="s">
        <v>4</v>
      </c>
      <c r="I7" s="96"/>
    </row>
    <row r="8" spans="1:11">
      <c r="A8" s="115" t="s">
        <v>11</v>
      </c>
      <c r="B8" s="6" t="s">
        <v>6</v>
      </c>
      <c r="C8" s="78">
        <f>'2.pielikuma 2.tabula'!C20</f>
        <v>8960.5435375157376</v>
      </c>
      <c r="D8" s="79">
        <f>'2.pielikuma 2.tabula'!D20</f>
        <v>8711.3299375157367</v>
      </c>
      <c r="E8" s="78">
        <f>'2.pielikuma 2.tabula'!E20</f>
        <v>9276.3483961421207</v>
      </c>
      <c r="F8" s="79">
        <f>'2.pielikuma 2.tabula'!F20</f>
        <v>8982.9013961421206</v>
      </c>
      <c r="G8" s="117">
        <f>'2.pielikuma 2.tabula'!G20</f>
        <v>9446.5269610363193</v>
      </c>
      <c r="H8" s="78">
        <f>'2.pielikuma 2.tabula'!H20</f>
        <v>9350.3627910363193</v>
      </c>
      <c r="I8" s="6" t="s">
        <v>7</v>
      </c>
      <c r="J8" s="98"/>
      <c r="K8" s="98"/>
    </row>
    <row r="9" spans="1:11" ht="15" customHeight="1">
      <c r="A9" s="115" t="s">
        <v>13</v>
      </c>
      <c r="B9" s="6" t="s">
        <v>0</v>
      </c>
      <c r="C9" s="78">
        <v>8972.7081754894334</v>
      </c>
      <c r="D9" s="164" t="s">
        <v>224</v>
      </c>
      <c r="E9" s="78">
        <v>9568.6892365404219</v>
      </c>
      <c r="F9" s="164" t="s">
        <v>224</v>
      </c>
      <c r="G9" s="117">
        <v>9568.6892365404219</v>
      </c>
      <c r="H9" s="165" t="s">
        <v>224</v>
      </c>
      <c r="I9" s="6" t="s">
        <v>187</v>
      </c>
      <c r="J9" s="98"/>
      <c r="K9" s="98"/>
    </row>
    <row r="10" spans="1:11">
      <c r="A10" s="115" t="s">
        <v>37</v>
      </c>
      <c r="B10" s="6" t="s">
        <v>49</v>
      </c>
      <c r="C10" s="112">
        <f>'2.pielikuma 3.tabula'!C32</f>
        <v>8849.2113130000016</v>
      </c>
      <c r="D10" s="121">
        <f>'2.pielikuma 3.tabula'!D32</f>
        <v>8871.2113130000016</v>
      </c>
      <c r="E10" s="112">
        <f>'2.pielikuma 3.tabula'!E32</f>
        <v>9033.8848320000016</v>
      </c>
      <c r="F10" s="121">
        <f>'2.pielikuma 3.tabula'!F32</f>
        <v>9033.8848320000016</v>
      </c>
      <c r="G10" s="119" t="s">
        <v>5</v>
      </c>
      <c r="H10" s="112" t="s">
        <v>5</v>
      </c>
      <c r="I10" s="6" t="s">
        <v>188</v>
      </c>
      <c r="J10" s="98"/>
      <c r="K10" s="98"/>
    </row>
    <row r="11" spans="1:11" ht="6.75" customHeight="1">
      <c r="A11" s="116"/>
      <c r="B11" s="99"/>
      <c r="C11" s="111"/>
      <c r="D11" s="120"/>
      <c r="E11" s="14"/>
      <c r="F11" s="16"/>
      <c r="G11" s="33"/>
      <c r="H11" s="33"/>
      <c r="I11" s="99"/>
      <c r="J11" s="98"/>
      <c r="K11" s="98"/>
    </row>
    <row r="12" spans="1:11" ht="33.75" customHeight="1">
      <c r="A12" s="116" t="s">
        <v>176</v>
      </c>
      <c r="B12" s="6" t="s">
        <v>28</v>
      </c>
      <c r="C12" s="14">
        <f t="shared" ref="C12:H12" si="0">MIN(C8:C9)</f>
        <v>8960.5435375157376</v>
      </c>
      <c r="D12" s="16">
        <f t="shared" si="0"/>
        <v>8711.3299375157367</v>
      </c>
      <c r="E12" s="14">
        <f t="shared" si="0"/>
        <v>9276.3483961421207</v>
      </c>
      <c r="F12" s="16">
        <f t="shared" ref="F12" si="1">MIN(F8:F9)</f>
        <v>8982.9013961421206</v>
      </c>
      <c r="G12" s="33">
        <f t="shared" si="0"/>
        <v>9446.5269610363193</v>
      </c>
      <c r="H12" s="14">
        <f t="shared" si="0"/>
        <v>9350.3627910363193</v>
      </c>
      <c r="I12" s="6" t="s">
        <v>107</v>
      </c>
      <c r="J12" s="98"/>
      <c r="K12" s="98"/>
    </row>
    <row r="13" spans="1:11" ht="7.5" customHeight="1">
      <c r="A13" s="116"/>
      <c r="B13" s="54"/>
      <c r="C13" s="112"/>
      <c r="D13" s="121"/>
      <c r="E13" s="14"/>
      <c r="F13" s="16"/>
      <c r="G13" s="33"/>
      <c r="H13" s="33"/>
      <c r="I13" s="54"/>
      <c r="J13" s="98"/>
      <c r="K13" s="98"/>
    </row>
    <row r="14" spans="1:11" ht="16.5">
      <c r="A14" s="38" t="s">
        <v>177</v>
      </c>
      <c r="B14" s="35" t="s">
        <v>110</v>
      </c>
      <c r="C14" s="78">
        <f t="shared" ref="C14:H14" si="2">C20/100*0.1</f>
        <v>27.6904</v>
      </c>
      <c r="D14" s="79">
        <f t="shared" si="2"/>
        <v>27.6904</v>
      </c>
      <c r="E14" s="78">
        <f t="shared" si="2"/>
        <v>29.344700000000003</v>
      </c>
      <c r="F14" s="79">
        <f t="shared" si="2"/>
        <v>29.344700000000003</v>
      </c>
      <c r="G14" s="117">
        <f t="shared" si="2"/>
        <v>31.020700000000001</v>
      </c>
      <c r="H14" s="78">
        <f t="shared" si="2"/>
        <v>31.020700000000001</v>
      </c>
      <c r="I14" s="35" t="s">
        <v>108</v>
      </c>
      <c r="J14" s="98"/>
      <c r="K14" s="98"/>
    </row>
    <row r="15" spans="1:11" ht="16.5">
      <c r="A15" s="38" t="s">
        <v>178</v>
      </c>
      <c r="B15" s="35" t="s">
        <v>111</v>
      </c>
      <c r="C15" s="78">
        <v>26.312161041806991</v>
      </c>
      <c r="D15" s="79">
        <v>26.312161041806991</v>
      </c>
      <c r="E15" s="100">
        <f>C14</f>
        <v>27.6904</v>
      </c>
      <c r="F15" s="101">
        <f>D14</f>
        <v>27.6904</v>
      </c>
      <c r="G15" s="102">
        <f>E14</f>
        <v>29.344700000000003</v>
      </c>
      <c r="H15" s="102">
        <f>F14</f>
        <v>29.344700000000003</v>
      </c>
      <c r="I15" s="35" t="s">
        <v>109</v>
      </c>
      <c r="J15" s="98"/>
      <c r="K15" s="98"/>
    </row>
    <row r="16" spans="1:11" ht="6" customHeight="1">
      <c r="A16" s="116"/>
      <c r="B16" s="99"/>
      <c r="C16" s="111"/>
      <c r="D16" s="120"/>
      <c r="E16" s="14"/>
      <c r="F16" s="16"/>
      <c r="G16" s="33"/>
      <c r="H16" s="33"/>
      <c r="I16" s="99"/>
      <c r="J16" s="98"/>
      <c r="K16" s="98"/>
    </row>
    <row r="17" spans="1:11" ht="30">
      <c r="A17" s="116" t="s">
        <v>180</v>
      </c>
      <c r="B17" s="35" t="s">
        <v>29</v>
      </c>
      <c r="C17" s="78">
        <f t="shared" ref="C17:F17" si="3">(C12-C14)-(C10-C15)</f>
        <v>109.953985557544</v>
      </c>
      <c r="D17" s="79">
        <f t="shared" si="3"/>
        <v>-161.25961444245695</v>
      </c>
      <c r="E17" s="78">
        <f t="shared" si="3"/>
        <v>240.80926414211899</v>
      </c>
      <c r="F17" s="79">
        <f t="shared" si="3"/>
        <v>-52.637735857881125</v>
      </c>
      <c r="G17" s="117">
        <f>G12</f>
        <v>9446.5269610363193</v>
      </c>
      <c r="H17" s="78">
        <f>H12</f>
        <v>9350.3627910363193</v>
      </c>
      <c r="I17" s="35" t="s">
        <v>112</v>
      </c>
      <c r="J17" s="98"/>
      <c r="K17" s="98"/>
    </row>
    <row r="18" spans="1:11">
      <c r="A18" s="116" t="s">
        <v>181</v>
      </c>
      <c r="B18" s="6" t="s">
        <v>179</v>
      </c>
      <c r="C18" s="78">
        <f t="shared" ref="C18:H18" si="4">ABS(C17)</f>
        <v>109.953985557544</v>
      </c>
      <c r="D18" s="79">
        <f t="shared" si="4"/>
        <v>161.25961444245695</v>
      </c>
      <c r="E18" s="78">
        <f t="shared" si="4"/>
        <v>240.80926414211899</v>
      </c>
      <c r="F18" s="79">
        <f t="shared" si="4"/>
        <v>52.637735857881125</v>
      </c>
      <c r="G18" s="117">
        <f t="shared" si="4"/>
        <v>9446.5269610363193</v>
      </c>
      <c r="H18" s="78">
        <f t="shared" si="4"/>
        <v>9350.3627910363193</v>
      </c>
      <c r="I18" s="6" t="s">
        <v>185</v>
      </c>
      <c r="J18" s="103"/>
      <c r="K18" s="98"/>
    </row>
    <row r="19" spans="1:11" ht="6" customHeight="1">
      <c r="A19" s="116"/>
      <c r="B19" s="99"/>
      <c r="C19" s="111"/>
      <c r="D19" s="120"/>
      <c r="E19" s="14"/>
      <c r="F19" s="16"/>
      <c r="G19" s="33"/>
      <c r="H19" s="33"/>
      <c r="I19" s="99"/>
      <c r="J19" s="98"/>
      <c r="K19" s="98"/>
    </row>
    <row r="20" spans="1:11">
      <c r="A20" s="116" t="s">
        <v>182</v>
      </c>
      <c r="B20" s="35" t="s">
        <v>12</v>
      </c>
      <c r="C20" s="111">
        <f>'2.pielikuma 2.tabula'!C18</f>
        <v>27690.400000000001</v>
      </c>
      <c r="D20" s="120">
        <f>'2.pielikuma 2.tabula'!D18</f>
        <v>27690.400000000001</v>
      </c>
      <c r="E20" s="111">
        <f>'2.pielikuma 2.tabula'!E18</f>
        <v>29344.7</v>
      </c>
      <c r="F20" s="120">
        <f>'2.pielikuma 2.tabula'!F18</f>
        <v>29344.7</v>
      </c>
      <c r="G20" s="118">
        <f>'2.pielikuma 2.tabula'!G18</f>
        <v>31020.7</v>
      </c>
      <c r="H20" s="111">
        <f>'2.pielikuma 2.tabula'!H18</f>
        <v>31020.7</v>
      </c>
      <c r="I20" s="99" t="s">
        <v>184</v>
      </c>
      <c r="J20" s="98"/>
      <c r="K20" s="98"/>
    </row>
    <row r="21" spans="1:11" ht="15" customHeight="1">
      <c r="A21" s="116" t="s">
        <v>183</v>
      </c>
      <c r="B21" s="35" t="s">
        <v>30</v>
      </c>
      <c r="C21" s="78">
        <f t="shared" ref="C21:H21" si="5">C20/100*0.1</f>
        <v>27.6904</v>
      </c>
      <c r="D21" s="79">
        <f t="shared" si="5"/>
        <v>27.6904</v>
      </c>
      <c r="E21" s="78">
        <f t="shared" si="5"/>
        <v>29.344700000000003</v>
      </c>
      <c r="F21" s="79">
        <f t="shared" si="5"/>
        <v>29.344700000000003</v>
      </c>
      <c r="G21" s="117">
        <f t="shared" si="5"/>
        <v>31.020700000000001</v>
      </c>
      <c r="H21" s="78">
        <f t="shared" si="5"/>
        <v>31.020700000000001</v>
      </c>
      <c r="I21" s="35" t="s">
        <v>113</v>
      </c>
      <c r="J21" s="98"/>
      <c r="K21" s="98"/>
    </row>
    <row r="22" spans="1:11" ht="6" customHeight="1">
      <c r="A22" s="116"/>
      <c r="B22" s="99"/>
      <c r="C22" s="111"/>
      <c r="D22" s="120"/>
      <c r="E22" s="14"/>
      <c r="F22" s="16"/>
      <c r="G22" s="33"/>
      <c r="H22" s="33"/>
      <c r="I22" s="99"/>
      <c r="J22" s="98"/>
      <c r="K22" s="98"/>
    </row>
    <row r="23" spans="1:11" ht="45">
      <c r="A23" s="42" t="s">
        <v>186</v>
      </c>
      <c r="B23" s="35" t="s">
        <v>105</v>
      </c>
      <c r="C23" s="111">
        <f t="shared" ref="C23:F23" si="6">IF(C18&gt;C21,C12,C10)</f>
        <v>8960.5435375157376</v>
      </c>
      <c r="D23" s="120">
        <f t="shared" si="6"/>
        <v>8711.3299375157367</v>
      </c>
      <c r="E23" s="111">
        <f t="shared" si="6"/>
        <v>9276.3483961421207</v>
      </c>
      <c r="F23" s="120">
        <f t="shared" si="6"/>
        <v>8982.9013961421206</v>
      </c>
      <c r="G23" s="118">
        <f>IF(G18&gt;G21,G12,G10)</f>
        <v>9446.5269610363193</v>
      </c>
      <c r="H23" s="111">
        <f>IF(H18&gt;H21,H12,H10)</f>
        <v>9350.3627910363193</v>
      </c>
      <c r="I23" s="36" t="s">
        <v>104</v>
      </c>
      <c r="J23" s="98"/>
      <c r="K23" s="98"/>
    </row>
    <row r="24" spans="1:11" s="10" customFormat="1" ht="28.5" customHeight="1">
      <c r="A24" s="122" t="s">
        <v>8</v>
      </c>
      <c r="B24" s="30"/>
      <c r="C24" s="30"/>
      <c r="D24" s="163"/>
      <c r="E24" s="104"/>
      <c r="F24" s="105"/>
      <c r="G24" s="106"/>
      <c r="H24" s="105"/>
      <c r="I24" s="31" t="s">
        <v>9</v>
      </c>
    </row>
    <row r="25" spans="1:11">
      <c r="D25" s="98"/>
      <c r="F25" s="108"/>
      <c r="H25" s="107"/>
    </row>
    <row r="26" spans="1:11">
      <c r="D26" s="98"/>
    </row>
    <row r="27" spans="1:11">
      <c r="D27" s="98"/>
    </row>
  </sheetData>
  <pageMargins left="0.55118110236220474" right="0.55118110236220474" top="0.98425196850393704" bottom="0.98425196850393704" header="0.31496062992125984" footer="0.31496062992125984"/>
  <pageSetup scale="80" orientation="landscape" r:id="rId1"/>
  <headerFooter>
    <oddHeader xml:space="preserve">&amp;L&amp;"Times New Roman,Regular"Fiskālās disciplīnas padomes starpziņojums par Latvijas Stabilitātes programmu 2017.-2020.gadam
Fiscal discipline interim report on Latvia's Stability programme 2017-2020&amp;R&amp;"Times New Roman,Regular"2. pielikums
Annex 2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0"/>
  <sheetViews>
    <sheetView showGridLines="0" zoomScale="85" zoomScaleNormal="85" workbookViewId="0">
      <pane xSplit="2" topLeftCell="C1" activePane="topRight" state="frozen"/>
      <selection pane="topRight" activeCell="A5" sqref="A5"/>
    </sheetView>
  </sheetViews>
  <sheetFormatPr defaultColWidth="9.140625" defaultRowHeight="15"/>
  <cols>
    <col min="1" max="1" width="41.42578125" style="10" customWidth="1"/>
    <col min="2" max="2" width="32.42578125" style="10" customWidth="1"/>
    <col min="3" max="3" width="8.85546875" style="8" customWidth="1"/>
    <col min="4" max="4" width="10.140625" style="8" customWidth="1"/>
    <col min="5" max="5" width="8.85546875" style="8" customWidth="1"/>
    <col min="6" max="6" width="10.140625" style="8" customWidth="1"/>
    <col min="7" max="7" width="8.85546875" style="8" customWidth="1"/>
    <col min="8" max="8" width="10" style="8" customWidth="1"/>
    <col min="9" max="9" width="33.28515625" style="10" customWidth="1"/>
    <col min="10" max="16384" width="9.140625" style="10"/>
  </cols>
  <sheetData>
    <row r="1" spans="1:17" ht="15.75">
      <c r="A1" s="169" t="s">
        <v>6</v>
      </c>
      <c r="B1" s="170"/>
      <c r="C1" s="127"/>
      <c r="D1" s="127"/>
      <c r="E1" s="127"/>
      <c r="F1" s="127"/>
      <c r="G1" s="127"/>
      <c r="H1" s="127"/>
      <c r="I1" s="166" t="s">
        <v>222</v>
      </c>
    </row>
    <row r="2" spans="1:17" ht="15.75">
      <c r="A2" s="169" t="s">
        <v>7</v>
      </c>
      <c r="B2" s="170"/>
      <c r="C2" s="128"/>
      <c r="D2" s="127"/>
      <c r="E2" s="128"/>
      <c r="F2" s="128"/>
      <c r="G2" s="127"/>
      <c r="H2" s="127"/>
      <c r="I2" s="166" t="s">
        <v>223</v>
      </c>
    </row>
    <row r="3" spans="1:17" s="12" customFormat="1">
      <c r="A3" s="171" t="s">
        <v>1</v>
      </c>
      <c r="B3" s="170"/>
      <c r="C3" s="128"/>
      <c r="D3" s="127"/>
      <c r="E3" s="128"/>
      <c r="F3" s="128"/>
      <c r="G3" s="128"/>
      <c r="H3" s="128"/>
      <c r="I3" s="167"/>
    </row>
    <row r="4" spans="1:17" s="12" customFormat="1">
      <c r="A4" s="171" t="s">
        <v>2</v>
      </c>
      <c r="B4" s="170"/>
      <c r="C4" s="128"/>
      <c r="D4" s="127"/>
      <c r="E4" s="128"/>
      <c r="F4" s="128"/>
      <c r="G4" s="128"/>
      <c r="H4" s="128"/>
      <c r="I4" s="167"/>
    </row>
    <row r="5" spans="1:17" s="8" customFormat="1" ht="6.75" customHeight="1">
      <c r="A5" s="168"/>
      <c r="B5" s="168"/>
      <c r="C5" s="129"/>
      <c r="D5" s="129"/>
      <c r="E5" s="129"/>
      <c r="F5" s="129"/>
      <c r="G5" s="129"/>
      <c r="H5" s="129"/>
      <c r="I5" s="168"/>
    </row>
    <row r="6" spans="1:17" s="8" customFormat="1">
      <c r="A6" s="57" t="s">
        <v>102</v>
      </c>
      <c r="B6" s="55" t="s">
        <v>100</v>
      </c>
      <c r="C6" s="13">
        <v>2018</v>
      </c>
      <c r="D6" s="1"/>
      <c r="E6" s="13">
        <v>2019</v>
      </c>
      <c r="F6" s="1"/>
      <c r="G6" s="13">
        <v>2020</v>
      </c>
      <c r="H6" s="2"/>
      <c r="I6" s="59" t="s">
        <v>101</v>
      </c>
    </row>
    <row r="7" spans="1:17" s="8" customFormat="1" ht="60" customHeight="1">
      <c r="A7" s="58"/>
      <c r="B7" s="56"/>
      <c r="C7" s="3" t="s">
        <v>3</v>
      </c>
      <c r="D7" s="4" t="s">
        <v>4</v>
      </c>
      <c r="E7" s="3" t="s">
        <v>3</v>
      </c>
      <c r="F7" s="4" t="s">
        <v>4</v>
      </c>
      <c r="G7" s="3" t="s">
        <v>3</v>
      </c>
      <c r="H7" s="3" t="s">
        <v>4</v>
      </c>
      <c r="I7" s="60"/>
    </row>
    <row r="8" spans="1:17" ht="30">
      <c r="A8" s="39" t="s">
        <v>11</v>
      </c>
      <c r="B8" s="6" t="s">
        <v>42</v>
      </c>
      <c r="C8" s="14">
        <v>8576.4323550000008</v>
      </c>
      <c r="D8" s="16">
        <v>8576.4323550000008</v>
      </c>
      <c r="E8" s="33">
        <v>8887.3336469999995</v>
      </c>
      <c r="F8" s="34">
        <v>8887.3336469999995</v>
      </c>
      <c r="G8" s="33">
        <v>9375.6820199999984</v>
      </c>
      <c r="H8" s="14">
        <v>9375.6820199999984</v>
      </c>
      <c r="I8" s="17" t="s">
        <v>86</v>
      </c>
      <c r="J8" s="18"/>
      <c r="K8" s="19"/>
    </row>
    <row r="9" spans="1:17">
      <c r="A9" s="39" t="s">
        <v>13</v>
      </c>
      <c r="B9" s="6" t="s">
        <v>43</v>
      </c>
      <c r="C9" s="14">
        <v>5.661687185280698</v>
      </c>
      <c r="D9" s="16">
        <v>5.661687185280698</v>
      </c>
      <c r="E9" s="33">
        <v>-4.7732927053871208</v>
      </c>
      <c r="F9" s="34">
        <v>-4.7732927053871208</v>
      </c>
      <c r="G9" s="33">
        <v>-5.251923250251366</v>
      </c>
      <c r="H9" s="14">
        <v>-5.251923250251366</v>
      </c>
      <c r="I9" s="17" t="s">
        <v>24</v>
      </c>
      <c r="J9" s="18"/>
      <c r="K9" s="19"/>
    </row>
    <row r="10" spans="1:17" ht="46.5" customHeight="1">
      <c r="A10" s="39" t="s">
        <v>37</v>
      </c>
      <c r="B10" s="6" t="s">
        <v>44</v>
      </c>
      <c r="C10" s="14">
        <v>-0.51493799999997236</v>
      </c>
      <c r="D10" s="16">
        <v>-0.51493799999997236</v>
      </c>
      <c r="E10" s="33">
        <v>-3.1515799999999672</v>
      </c>
      <c r="F10" s="34">
        <v>-3.1515799999999672</v>
      </c>
      <c r="G10" s="33">
        <v>-8.7180570000000444</v>
      </c>
      <c r="H10" s="14">
        <v>-8.7180570000000444</v>
      </c>
      <c r="I10" s="17" t="s">
        <v>25</v>
      </c>
      <c r="J10" s="18"/>
      <c r="K10" s="19"/>
    </row>
    <row r="11" spans="1:17">
      <c r="A11" s="39" t="s">
        <v>38</v>
      </c>
      <c r="B11" s="54" t="s">
        <v>23</v>
      </c>
      <c r="C11" s="14">
        <v>-59.411135507115105</v>
      </c>
      <c r="D11" s="16">
        <f>C11</f>
        <v>-59.411135507115105</v>
      </c>
      <c r="E11" s="33">
        <v>32.84486005502167</v>
      </c>
      <c r="F11" s="34">
        <v>32.84486005502167</v>
      </c>
      <c r="G11" s="33">
        <v>-83.135735891107288</v>
      </c>
      <c r="H11" s="14">
        <v>-83.135735891107288</v>
      </c>
      <c r="I11" s="17" t="s">
        <v>26</v>
      </c>
      <c r="J11" s="18"/>
      <c r="K11" s="19"/>
      <c r="M11" s="18"/>
      <c r="N11" s="18"/>
      <c r="O11" s="18"/>
      <c r="P11" s="18"/>
      <c r="Q11" s="18"/>
    </row>
    <row r="12" spans="1:17" ht="6" customHeight="1">
      <c r="A12" s="38"/>
      <c r="B12" s="6"/>
      <c r="C12" s="32"/>
      <c r="D12" s="21"/>
      <c r="E12" s="32"/>
      <c r="F12" s="21"/>
      <c r="G12" s="22"/>
      <c r="H12" s="20"/>
      <c r="I12" s="17"/>
    </row>
    <row r="13" spans="1:17" ht="30">
      <c r="A13" s="39" t="s">
        <v>148</v>
      </c>
      <c r="B13" s="54" t="s">
        <v>89</v>
      </c>
      <c r="C13" s="72">
        <f>C22-C16-C15</f>
        <v>-0.95001417822330192</v>
      </c>
      <c r="D13" s="16">
        <f t="shared" ref="D13:H13" si="0">D22-D16</f>
        <v>-0.79</v>
      </c>
      <c r="E13" s="72">
        <f>E22-E16-E15</f>
        <v>-0.99</v>
      </c>
      <c r="F13" s="16">
        <f t="shared" si="0"/>
        <v>-0.5</v>
      </c>
      <c r="G13" s="62">
        <f>G22-G16-G15</f>
        <v>-0.5</v>
      </c>
      <c r="H13" s="14">
        <f t="shared" si="0"/>
        <v>-0.5</v>
      </c>
      <c r="I13" s="17" t="s">
        <v>114</v>
      </c>
      <c r="J13" s="27"/>
      <c r="K13" s="19"/>
    </row>
    <row r="14" spans="1:17" ht="6" customHeight="1">
      <c r="A14" s="38"/>
      <c r="B14" s="6"/>
      <c r="C14" s="32"/>
      <c r="D14" s="21"/>
      <c r="E14" s="32"/>
      <c r="F14" s="21"/>
      <c r="G14" s="22"/>
      <c r="H14" s="20"/>
      <c r="I14" s="17"/>
    </row>
    <row r="15" spans="1:17" ht="15" customHeight="1">
      <c r="A15" s="39" t="s">
        <v>39</v>
      </c>
      <c r="B15" s="6" t="s">
        <v>45</v>
      </c>
      <c r="C15" s="64">
        <f>C39</f>
        <v>-0.73998582177669803</v>
      </c>
      <c r="D15" s="65" t="s">
        <v>5</v>
      </c>
      <c r="E15" s="64">
        <f>E39</f>
        <v>-0.51</v>
      </c>
      <c r="F15" s="65" t="s">
        <v>5</v>
      </c>
      <c r="G15" s="66">
        <f>G39</f>
        <v>-0.31</v>
      </c>
      <c r="H15" s="63" t="s">
        <v>5</v>
      </c>
      <c r="I15" s="17" t="s">
        <v>115</v>
      </c>
    </row>
    <row r="16" spans="1:17" ht="15.75" customHeight="1">
      <c r="A16" s="39" t="s">
        <v>95</v>
      </c>
      <c r="B16" s="6" t="s">
        <v>46</v>
      </c>
      <c r="C16" s="148">
        <f t="shared" ref="C16:H16" si="1">C37</f>
        <v>0.10686805233015528</v>
      </c>
      <c r="D16" s="149">
        <f t="shared" si="1"/>
        <v>0.10686805233015528</v>
      </c>
      <c r="E16" s="148">
        <f t="shared" si="1"/>
        <v>0.25924864867424979</v>
      </c>
      <c r="F16" s="149">
        <f t="shared" si="1"/>
        <v>0.25924864867424979</v>
      </c>
      <c r="G16" s="150">
        <f t="shared" si="1"/>
        <v>0.26858521188213702</v>
      </c>
      <c r="H16" s="63">
        <f t="shared" si="1"/>
        <v>0.26858521188213702</v>
      </c>
      <c r="I16" s="17" t="s">
        <v>116</v>
      </c>
      <c r="J16" s="18"/>
      <c r="K16" s="19"/>
    </row>
    <row r="17" spans="1:13" ht="5.25" customHeight="1">
      <c r="A17" s="38"/>
      <c r="B17" s="6"/>
      <c r="C17" s="32"/>
      <c r="D17" s="21"/>
      <c r="E17" s="32"/>
      <c r="F17" s="21"/>
      <c r="G17" s="22"/>
      <c r="H17" s="20"/>
      <c r="I17" s="17"/>
    </row>
    <row r="18" spans="1:13">
      <c r="A18" s="39" t="s">
        <v>17</v>
      </c>
      <c r="B18" s="6" t="s">
        <v>12</v>
      </c>
      <c r="C18" s="72">
        <v>27690.400000000001</v>
      </c>
      <c r="D18" s="16">
        <v>27690.400000000001</v>
      </c>
      <c r="E18" s="72">
        <v>29344.7</v>
      </c>
      <c r="F18" s="16">
        <v>29344.7</v>
      </c>
      <c r="G18" s="62">
        <v>31020.7</v>
      </c>
      <c r="H18" s="14">
        <v>31020.7</v>
      </c>
      <c r="I18" s="17" t="s">
        <v>117</v>
      </c>
      <c r="J18" s="18"/>
      <c r="K18" s="19"/>
      <c r="M18" s="18"/>
    </row>
    <row r="19" spans="1:13" ht="5.25" customHeight="1">
      <c r="A19" s="38"/>
      <c r="B19" s="28"/>
      <c r="C19" s="32"/>
      <c r="D19" s="21"/>
      <c r="E19" s="32"/>
      <c r="F19" s="21"/>
      <c r="G19" s="22"/>
      <c r="H19" s="20"/>
      <c r="I19" s="29"/>
    </row>
    <row r="20" spans="1:13" ht="28.5">
      <c r="A20" s="67" t="s">
        <v>40</v>
      </c>
      <c r="B20" s="43" t="s">
        <v>41</v>
      </c>
      <c r="C20" s="68">
        <f>C8+C9+C10+C11-(C13+C15+C16)*C18/100</f>
        <v>8960.5435375157376</v>
      </c>
      <c r="D20" s="45">
        <f t="shared" ref="D20:H20" si="2">D8+D9+D10+D11-(D13+D16)*D18/100</f>
        <v>8711.3299375157367</v>
      </c>
      <c r="E20" s="68">
        <f>E8+E9+E10+E11-(E13+E15+E16)*E18/100</f>
        <v>9276.3483961421207</v>
      </c>
      <c r="F20" s="45">
        <f t="shared" si="2"/>
        <v>8982.9013961421206</v>
      </c>
      <c r="G20" s="69">
        <f>G8+G9+G10+G11-(G13+G15+G16)*G18/100</f>
        <v>9446.5269610363193</v>
      </c>
      <c r="H20" s="44">
        <f t="shared" si="2"/>
        <v>9350.3627910363193</v>
      </c>
      <c r="I20" s="74" t="s">
        <v>103</v>
      </c>
      <c r="J20" s="18"/>
      <c r="K20" s="19"/>
    </row>
    <row r="21" spans="1:13" ht="6" customHeight="1">
      <c r="A21" s="38"/>
      <c r="B21" s="6"/>
      <c r="C21" s="32"/>
      <c r="D21" s="21"/>
      <c r="E21" s="32"/>
      <c r="F21" s="21"/>
      <c r="G21" s="22"/>
      <c r="H21" s="20"/>
      <c r="I21" s="17"/>
    </row>
    <row r="22" spans="1:13" ht="30.75" customHeight="1">
      <c r="A22" s="38" t="s">
        <v>119</v>
      </c>
      <c r="B22" s="54" t="s">
        <v>127</v>
      </c>
      <c r="C22" s="148">
        <f t="shared" ref="C22:H22" si="3">MAX(C24,C43)</f>
        <v>-1.5831319476698447</v>
      </c>
      <c r="D22" s="149">
        <f t="shared" si="3"/>
        <v>-0.68313194766984475</v>
      </c>
      <c r="E22" s="148">
        <f t="shared" si="3"/>
        <v>-1.2407513513257502</v>
      </c>
      <c r="F22" s="149">
        <f t="shared" si="3"/>
        <v>-0.24075135132575021</v>
      </c>
      <c r="G22" s="150">
        <f t="shared" si="3"/>
        <v>-0.54141478811786303</v>
      </c>
      <c r="H22" s="151">
        <f t="shared" si="3"/>
        <v>-0.23141478811786298</v>
      </c>
      <c r="I22" s="54" t="s">
        <v>129</v>
      </c>
      <c r="J22" s="27"/>
      <c r="K22" s="19"/>
    </row>
    <row r="23" spans="1:13" ht="6" customHeight="1">
      <c r="A23" s="38"/>
      <c r="B23" s="6"/>
      <c r="C23" s="32"/>
      <c r="D23" s="21"/>
      <c r="E23" s="32"/>
      <c r="F23" s="21"/>
      <c r="G23" s="22"/>
      <c r="H23" s="20"/>
      <c r="I23" s="6"/>
    </row>
    <row r="24" spans="1:13" ht="60">
      <c r="A24" s="39" t="s">
        <v>141</v>
      </c>
      <c r="B24" s="37" t="s">
        <v>128</v>
      </c>
      <c r="C24" s="72">
        <f t="shared" ref="C24:H24" si="4">C41</f>
        <v>-1.8231177694465428</v>
      </c>
      <c r="D24" s="16">
        <f t="shared" si="4"/>
        <v>-0.68313194766984475</v>
      </c>
      <c r="E24" s="72">
        <f t="shared" si="4"/>
        <v>-1.2507513513257502</v>
      </c>
      <c r="F24" s="16">
        <f t="shared" si="4"/>
        <v>-0.24075135132575021</v>
      </c>
      <c r="G24" s="62">
        <f t="shared" si="4"/>
        <v>-0.54141478811786303</v>
      </c>
      <c r="H24" s="14">
        <f t="shared" si="4"/>
        <v>-0.23141478811786298</v>
      </c>
      <c r="I24" s="37" t="s">
        <v>130</v>
      </c>
      <c r="J24" s="27"/>
      <c r="K24" s="19"/>
    </row>
    <row r="25" spans="1:13" ht="6" customHeight="1">
      <c r="A25" s="38"/>
      <c r="B25" s="37"/>
      <c r="C25" s="32"/>
      <c r="D25" s="21"/>
      <c r="E25" s="32"/>
      <c r="F25" s="21"/>
      <c r="G25" s="22"/>
      <c r="H25" s="20"/>
      <c r="I25" s="17"/>
    </row>
    <row r="26" spans="1:13" ht="45">
      <c r="A26" s="39" t="s">
        <v>19</v>
      </c>
      <c r="B26" s="37" t="s">
        <v>31</v>
      </c>
      <c r="C26" s="70">
        <v>-0.5</v>
      </c>
      <c r="D26" s="71">
        <v>-0.5</v>
      </c>
      <c r="E26" s="70">
        <v>-0.5</v>
      </c>
      <c r="F26" s="71">
        <v>-0.5</v>
      </c>
      <c r="G26" s="70">
        <v>-0.5</v>
      </c>
      <c r="H26" s="70">
        <v>-0.5</v>
      </c>
      <c r="I26" s="17" t="s">
        <v>120</v>
      </c>
      <c r="J26" s="27"/>
      <c r="K26" s="19"/>
    </row>
    <row r="27" spans="1:13" ht="45">
      <c r="A27" s="38" t="s">
        <v>90</v>
      </c>
      <c r="B27" s="37" t="s">
        <v>32</v>
      </c>
      <c r="C27" s="161">
        <f t="shared" ref="C27:D27" si="5">C30</f>
        <v>-0.28999999999999998</v>
      </c>
      <c r="D27" s="75">
        <f t="shared" si="5"/>
        <v>-0.28999999999999998</v>
      </c>
      <c r="E27" s="23" t="s">
        <v>5</v>
      </c>
      <c r="F27" s="25" t="s">
        <v>5</v>
      </c>
      <c r="G27" s="26" t="s">
        <v>5</v>
      </c>
      <c r="H27" s="23" t="s">
        <v>5</v>
      </c>
      <c r="I27" s="17" t="s">
        <v>122</v>
      </c>
      <c r="J27" s="27"/>
      <c r="K27" s="19"/>
    </row>
    <row r="28" spans="1:13" ht="30">
      <c r="A28" s="38" t="s">
        <v>91</v>
      </c>
      <c r="B28" s="52" t="s">
        <v>34</v>
      </c>
      <c r="C28" s="23" t="s">
        <v>5</v>
      </c>
      <c r="D28" s="25" t="s">
        <v>5</v>
      </c>
      <c r="E28" s="23" t="s">
        <v>5</v>
      </c>
      <c r="F28" s="25" t="s">
        <v>5</v>
      </c>
      <c r="G28" s="26" t="s">
        <v>5</v>
      </c>
      <c r="H28" s="23" t="s">
        <v>5</v>
      </c>
      <c r="I28" s="77" t="s">
        <v>121</v>
      </c>
      <c r="J28" s="27"/>
      <c r="K28" s="19"/>
    </row>
    <row r="29" spans="1:13" ht="29.25" customHeight="1">
      <c r="A29" s="38" t="s">
        <v>92</v>
      </c>
      <c r="B29" s="52" t="s">
        <v>35</v>
      </c>
      <c r="C29" s="23" t="s">
        <v>5</v>
      </c>
      <c r="D29" s="25" t="s">
        <v>5</v>
      </c>
      <c r="E29" s="23" t="s">
        <v>5</v>
      </c>
      <c r="F29" s="25" t="s">
        <v>5</v>
      </c>
      <c r="G29" s="26" t="s">
        <v>5</v>
      </c>
      <c r="H29" s="23" t="s">
        <v>5</v>
      </c>
      <c r="I29" s="77" t="s">
        <v>123</v>
      </c>
      <c r="J29" s="27"/>
      <c r="K29" s="19"/>
    </row>
    <row r="30" spans="1:13" ht="30" customHeight="1">
      <c r="A30" s="38" t="s">
        <v>93</v>
      </c>
      <c r="B30" s="52" t="s">
        <v>36</v>
      </c>
      <c r="C30" s="14">
        <v>-0.28999999999999998</v>
      </c>
      <c r="D30" s="16">
        <v>-0.28999999999999998</v>
      </c>
      <c r="E30" s="23" t="s">
        <v>5</v>
      </c>
      <c r="F30" s="25" t="s">
        <v>5</v>
      </c>
      <c r="G30" s="26" t="s">
        <v>5</v>
      </c>
      <c r="H30" s="23" t="s">
        <v>5</v>
      </c>
      <c r="I30" s="77" t="s">
        <v>124</v>
      </c>
      <c r="J30" s="27"/>
      <c r="K30" s="19"/>
    </row>
    <row r="31" spans="1:13" ht="45">
      <c r="A31" s="39" t="s">
        <v>94</v>
      </c>
      <c r="B31" s="37" t="s">
        <v>125</v>
      </c>
      <c r="C31" s="72">
        <v>-0.4</v>
      </c>
      <c r="D31" s="16" t="s">
        <v>5</v>
      </c>
      <c r="E31" s="72">
        <v>-0.5</v>
      </c>
      <c r="F31" s="16" t="s">
        <v>5</v>
      </c>
      <c r="G31" s="26" t="s">
        <v>5</v>
      </c>
      <c r="H31" s="23" t="s">
        <v>5</v>
      </c>
      <c r="I31" s="17" t="s">
        <v>131</v>
      </c>
      <c r="J31" s="27"/>
      <c r="K31" s="19"/>
    </row>
    <row r="32" spans="1:13" ht="30">
      <c r="A32" s="39" t="s">
        <v>97</v>
      </c>
      <c r="B32" s="37" t="s">
        <v>126</v>
      </c>
      <c r="C32" s="72"/>
      <c r="D32" s="16" t="s">
        <v>5</v>
      </c>
      <c r="E32" s="72"/>
      <c r="F32" s="16" t="s">
        <v>5</v>
      </c>
      <c r="G32" s="26"/>
      <c r="H32" s="23" t="s">
        <v>5</v>
      </c>
      <c r="I32" s="17" t="s">
        <v>132</v>
      </c>
      <c r="J32" s="27"/>
      <c r="K32" s="19"/>
    </row>
    <row r="33" spans="1:11" ht="45">
      <c r="A33" s="38" t="s">
        <v>99</v>
      </c>
      <c r="B33" s="53" t="s">
        <v>87</v>
      </c>
      <c r="C33" s="72">
        <f t="shared" ref="C33" si="6">C26+C27+C31+C32</f>
        <v>-1.19</v>
      </c>
      <c r="D33" s="75">
        <f>D26+D27</f>
        <v>-0.79</v>
      </c>
      <c r="E33" s="14">
        <f>E26+E31</f>
        <v>-1</v>
      </c>
      <c r="F33" s="16">
        <f>F26</f>
        <v>-0.5</v>
      </c>
      <c r="G33" s="62">
        <f>G26+G32</f>
        <v>-0.5</v>
      </c>
      <c r="H33" s="14">
        <f>H26</f>
        <v>-0.5</v>
      </c>
      <c r="I33" s="76" t="s">
        <v>134</v>
      </c>
      <c r="J33" s="27"/>
      <c r="K33" s="19"/>
    </row>
    <row r="34" spans="1:11" ht="6" customHeight="1">
      <c r="A34" s="38"/>
      <c r="B34" s="37"/>
      <c r="C34" s="32"/>
      <c r="D34" s="21"/>
      <c r="E34" s="32"/>
      <c r="F34" s="21"/>
      <c r="G34" s="22"/>
      <c r="H34" s="20"/>
      <c r="I34" s="76"/>
    </row>
    <row r="35" spans="1:11" ht="29.25" customHeight="1">
      <c r="A35" s="39" t="s">
        <v>96</v>
      </c>
      <c r="B35" s="37" t="s">
        <v>47</v>
      </c>
      <c r="C35" s="64">
        <f>C36</f>
        <v>-1.19</v>
      </c>
      <c r="D35" s="65">
        <f>D36</f>
        <v>-0.79</v>
      </c>
      <c r="E35" s="72">
        <f>E36</f>
        <v>-1</v>
      </c>
      <c r="F35" s="16">
        <f>F36</f>
        <v>-0.5</v>
      </c>
      <c r="G35" s="112">
        <f>G36</f>
        <v>-0.5</v>
      </c>
      <c r="H35" s="112">
        <f>H36</f>
        <v>-0.5</v>
      </c>
      <c r="I35" s="76" t="s">
        <v>135</v>
      </c>
      <c r="J35" s="27"/>
      <c r="K35" s="19"/>
    </row>
    <row r="36" spans="1:11" ht="30">
      <c r="A36" s="39" t="s">
        <v>142</v>
      </c>
      <c r="B36" s="37" t="s">
        <v>10</v>
      </c>
      <c r="C36" s="72">
        <f>C33</f>
        <v>-1.19</v>
      </c>
      <c r="D36" s="16">
        <f>D33</f>
        <v>-0.79</v>
      </c>
      <c r="E36" s="72">
        <f>E33</f>
        <v>-1</v>
      </c>
      <c r="F36" s="16">
        <f>F33</f>
        <v>-0.5</v>
      </c>
      <c r="G36" s="62">
        <f>G33</f>
        <v>-0.5</v>
      </c>
      <c r="H36" s="14">
        <f>H33</f>
        <v>-0.5</v>
      </c>
      <c r="I36" s="76" t="s">
        <v>136</v>
      </c>
      <c r="J36" s="27"/>
      <c r="K36" s="19"/>
    </row>
    <row r="37" spans="1:11">
      <c r="A37" s="41" t="s">
        <v>20</v>
      </c>
      <c r="B37" s="37" t="s">
        <v>46</v>
      </c>
      <c r="C37" s="72">
        <v>0.10686805233015528</v>
      </c>
      <c r="D37" s="16">
        <v>0.10686805233015528</v>
      </c>
      <c r="E37" s="72">
        <v>0.25924864867424979</v>
      </c>
      <c r="F37" s="16">
        <v>0.25924864867424979</v>
      </c>
      <c r="G37" s="62">
        <v>0.26858521188213702</v>
      </c>
      <c r="H37" s="14">
        <v>0.26858521188213702</v>
      </c>
      <c r="I37" s="76" t="s">
        <v>116</v>
      </c>
      <c r="J37" s="27"/>
      <c r="K37" s="19"/>
    </row>
    <row r="38" spans="1:11" ht="30">
      <c r="A38" s="39" t="s">
        <v>143</v>
      </c>
      <c r="B38" s="37" t="s">
        <v>48</v>
      </c>
      <c r="C38" s="72">
        <f t="shared" ref="C38" si="7">C41-C37</f>
        <v>-1.9299858217766981</v>
      </c>
      <c r="D38" s="16">
        <f t="shared" ref="D38:H38" si="8">D41-D37</f>
        <v>-0.79</v>
      </c>
      <c r="E38" s="72">
        <f t="shared" si="8"/>
        <v>-1.51</v>
      </c>
      <c r="F38" s="16">
        <f t="shared" si="8"/>
        <v>-0.5</v>
      </c>
      <c r="G38" s="62">
        <f t="shared" si="8"/>
        <v>-0.81</v>
      </c>
      <c r="H38" s="14">
        <f t="shared" si="8"/>
        <v>-0.5</v>
      </c>
      <c r="I38" s="76" t="s">
        <v>133</v>
      </c>
      <c r="J38" s="27"/>
      <c r="K38" s="19"/>
    </row>
    <row r="39" spans="1:11">
      <c r="A39" s="39" t="s">
        <v>21</v>
      </c>
      <c r="B39" s="37" t="s">
        <v>45</v>
      </c>
      <c r="C39" s="14">
        <v>-0.73998582177669803</v>
      </c>
      <c r="D39" s="25" t="s">
        <v>5</v>
      </c>
      <c r="E39" s="23">
        <v>-0.51</v>
      </c>
      <c r="F39" s="25" t="s">
        <v>5</v>
      </c>
      <c r="G39" s="26">
        <v>-0.31</v>
      </c>
      <c r="H39" s="23" t="s">
        <v>5</v>
      </c>
      <c r="I39" s="76" t="s">
        <v>115</v>
      </c>
      <c r="J39" s="27"/>
      <c r="K39" s="19"/>
    </row>
    <row r="40" spans="1:11" ht="45">
      <c r="A40" s="39" t="s">
        <v>22</v>
      </c>
      <c r="B40" s="37" t="s">
        <v>80</v>
      </c>
      <c r="C40" s="64">
        <f>C41</f>
        <v>-1.8231177694465428</v>
      </c>
      <c r="D40" s="65">
        <f>D41</f>
        <v>-0.68313194766984475</v>
      </c>
      <c r="E40" s="72">
        <f>E41</f>
        <v>-1.2507513513257502</v>
      </c>
      <c r="F40" s="16">
        <f>F41</f>
        <v>-0.24075135132575021</v>
      </c>
      <c r="G40" s="62">
        <f>G41</f>
        <v>-0.54141478811786303</v>
      </c>
      <c r="H40" s="14">
        <f>H41</f>
        <v>-0.23141478811786298</v>
      </c>
      <c r="I40" s="76" t="s">
        <v>137</v>
      </c>
      <c r="J40" s="27"/>
      <c r="K40" s="19"/>
    </row>
    <row r="41" spans="1:11" ht="30">
      <c r="A41" s="39" t="s">
        <v>118</v>
      </c>
      <c r="B41" s="37" t="s">
        <v>81</v>
      </c>
      <c r="C41" s="72">
        <f>C36+C37+C39</f>
        <v>-1.8231177694465428</v>
      </c>
      <c r="D41" s="16">
        <f>D36+D37</f>
        <v>-0.68313194766984475</v>
      </c>
      <c r="E41" s="147">
        <f>E36+E37+E39</f>
        <v>-1.2507513513257502</v>
      </c>
      <c r="F41" s="16">
        <f>F36+F37</f>
        <v>-0.24075135132575021</v>
      </c>
      <c r="G41" s="24">
        <f>G36+G37+G39</f>
        <v>-0.54141478811786303</v>
      </c>
      <c r="H41" s="14">
        <f>H36+H37</f>
        <v>-0.23141478811786298</v>
      </c>
      <c r="I41" s="76" t="s">
        <v>138</v>
      </c>
      <c r="J41" s="27"/>
      <c r="K41" s="19"/>
    </row>
    <row r="42" spans="1:11" ht="6" customHeight="1">
      <c r="A42" s="38"/>
      <c r="B42" s="37"/>
      <c r="C42" s="32"/>
      <c r="D42" s="21"/>
      <c r="E42" s="32"/>
      <c r="F42" s="21"/>
      <c r="G42" s="22"/>
      <c r="H42" s="20"/>
      <c r="I42" s="76"/>
    </row>
    <row r="43" spans="1:11" ht="60">
      <c r="A43" s="39" t="s">
        <v>27</v>
      </c>
      <c r="B43" s="6" t="s">
        <v>82</v>
      </c>
      <c r="C43" s="147">
        <f t="shared" ref="C43:H43" si="9">C58</f>
        <v>-1.5831319476698447</v>
      </c>
      <c r="D43" s="16">
        <f t="shared" si="9"/>
        <v>-1.1831319476698448</v>
      </c>
      <c r="E43" s="72">
        <f t="shared" si="9"/>
        <v>-1.2407513513257502</v>
      </c>
      <c r="F43" s="16">
        <f t="shared" si="9"/>
        <v>-0.74075135132575021</v>
      </c>
      <c r="G43" s="62">
        <f t="shared" si="9"/>
        <v>-0.74075135132575021</v>
      </c>
      <c r="H43" s="14">
        <f t="shared" si="9"/>
        <v>-0.74075135132575021</v>
      </c>
      <c r="I43" s="37" t="s">
        <v>139</v>
      </c>
      <c r="J43" s="27"/>
      <c r="K43" s="19"/>
    </row>
    <row r="44" spans="1:11" ht="45">
      <c r="A44" s="39" t="s">
        <v>144</v>
      </c>
      <c r="B44" s="6" t="s">
        <v>83</v>
      </c>
      <c r="C44" s="73">
        <v>-1</v>
      </c>
      <c r="D44" s="75">
        <v>-1</v>
      </c>
      <c r="E44" s="73">
        <v>-1</v>
      </c>
      <c r="F44" s="75">
        <v>-1</v>
      </c>
      <c r="G44" s="73">
        <v>-1</v>
      </c>
      <c r="H44" s="73">
        <v>-1</v>
      </c>
      <c r="I44" s="76" t="s">
        <v>140</v>
      </c>
      <c r="J44" s="27"/>
      <c r="K44" s="19"/>
    </row>
    <row r="45" spans="1:11" ht="45">
      <c r="A45" s="39" t="s">
        <v>146</v>
      </c>
      <c r="B45" s="37" t="s">
        <v>32</v>
      </c>
      <c r="C45" s="161">
        <f t="shared" ref="C45:D45" si="10">C48</f>
        <v>-0.28999999999999998</v>
      </c>
      <c r="D45" s="75">
        <f t="shared" si="10"/>
        <v>-0.28999999999999998</v>
      </c>
      <c r="E45" s="23" t="s">
        <v>5</v>
      </c>
      <c r="F45" s="25" t="s">
        <v>5</v>
      </c>
      <c r="G45" s="26" t="s">
        <v>5</v>
      </c>
      <c r="H45" s="23" t="s">
        <v>5</v>
      </c>
      <c r="I45" s="17" t="s">
        <v>122</v>
      </c>
      <c r="J45" s="27"/>
      <c r="K45" s="19"/>
    </row>
    <row r="46" spans="1:11" ht="30">
      <c r="A46" s="38" t="s">
        <v>84</v>
      </c>
      <c r="B46" s="52" t="s">
        <v>34</v>
      </c>
      <c r="C46" s="23" t="s">
        <v>5</v>
      </c>
      <c r="D46" s="25" t="s">
        <v>5</v>
      </c>
      <c r="E46" s="23" t="s">
        <v>5</v>
      </c>
      <c r="F46" s="25" t="s">
        <v>5</v>
      </c>
      <c r="G46" s="26" t="s">
        <v>5</v>
      </c>
      <c r="H46" s="23" t="s">
        <v>5</v>
      </c>
      <c r="I46" s="77" t="s">
        <v>121</v>
      </c>
      <c r="J46" s="27"/>
      <c r="K46" s="19"/>
    </row>
    <row r="47" spans="1:11" ht="30">
      <c r="A47" s="38" t="s">
        <v>85</v>
      </c>
      <c r="B47" s="52" t="s">
        <v>35</v>
      </c>
      <c r="C47" s="23" t="s">
        <v>5</v>
      </c>
      <c r="D47" s="25" t="s">
        <v>5</v>
      </c>
      <c r="E47" s="23" t="s">
        <v>5</v>
      </c>
      <c r="F47" s="25" t="s">
        <v>5</v>
      </c>
      <c r="G47" s="26" t="s">
        <v>5</v>
      </c>
      <c r="H47" s="23" t="s">
        <v>5</v>
      </c>
      <c r="I47" s="77" t="s">
        <v>123</v>
      </c>
      <c r="J47" s="27"/>
      <c r="K47" s="19"/>
    </row>
    <row r="48" spans="1:11" ht="30">
      <c r="A48" s="38" t="s">
        <v>145</v>
      </c>
      <c r="B48" s="52" t="s">
        <v>36</v>
      </c>
      <c r="C48" s="14">
        <v>-0.28999999999999998</v>
      </c>
      <c r="D48" s="16">
        <v>-0.28999999999999998</v>
      </c>
      <c r="E48" s="23" t="s">
        <v>5</v>
      </c>
      <c r="F48" s="25" t="s">
        <v>5</v>
      </c>
      <c r="G48" s="26" t="s">
        <v>5</v>
      </c>
      <c r="H48" s="23" t="s">
        <v>5</v>
      </c>
      <c r="I48" s="77" t="s">
        <v>124</v>
      </c>
      <c r="J48" s="27"/>
      <c r="K48" s="19"/>
    </row>
    <row r="49" spans="1:11" ht="30">
      <c r="A49" s="39" t="s">
        <v>147</v>
      </c>
      <c r="B49" s="37" t="s">
        <v>33</v>
      </c>
      <c r="C49" s="72">
        <v>-0.4</v>
      </c>
      <c r="D49" s="16" t="s">
        <v>5</v>
      </c>
      <c r="E49" s="72">
        <v>-0.5</v>
      </c>
      <c r="F49" s="16" t="s">
        <v>5</v>
      </c>
      <c r="G49" s="26" t="s">
        <v>5</v>
      </c>
      <c r="H49" s="23" t="s">
        <v>5</v>
      </c>
      <c r="I49" s="17" t="s">
        <v>131</v>
      </c>
      <c r="J49" s="27"/>
      <c r="K49" s="19"/>
    </row>
    <row r="50" spans="1:11" ht="30">
      <c r="A50" s="39" t="s">
        <v>149</v>
      </c>
      <c r="B50" s="37" t="s">
        <v>98</v>
      </c>
      <c r="C50" s="72"/>
      <c r="D50" s="16" t="s">
        <v>5</v>
      </c>
      <c r="E50" s="72"/>
      <c r="F50" s="16" t="s">
        <v>5</v>
      </c>
      <c r="G50" s="26"/>
      <c r="H50" s="23" t="s">
        <v>5</v>
      </c>
      <c r="I50" s="17" t="s">
        <v>132</v>
      </c>
      <c r="J50" s="27"/>
      <c r="K50" s="19"/>
    </row>
    <row r="51" spans="1:11" ht="45">
      <c r="A51" s="38" t="s">
        <v>150</v>
      </c>
      <c r="B51" s="53" t="s">
        <v>88</v>
      </c>
      <c r="C51" s="72">
        <f>C44+C49+C45+C50</f>
        <v>-1.69</v>
      </c>
      <c r="D51" s="16">
        <f t="shared" ref="D51" si="11">D44+D45</f>
        <v>-1.29</v>
      </c>
      <c r="E51" s="72">
        <f>E49+E44+E50</f>
        <v>-1.5</v>
      </c>
      <c r="F51" s="16">
        <f>F44</f>
        <v>-1</v>
      </c>
      <c r="G51" s="62">
        <f>G44+G50</f>
        <v>-1</v>
      </c>
      <c r="H51" s="14">
        <f>H44</f>
        <v>-1</v>
      </c>
      <c r="I51" s="76" t="s">
        <v>200</v>
      </c>
      <c r="J51" s="27"/>
      <c r="K51" s="19"/>
    </row>
    <row r="52" spans="1:11" ht="6" customHeight="1">
      <c r="A52" s="38"/>
      <c r="B52" s="37"/>
      <c r="C52" s="32"/>
      <c r="D52" s="21"/>
      <c r="E52" s="32"/>
      <c r="F52" s="21"/>
      <c r="G52" s="22"/>
      <c r="H52" s="20"/>
      <c r="I52" s="17"/>
    </row>
    <row r="53" spans="1:11" ht="45">
      <c r="A53" s="39" t="s">
        <v>151</v>
      </c>
      <c r="B53" s="53" t="s">
        <v>205</v>
      </c>
      <c r="C53" s="14">
        <f>C51</f>
        <v>-1.69</v>
      </c>
      <c r="D53" s="16">
        <f>D51</f>
        <v>-1.29</v>
      </c>
      <c r="E53" s="72">
        <f t="shared" ref="E53:H53" si="12">E51</f>
        <v>-1.5</v>
      </c>
      <c r="F53" s="16">
        <f t="shared" si="12"/>
        <v>-1</v>
      </c>
      <c r="G53" s="62">
        <f t="shared" si="12"/>
        <v>-1</v>
      </c>
      <c r="H53" s="14">
        <f t="shared" si="12"/>
        <v>-1</v>
      </c>
      <c r="I53" s="76" t="s">
        <v>207</v>
      </c>
      <c r="J53" s="27"/>
      <c r="K53" s="19"/>
    </row>
    <row r="54" spans="1:11" ht="45">
      <c r="A54" s="39" t="s">
        <v>152</v>
      </c>
      <c r="B54" s="53" t="s">
        <v>209</v>
      </c>
      <c r="C54" s="72">
        <v>-1.7</v>
      </c>
      <c r="D54" s="72">
        <v>-1.7</v>
      </c>
      <c r="E54" s="15">
        <v>-1.7</v>
      </c>
      <c r="F54" s="16">
        <v>-1.7</v>
      </c>
      <c r="G54" s="62">
        <v>-1.7</v>
      </c>
      <c r="H54" s="14">
        <v>-1.7</v>
      </c>
      <c r="I54" s="17" t="s">
        <v>208</v>
      </c>
      <c r="J54" s="27"/>
      <c r="K54" s="19"/>
    </row>
    <row r="55" spans="1:11" ht="30">
      <c r="A55" s="38" t="s">
        <v>156</v>
      </c>
      <c r="B55" s="53" t="s">
        <v>202</v>
      </c>
      <c r="C55" s="147">
        <f>C37</f>
        <v>0.10686805233015528</v>
      </c>
      <c r="D55" s="161">
        <f>C55</f>
        <v>0.10686805233015528</v>
      </c>
      <c r="E55" s="15">
        <f>E37</f>
        <v>0.25924864867424979</v>
      </c>
      <c r="F55" s="16">
        <f>E55</f>
        <v>0.25924864867424979</v>
      </c>
      <c r="G55" s="62">
        <f>E55</f>
        <v>0.25924864867424979</v>
      </c>
      <c r="H55" s="14">
        <f>F55</f>
        <v>0.25924864867424979</v>
      </c>
      <c r="I55" s="17" t="s">
        <v>201</v>
      </c>
      <c r="J55" s="27"/>
      <c r="K55" s="19"/>
    </row>
    <row r="56" spans="1:11" ht="30">
      <c r="A56" s="39" t="s">
        <v>153</v>
      </c>
      <c r="B56" s="53" t="s">
        <v>204</v>
      </c>
      <c r="C56" s="14">
        <f>C53+C55</f>
        <v>-1.5831319476698447</v>
      </c>
      <c r="D56" s="72">
        <f t="shared" ref="D56:H56" si="13">D53+D55</f>
        <v>-1.1831319476698448</v>
      </c>
      <c r="E56" s="15">
        <f t="shared" si="13"/>
        <v>-1.2407513513257502</v>
      </c>
      <c r="F56" s="16">
        <f t="shared" si="13"/>
        <v>-0.74075135132575021</v>
      </c>
      <c r="G56" s="62">
        <f t="shared" si="13"/>
        <v>-0.74075135132575021</v>
      </c>
      <c r="H56" s="14">
        <f t="shared" si="13"/>
        <v>-0.74075135132575021</v>
      </c>
      <c r="I56" s="17" t="s">
        <v>203</v>
      </c>
      <c r="J56" s="27"/>
      <c r="K56" s="19"/>
    </row>
    <row r="57" spans="1:11">
      <c r="A57" s="39" t="s">
        <v>154</v>
      </c>
      <c r="B57" s="53" t="s">
        <v>45</v>
      </c>
      <c r="C57" s="23" t="s">
        <v>5</v>
      </c>
      <c r="D57" s="147" t="s">
        <v>5</v>
      </c>
      <c r="E57" s="24" t="s">
        <v>5</v>
      </c>
      <c r="F57" s="25" t="s">
        <v>5</v>
      </c>
      <c r="G57" s="26" t="s">
        <v>5</v>
      </c>
      <c r="H57" s="23" t="s">
        <v>5</v>
      </c>
      <c r="I57" s="17" t="s">
        <v>210</v>
      </c>
      <c r="J57" s="27"/>
      <c r="K57" s="19"/>
    </row>
    <row r="58" spans="1:11" ht="45">
      <c r="A58" s="39" t="s">
        <v>155</v>
      </c>
      <c r="B58" s="53" t="s">
        <v>206</v>
      </c>
      <c r="C58" s="14">
        <f>C56</f>
        <v>-1.5831319476698447</v>
      </c>
      <c r="D58" s="72">
        <f t="shared" ref="D58:H58" si="14">D56</f>
        <v>-1.1831319476698448</v>
      </c>
      <c r="E58" s="15">
        <f t="shared" si="14"/>
        <v>-1.2407513513257502</v>
      </c>
      <c r="F58" s="16">
        <f t="shared" si="14"/>
        <v>-0.74075135132575021</v>
      </c>
      <c r="G58" s="62">
        <f t="shared" si="14"/>
        <v>-0.74075135132575021</v>
      </c>
      <c r="H58" s="14">
        <f t="shared" si="14"/>
        <v>-0.74075135132575021</v>
      </c>
      <c r="I58" s="17" t="s">
        <v>211</v>
      </c>
      <c r="J58" s="27"/>
      <c r="K58" s="19"/>
    </row>
    <row r="59" spans="1:11" ht="26.25">
      <c r="A59" s="30" t="s">
        <v>8</v>
      </c>
      <c r="I59" s="31" t="s">
        <v>9</v>
      </c>
    </row>
    <row r="66" spans="2:7">
      <c r="C66" s="139">
        <f>C18/100*C39</f>
        <v>-204.90503399325479</v>
      </c>
      <c r="D66" s="140"/>
      <c r="E66" s="139">
        <f>E18/100*E39</f>
        <v>-149.65797000000001</v>
      </c>
      <c r="F66" s="140"/>
      <c r="G66" s="139">
        <f>G18/100*G39</f>
        <v>-96.164169999999999</v>
      </c>
    </row>
    <row r="70" spans="2:7">
      <c r="B70" s="30"/>
    </row>
  </sheetData>
  <pageMargins left="0.55118110236220474" right="0.55118110236220474" top="0.98425196850393704" bottom="0.98425196850393704" header="0.31496062992125984" footer="0.31496062992125984"/>
  <pageSetup scale="39" orientation="portrait" r:id="rId1"/>
  <headerFooter>
    <oddHeader xml:space="preserve">&amp;L&amp;"Times New Roman,Regular"Fiskālās disciplīnas padomes starpziņojums par Latvijas Stabilitātes programmu 2017.-2020.gadam
Fiscal discipline interim report on Latvia's Stability programme 2017-2020&amp;R&amp;"Times New Roman,Regular"2. pielikums
Annex 2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34"/>
  <sheetViews>
    <sheetView showGridLines="0" zoomScale="70" zoomScaleNormal="70" zoomScalePageLayoutView="55" workbookViewId="0">
      <selection activeCell="A5" sqref="A5"/>
    </sheetView>
  </sheetViews>
  <sheetFormatPr defaultColWidth="9.140625" defaultRowHeight="15"/>
  <cols>
    <col min="1" max="1" width="30.7109375" style="8" customWidth="1"/>
    <col min="2" max="2" width="53.28515625" style="8" customWidth="1"/>
    <col min="3" max="6" width="12.42578125" style="8" customWidth="1"/>
    <col min="7" max="7" width="53.28515625" style="8" customWidth="1"/>
    <col min="8" max="16384" width="9.140625" style="8"/>
  </cols>
  <sheetData>
    <row r="1" spans="1:7" ht="15.75">
      <c r="A1" s="7" t="s">
        <v>49</v>
      </c>
      <c r="B1" s="7"/>
      <c r="C1" s="7"/>
      <c r="D1" s="7"/>
      <c r="E1" s="7"/>
      <c r="F1" s="7"/>
      <c r="G1" s="9" t="s">
        <v>225</v>
      </c>
    </row>
    <row r="2" spans="1:7" ht="15.75">
      <c r="A2" s="7" t="s">
        <v>50</v>
      </c>
      <c r="B2" s="7"/>
      <c r="C2" s="7"/>
      <c r="D2" s="7"/>
      <c r="E2" s="7"/>
      <c r="F2" s="7"/>
      <c r="G2" s="9" t="s">
        <v>221</v>
      </c>
    </row>
    <row r="3" spans="1:7" customFormat="1" ht="15.75">
      <c r="A3" s="11" t="s">
        <v>1</v>
      </c>
      <c r="B3" s="7"/>
      <c r="C3" s="11"/>
      <c r="D3" s="11"/>
      <c r="E3" s="11"/>
      <c r="F3" s="11"/>
    </row>
    <row r="4" spans="1:7" customFormat="1" ht="15.75">
      <c r="A4" s="11" t="s">
        <v>2</v>
      </c>
      <c r="B4" s="7"/>
      <c r="C4" s="11"/>
      <c r="D4" s="11"/>
      <c r="E4" s="11"/>
      <c r="F4" s="11"/>
    </row>
    <row r="5" spans="1:7" ht="6.75" customHeight="1"/>
    <row r="6" spans="1:7">
      <c r="A6" s="57" t="s">
        <v>102</v>
      </c>
      <c r="B6" s="55" t="s">
        <v>100</v>
      </c>
      <c r="C6" s="152">
        <v>2018</v>
      </c>
      <c r="D6" s="80"/>
      <c r="E6" s="153">
        <v>2019</v>
      </c>
      <c r="F6" s="85"/>
      <c r="G6" s="5"/>
    </row>
    <row r="7" spans="1:7" ht="45">
      <c r="A7" s="58"/>
      <c r="B7" s="56"/>
      <c r="C7" s="3" t="s">
        <v>3</v>
      </c>
      <c r="D7" s="4" t="s">
        <v>4</v>
      </c>
      <c r="E7" s="125" t="s">
        <v>3</v>
      </c>
      <c r="F7" s="3" t="s">
        <v>4</v>
      </c>
      <c r="G7" s="5"/>
    </row>
    <row r="8" spans="1:7" ht="30">
      <c r="A8" s="39" t="s">
        <v>172</v>
      </c>
      <c r="B8" s="86" t="s">
        <v>157</v>
      </c>
      <c r="C8" s="135">
        <v>7240.3262430000004</v>
      </c>
      <c r="D8" s="135">
        <v>7240.3262430000004</v>
      </c>
      <c r="E8" s="136">
        <v>7409.3698039999999</v>
      </c>
      <c r="F8" s="135">
        <v>7409.3698039999999</v>
      </c>
      <c r="G8" s="83" t="s">
        <v>190</v>
      </c>
    </row>
    <row r="9" spans="1:7" ht="30">
      <c r="A9" s="40" t="s">
        <v>199</v>
      </c>
      <c r="B9" s="87" t="s">
        <v>158</v>
      </c>
      <c r="C9" s="130">
        <v>7.1260650000000005</v>
      </c>
      <c r="D9" s="130">
        <v>29.126065000000001</v>
      </c>
      <c r="E9" s="154">
        <v>18.341719999999999</v>
      </c>
      <c r="F9" s="130">
        <v>18.341719999999999</v>
      </c>
      <c r="G9" s="81" t="s">
        <v>51</v>
      </c>
    </row>
    <row r="10" spans="1:7" ht="45">
      <c r="A10" s="39" t="s">
        <v>197</v>
      </c>
      <c r="B10" s="88" t="s">
        <v>52</v>
      </c>
      <c r="C10" s="124">
        <v>0</v>
      </c>
      <c r="D10" s="124">
        <v>0</v>
      </c>
      <c r="E10" s="155">
        <v>0</v>
      </c>
      <c r="F10" s="124">
        <v>0</v>
      </c>
      <c r="G10" s="83" t="s">
        <v>53</v>
      </c>
    </row>
    <row r="11" spans="1:7" ht="30">
      <c r="A11" s="38" t="s">
        <v>166</v>
      </c>
      <c r="B11" s="89" t="s">
        <v>54</v>
      </c>
      <c r="C11" s="92">
        <v>0</v>
      </c>
      <c r="D11" s="92">
        <v>0</v>
      </c>
      <c r="E11" s="123">
        <v>0</v>
      </c>
      <c r="F11" s="92">
        <v>0</v>
      </c>
      <c r="G11" s="82" t="s">
        <v>55</v>
      </c>
    </row>
    <row r="12" spans="1:7" ht="30">
      <c r="A12" s="39" t="s">
        <v>167</v>
      </c>
      <c r="B12" s="89" t="s">
        <v>56</v>
      </c>
      <c r="C12" s="92">
        <v>0</v>
      </c>
      <c r="D12" s="92">
        <v>0</v>
      </c>
      <c r="E12" s="123">
        <v>0</v>
      </c>
      <c r="F12" s="92">
        <v>0</v>
      </c>
      <c r="G12" s="82" t="s">
        <v>57</v>
      </c>
    </row>
    <row r="13" spans="1:7" ht="45">
      <c r="A13" s="39" t="s">
        <v>168</v>
      </c>
      <c r="B13" s="89" t="s">
        <v>58</v>
      </c>
      <c r="C13" s="92">
        <v>0</v>
      </c>
      <c r="D13" s="92">
        <v>0</v>
      </c>
      <c r="E13" s="123">
        <v>0</v>
      </c>
      <c r="F13" s="92">
        <v>0</v>
      </c>
      <c r="G13" s="82" t="s">
        <v>59</v>
      </c>
    </row>
    <row r="14" spans="1:7" ht="30">
      <c r="A14" s="38" t="s">
        <v>169</v>
      </c>
      <c r="B14" s="89" t="s">
        <v>60</v>
      </c>
      <c r="C14" s="92">
        <v>0</v>
      </c>
      <c r="D14" s="92">
        <v>0</v>
      </c>
      <c r="E14" s="123">
        <v>0</v>
      </c>
      <c r="F14" s="92">
        <v>0</v>
      </c>
      <c r="G14" s="82" t="s">
        <v>61</v>
      </c>
    </row>
    <row r="15" spans="1:7" ht="48" customHeight="1">
      <c r="A15" s="39" t="s">
        <v>198</v>
      </c>
      <c r="B15" s="88" t="s">
        <v>62</v>
      </c>
      <c r="C15" s="132">
        <v>-2.3368880000000001</v>
      </c>
      <c r="D15" s="132">
        <v>-2.3368880000000001</v>
      </c>
      <c r="E15" s="156">
        <v>-4.5788849999999996</v>
      </c>
      <c r="F15" s="132">
        <v>-4.5788849999999996</v>
      </c>
      <c r="G15" s="83" t="s">
        <v>63</v>
      </c>
    </row>
    <row r="16" spans="1:7" ht="30">
      <c r="A16" s="38" t="s">
        <v>14</v>
      </c>
      <c r="B16" s="89" t="s">
        <v>161</v>
      </c>
      <c r="C16" s="133">
        <v>-0.73948899999999995</v>
      </c>
      <c r="D16" s="133">
        <v>-0.73948899999999995</v>
      </c>
      <c r="E16" s="157">
        <v>-4.5967289999999998</v>
      </c>
      <c r="F16" s="133">
        <v>-4.5967289999999998</v>
      </c>
      <c r="G16" s="82" t="s">
        <v>191</v>
      </c>
    </row>
    <row r="17" spans="1:7" ht="30">
      <c r="A17" s="38" t="s">
        <v>15</v>
      </c>
      <c r="B17" s="89" t="s">
        <v>162</v>
      </c>
      <c r="C17" s="133">
        <v>-0.93311200000000005</v>
      </c>
      <c r="D17" s="133">
        <v>-0.93311200000000005</v>
      </c>
      <c r="E17" s="157">
        <v>-0.89953799999999995</v>
      </c>
      <c r="F17" s="133">
        <v>-0.89953799999999995</v>
      </c>
      <c r="G17" s="82" t="s">
        <v>192</v>
      </c>
    </row>
    <row r="18" spans="1:7" ht="30">
      <c r="A18" s="38" t="s">
        <v>159</v>
      </c>
      <c r="B18" s="89" t="s">
        <v>163</v>
      </c>
      <c r="C18" s="133">
        <v>2.7521019999999998</v>
      </c>
      <c r="D18" s="133">
        <v>2.7521019999999998</v>
      </c>
      <c r="E18" s="157">
        <v>4.6592589999999996</v>
      </c>
      <c r="F18" s="133">
        <v>4.6592589999999996</v>
      </c>
      <c r="G18" s="82" t="s">
        <v>193</v>
      </c>
    </row>
    <row r="19" spans="1:7" ht="45">
      <c r="A19" s="38" t="s">
        <v>160</v>
      </c>
      <c r="B19" s="89" t="s">
        <v>164</v>
      </c>
      <c r="C19" s="133">
        <v>-3.4163890000000001</v>
      </c>
      <c r="D19" s="133">
        <v>-3.4163890000000001</v>
      </c>
      <c r="E19" s="157">
        <v>-3.7418770000000001</v>
      </c>
      <c r="F19" s="133">
        <v>-3.7418770000000001</v>
      </c>
      <c r="G19" s="82" t="s">
        <v>194</v>
      </c>
    </row>
    <row r="20" spans="1:7" ht="62.25" customHeight="1">
      <c r="A20" s="39" t="s">
        <v>37</v>
      </c>
      <c r="B20" s="88" t="s">
        <v>64</v>
      </c>
      <c r="C20" s="142">
        <v>2.2107610000000002</v>
      </c>
      <c r="D20" s="143">
        <v>2.2107610000000002</v>
      </c>
      <c r="E20" s="157">
        <v>0.99858999999999998</v>
      </c>
      <c r="F20" s="133">
        <v>0.99858999999999998</v>
      </c>
      <c r="G20" s="83" t="s">
        <v>65</v>
      </c>
    </row>
    <row r="21" spans="1:7" ht="75" hidden="1">
      <c r="A21" s="39" t="s">
        <v>38</v>
      </c>
      <c r="B21" s="88" t="s">
        <v>66</v>
      </c>
      <c r="C21" s="91">
        <v>0</v>
      </c>
      <c r="D21" s="144">
        <v>0</v>
      </c>
      <c r="E21" s="141">
        <v>0</v>
      </c>
      <c r="F21" s="91">
        <v>0</v>
      </c>
      <c r="G21" s="83" t="s">
        <v>67</v>
      </c>
    </row>
    <row r="22" spans="1:7" ht="30">
      <c r="A22" s="39" t="s">
        <v>16</v>
      </c>
      <c r="B22" s="88" t="s">
        <v>68</v>
      </c>
      <c r="C22" s="146">
        <v>0</v>
      </c>
      <c r="D22" s="145">
        <v>22</v>
      </c>
      <c r="E22" s="141">
        <v>0</v>
      </c>
      <c r="F22" s="91">
        <v>0</v>
      </c>
      <c r="G22" s="83" t="s">
        <v>69</v>
      </c>
    </row>
    <row r="23" spans="1:7" ht="45">
      <c r="A23" s="39" t="s">
        <v>39</v>
      </c>
      <c r="B23" s="88" t="s">
        <v>70</v>
      </c>
      <c r="C23" s="142">
        <v>5.9700160000000002</v>
      </c>
      <c r="D23" s="143">
        <v>5.9700160000000002</v>
      </c>
      <c r="E23" s="157">
        <v>21.029928999999999</v>
      </c>
      <c r="F23" s="133">
        <v>21.029928999999999</v>
      </c>
      <c r="G23" s="83" t="s">
        <v>71</v>
      </c>
    </row>
    <row r="24" spans="1:7" ht="30" hidden="1">
      <c r="A24" s="39" t="s">
        <v>165</v>
      </c>
      <c r="B24" s="88" t="s">
        <v>72</v>
      </c>
      <c r="C24" s="91">
        <v>0</v>
      </c>
      <c r="D24" s="144">
        <v>0</v>
      </c>
      <c r="E24" s="141">
        <v>0</v>
      </c>
      <c r="F24" s="91">
        <v>0</v>
      </c>
      <c r="G24" s="83" t="s">
        <v>73</v>
      </c>
    </row>
    <row r="25" spans="1:7" ht="30">
      <c r="A25" s="39" t="s">
        <v>17</v>
      </c>
      <c r="B25" s="88" t="s">
        <v>74</v>
      </c>
      <c r="C25" s="142">
        <v>1.282176</v>
      </c>
      <c r="D25" s="134">
        <v>1.282176</v>
      </c>
      <c r="E25" s="158">
        <v>0.89208600000000005</v>
      </c>
      <c r="F25" s="131">
        <v>0.89208600000000005</v>
      </c>
      <c r="G25" s="83" t="s">
        <v>75</v>
      </c>
    </row>
    <row r="26" spans="1:7" ht="61.5" hidden="1" customHeight="1">
      <c r="A26" s="39" t="s">
        <v>170</v>
      </c>
      <c r="B26" s="86" t="s">
        <v>76</v>
      </c>
      <c r="C26" s="91">
        <v>0</v>
      </c>
      <c r="D26" s="144">
        <v>0</v>
      </c>
      <c r="E26" s="141">
        <v>0</v>
      </c>
      <c r="F26" s="91">
        <v>0</v>
      </c>
      <c r="G26" s="83" t="s">
        <v>77</v>
      </c>
    </row>
    <row r="27" spans="1:7" ht="104.25" hidden="1" customHeight="1">
      <c r="A27" s="39" t="s">
        <v>171</v>
      </c>
      <c r="B27" s="47" t="s">
        <v>78</v>
      </c>
      <c r="C27" s="91">
        <v>0</v>
      </c>
      <c r="D27" s="144">
        <v>0</v>
      </c>
      <c r="E27" s="141">
        <v>0</v>
      </c>
      <c r="F27" s="91">
        <v>0</v>
      </c>
      <c r="G27" s="83" t="s">
        <v>79</v>
      </c>
    </row>
    <row r="28" spans="1:7" ht="5.25" customHeight="1">
      <c r="A28" s="38"/>
      <c r="B28" s="48"/>
      <c r="C28" s="84"/>
      <c r="D28" s="84"/>
      <c r="E28" s="126"/>
      <c r="F28" s="84"/>
      <c r="G28" s="84"/>
    </row>
    <row r="29" spans="1:7" ht="45">
      <c r="A29" s="39" t="s">
        <v>18</v>
      </c>
      <c r="B29" s="86" t="s">
        <v>173</v>
      </c>
      <c r="C29" s="138">
        <v>1347.6141230000001</v>
      </c>
      <c r="D29" s="133">
        <v>1347.6141230000001</v>
      </c>
      <c r="E29" s="136">
        <v>1346.2966240000001</v>
      </c>
      <c r="F29" s="133">
        <v>1346.2966240000001</v>
      </c>
      <c r="G29" s="83" t="s">
        <v>195</v>
      </c>
    </row>
    <row r="30" spans="1:7" ht="32.25" customHeight="1">
      <c r="A30" s="39" t="s">
        <v>19</v>
      </c>
      <c r="B30" s="86" t="s">
        <v>174</v>
      </c>
      <c r="C30" s="138">
        <v>254.144882</v>
      </c>
      <c r="D30" s="133">
        <v>254.144882</v>
      </c>
      <c r="E30" s="136">
        <v>259.87668400000001</v>
      </c>
      <c r="F30" s="133">
        <v>259.87668400000001</v>
      </c>
      <c r="G30" s="83" t="s">
        <v>196</v>
      </c>
    </row>
    <row r="31" spans="1:7" ht="5.25" customHeight="1">
      <c r="A31" s="38"/>
      <c r="B31" s="48"/>
      <c r="C31" s="84"/>
      <c r="D31" s="84"/>
      <c r="E31" s="126"/>
      <c r="F31" s="84"/>
      <c r="G31" s="84"/>
    </row>
    <row r="32" spans="1:7" ht="28.5">
      <c r="A32" s="67" t="s">
        <v>175</v>
      </c>
      <c r="B32" s="90" t="s">
        <v>106</v>
      </c>
      <c r="C32" s="137">
        <v>8849.2113130000016</v>
      </c>
      <c r="D32" s="137">
        <v>8871.2113130000016</v>
      </c>
      <c r="E32" s="159">
        <v>9033.8848320000016</v>
      </c>
      <c r="F32" s="137">
        <v>9033.8848320000016</v>
      </c>
      <c r="G32" s="61" t="s">
        <v>216</v>
      </c>
    </row>
    <row r="33" spans="1:7" ht="25.5">
      <c r="A33" s="49" t="s">
        <v>8</v>
      </c>
      <c r="B33" s="49"/>
      <c r="C33" s="49"/>
      <c r="D33" s="49"/>
      <c r="E33" s="49"/>
      <c r="F33" s="49"/>
      <c r="G33" s="50" t="s">
        <v>9</v>
      </c>
    </row>
    <row r="34" spans="1:7">
      <c r="B34" s="51"/>
      <c r="C34" s="51"/>
      <c r="D34" s="51"/>
      <c r="E34" s="51"/>
      <c r="F34" s="51"/>
    </row>
  </sheetData>
  <pageMargins left="0.55118110236220474" right="0.55118110236220474" top="0.98425196850393704" bottom="0.98425196850393704" header="0.31496062992125984" footer="0.31496062992125984"/>
  <pageSetup scale="50" orientation="portrait" r:id="rId1"/>
  <headerFooter>
    <oddHeader>&amp;L&amp;"Times New Roman,Regular"Fiskālās disciplīnas padomes starpziņojums par Latvijas Stabilitātes programmu 2017.-2020.gadam
Fiscal discipline interim report on Latvia's Stability programme 2017-2020&amp;R&amp;"Times New Roman,Regular"2. pielikums 
Annex 2</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0"/>
  <sheetViews>
    <sheetView zoomScale="70" zoomScaleNormal="70" workbookViewId="0">
      <selection activeCell="A2" sqref="A2"/>
    </sheetView>
  </sheetViews>
  <sheetFormatPr defaultRowHeight="15"/>
  <sheetData>
    <row r="1" spans="1:11">
      <c r="A1" t="s">
        <v>226</v>
      </c>
      <c r="B1" t="s">
        <v>105</v>
      </c>
      <c r="H1" t="s">
        <v>189</v>
      </c>
      <c r="I1" t="s">
        <v>104</v>
      </c>
    </row>
    <row r="2" spans="1:11">
      <c r="B2">
        <v>2018</v>
      </c>
      <c r="C2">
        <v>2019</v>
      </c>
      <c r="D2">
        <v>2020</v>
      </c>
      <c r="I2">
        <v>2018</v>
      </c>
      <c r="J2">
        <v>2019</v>
      </c>
      <c r="K2">
        <v>2020</v>
      </c>
    </row>
    <row r="3" spans="1:11">
      <c r="A3" t="s">
        <v>219</v>
      </c>
      <c r="B3" s="160">
        <f>'2.pielikuma 1.tabula'!C23</f>
        <v>8960.5435375157376</v>
      </c>
      <c r="C3" s="160">
        <f>'2.pielikuma 1.tabula'!E23</f>
        <v>9276.3483961421207</v>
      </c>
      <c r="D3" s="160">
        <f>'2.pielikuma 1.tabula'!G23</f>
        <v>9446.5269610363193</v>
      </c>
      <c r="H3" t="s">
        <v>217</v>
      </c>
      <c r="I3" s="160">
        <f>'2.pielikuma 1.tabula'!C23</f>
        <v>8960.5435375157376</v>
      </c>
      <c r="J3" s="160">
        <f>'2.pielikuma 1.tabula'!E23</f>
        <v>9276.3483961421207</v>
      </c>
      <c r="K3" s="160">
        <f>'2.pielikuma 1.tabula'!G23</f>
        <v>9446.5269610363193</v>
      </c>
    </row>
    <row r="4" spans="1:11">
      <c r="A4" t="s">
        <v>220</v>
      </c>
      <c r="B4" s="160">
        <f>'2.pielikuma 1.tabula'!D23</f>
        <v>8711.3299375157367</v>
      </c>
      <c r="C4" s="160">
        <f>'2.pielikuma 1.tabula'!F23</f>
        <v>8982.9013961421206</v>
      </c>
      <c r="D4" s="160">
        <f>'2.pielikuma 1.tabula'!H23</f>
        <v>9350.3627910363193</v>
      </c>
      <c r="H4" t="s">
        <v>218</v>
      </c>
      <c r="I4" s="160">
        <f>'2.pielikuma 1.tabula'!D23</f>
        <v>8711.3299375157367</v>
      </c>
      <c r="J4" s="160">
        <f>'2.pielikuma 1.tabula'!F23</f>
        <v>8982.9013961421206</v>
      </c>
      <c r="K4" s="160">
        <f>'2.pielikuma 1.tabula'!H23</f>
        <v>9350.3627910363193</v>
      </c>
    </row>
    <row r="25" hidden="1"/>
    <row r="26" hidden="1"/>
    <row r="27" hidden="1"/>
    <row r="28" hidden="1"/>
    <row r="29" hidden="1"/>
    <row r="70" hidden="1"/>
  </sheetData>
  <pageMargins left="0.70866141732283472" right="0.70866141732283472" top="0.74803149606299213" bottom="0.74803149606299213" header="0.31496062992125984" footer="0.31496062992125984"/>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D32ED45F9124C54C9993D8F9B90B6509" ma:contentTypeVersion="2" ma:contentTypeDescription="Izveidot jaunu dokumentu." ma:contentTypeScope="" ma:versionID="e6917007175292b13e6775f65d85f6ce">
  <xsd:schema xmlns:xsd="http://www.w3.org/2001/XMLSchema" xmlns:xs="http://www.w3.org/2001/XMLSchema" xmlns:p="http://schemas.microsoft.com/office/2006/metadata/properties" xmlns:ns2="18cde31a-aed2-49ce-b570-e812b29b6342" targetNamespace="http://schemas.microsoft.com/office/2006/metadata/properties" ma:root="true" ma:fieldsID="a7bdf4340a5b031e2b007adf14f364d8" ns2:_="">
    <xsd:import namespace="18cde31a-aed2-49ce-b570-e812b29b6342"/>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cde31a-aed2-49ce-b570-e812b29b6342" elementFormDefault="qualified">
    <xsd:import namespace="http://schemas.microsoft.com/office/2006/documentManagement/types"/>
    <xsd:import namespace="http://schemas.microsoft.com/office/infopath/2007/PartnerControls"/>
    <xsd:element name="SharedWithUsers" ma:index="8" nillable="true" ma:displayName="Koplietots a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8AE6A9E-1203-45A3-B0E0-3C149E97F5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cde31a-aed2-49ce-b570-e812b29b63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A13955E-1B61-41F4-8847-F5F7384899D2}">
  <ds:schemaRefs>
    <ds:schemaRef ds:uri="http://www.w3.org/XML/1998/namespace"/>
    <ds:schemaRef ds:uri="http://purl.org/dc/elements/1.1/"/>
    <ds:schemaRef ds:uri="http://purl.org/dc/terms/"/>
    <ds:schemaRef ds:uri="18cde31a-aed2-49ce-b570-e812b29b6342"/>
    <ds:schemaRef ds:uri="http://schemas.microsoft.com/office/infopath/2007/PartnerControls"/>
    <ds:schemaRef ds:uri="http://schemas.microsoft.com/office/2006/metadata/properties"/>
    <ds:schemaRef ds:uri="http://purl.org/dc/dcmitype/"/>
    <ds:schemaRef ds:uri="http://schemas.microsoft.com/office/2006/documentManagement/types"/>
    <ds:schemaRef ds:uri="http://schemas.openxmlformats.org/package/2006/metadata/core-properties"/>
  </ds:schemaRefs>
</ds:datastoreItem>
</file>

<file path=customXml/itemProps3.xml><?xml version="1.0" encoding="utf-8"?>
<ds:datastoreItem xmlns:ds="http://schemas.openxmlformats.org/officeDocument/2006/customXml" ds:itemID="{D0511B28-6DF1-4090-A4F7-40E61073FE1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2.pielikuma 1.tabula</vt:lpstr>
      <vt:lpstr>2.pielikuma 2.tabula</vt:lpstr>
      <vt:lpstr>2.pielikuma 3.tabula</vt:lpstr>
      <vt:lpstr>grafiks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FDP</dc:creator>
  <cp:lastModifiedBy>Windows user</cp:lastModifiedBy>
  <cp:lastPrinted>2017-04-13T09:29:14Z</cp:lastPrinted>
  <dcterms:created xsi:type="dcterms:W3CDTF">2017-01-19T11:08:28Z</dcterms:created>
  <dcterms:modified xsi:type="dcterms:W3CDTF">2017-04-13T10:32:41Z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0x010100D32ED45F9124C54C9993D8F9B90B6509</vt:lpwstr>
  </property>
</Properties>
</file>