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Makro_2_2020\"/>
    </mc:Choice>
  </mc:AlternateContent>
  <xr:revisionPtr revIDLastSave="0" documentId="13_ncr:1_{DEE2DEA0-DC14-40A0-AC42-F320EEDDB04E}" xr6:coauthVersionLast="45" xr6:coauthVersionMax="45" xr10:uidLastSave="{00000000-0000-0000-0000-000000000000}"/>
  <bookViews>
    <workbookView xWindow="-90" yWindow="-90" windowWidth="19380" windowHeight="1038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U5" i="1"/>
  <c r="U4" i="1"/>
  <c r="U3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<sst xmlns="http://schemas.openxmlformats.org/spreadsheetml/2006/main" count="359" uniqueCount="121">
  <si>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</si>
  <si>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</si>
  <si>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</si>
  <si>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</si>
  <si>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</si>
  <si>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</si>
  <si>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</si>
  <si>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</si>
  <si>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</si>
  <si>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</si>
  <si>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</si>
  <si>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</si>
  <si>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</si>
  <si>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</si>
  <si>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</si>
  <si>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</si>
  <si>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</si>
  <si>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</si>
  <si>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</si>
  <si>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</si>
  <si>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</si>
  <si>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</si>
  <si>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</si>
  <si>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</si>
  <si>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</si>
  <si>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</si>
  <si>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</si>
  <si>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</si>
  <si>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</si>
  <si>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</si>
  <si>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</si>
  <si>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</si>
  <si>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</si>
  <si>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</si>
  <si>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</si>
  <si>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</si>
  <si>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</si>
  <si>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</si>
  <si>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</si>
  <si>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</si>
  <si>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</si>
  <si>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</si>
  <si>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</si>
  <si>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</si>
  <si>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</si>
  <si>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</si>
  <si>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</si>
  <si>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</si>
  <si>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</si>
  <si>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</si>
  <si>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</si>
  <si>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</si>
  <si>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</si>
  <si>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</si>
  <si>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</si>
  <si>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</si>
  <si>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</si>
  <si>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</si>
  <si>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</si>
  <si>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</si>
  <si>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</si>
  <si>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</si>
  <si>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</si>
  <si>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</si>
  <si>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</si>
  <si>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</si>
  <si>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</si>
  <si>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</si>
  <si>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</si>
  <si>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</si>
  <si>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</si>
  <si>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</si>
  <si>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</si>
  <si>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</si>
  <si>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</si>
  <si>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</si>
  <si>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</si>
  <si>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</si>
  <si>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</si>
  <si>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</si>
  <si>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</si>
  <si>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</si>
  <si>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</si>
  <si>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</si>
  <si>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</si>
  <si>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</si>
  <si>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</si>
  <si>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</si>
  <si>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</si>
  <si>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</si>
  <si>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</si>
  <si>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</si>
  <si>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</si>
  <si>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</si>
  <si>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</si>
  <si>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</si>
  <si>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</si>
  <si>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</si>
  <si>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</si>
  <si>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</si>
  <si>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</si>
  <si>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</si>
  <si>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</si>
  <si>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</si>
  <si>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</si>
  <si>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</si>
  <si>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data.csb.gov.lv/pxweb/lv/ekfin/ekfin__ikp__IKP__isterm/IK10_010c.px</t>
  </si>
  <si>
    <t>2019Q4</t>
  </si>
  <si>
    <t>2019 actual data</t>
  </si>
  <si>
    <t>https://data1.csb.gov.lv/pxweb/lv/atirdz/atirdz__atirdz__isterm/AT020c.px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</si>
  <si>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</si>
  <si>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</si>
  <si>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Prognoze (15.06.2020)</t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</si>
  <si>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</si>
  <si>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</si>
  <si>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</si>
  <si>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</si>
  <si>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2020p</t>
  </si>
  <si>
    <t>Forecast (21.06.2020)</t>
  </si>
  <si>
    <t>2020 actual data</t>
  </si>
  <si>
    <t>2020Q2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</si>
</sst>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0.000"/>
  </numFmts>
  <fonts count="4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u/>
      <sz val="11"/>
      <color theme="8"/>
      <name val="Calibri"/>
      <family val="2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</cellStyleXfs>
  <cellXfs count="16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1" fillId="0" borderId="0" xfId="0" applyNumberFormat="1" applyFont="1" applyAlignment="1">
      <alignment horizontal="right" vertical="center" indent="1"/>
    </xf>
    <xf numFmtId="164" fontId="11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4" fillId="0" borderId="0" xfId="2" applyFont="1" applyFill="1" applyProtection="1"/>
    <xf numFmtId="0" fontId="15" fillId="0" borderId="0" xfId="2" applyFont="1" applyFill="1" applyAlignment="1" applyProtection="1">
      <alignment horizontal="center" vertical="center" wrapText="1"/>
    </xf>
    <xf numFmtId="0" fontId="16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0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7" fillId="0" borderId="0" xfId="2" applyFont="1" applyFill="1" applyAlignment="1" applyProtection="1"/>
    <xf numFmtId="0" fontId="17" fillId="0" borderId="0" xfId="2" applyFont="1" applyFill="1" applyProtection="1"/>
    <xf numFmtId="0" fontId="17" fillId="0" borderId="0" xfId="2" applyFont="1" applyFill="1" applyAlignment="1" applyProtection="1">
      <alignment horizontal="center" vertical="center"/>
    </xf>
    <xf numFmtId="0" fontId="22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23" fillId="0" borderId="0" xfId="0" applyFont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0" fontId="21" fillId="0" borderId="0" xfId="0" applyFont="1" applyAlignment="1">
      <alignment horizontal="center"/>
    </xf>
    <xf numFmtId="165" fontId="9" fillId="0" borderId="0" xfId="0" applyNumberFormat="1" applyFont="1" applyFill="1" applyProtection="1"/>
    <xf numFmtId="3" fontId="0" fillId="0" borderId="0" xfId="0" applyNumberFormat="1"/>
    <xf numFmtId="0" fontId="2" fillId="0" borderId="0" xfId="2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165" fontId="14" fillId="0" borderId="0" xfId="2" applyNumberFormat="1" applyFont="1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8" fillId="7" borderId="0" xfId="0" applyFont="1" applyFill="1" applyAlignment="1">
      <alignment horizontal="center" vertical="center"/>
    </xf>
    <xf numFmtId="0" fontId="29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0" fillId="0" borderId="0" xfId="0" applyFont="1"/>
    <xf numFmtId="0" fontId="7" fillId="0" borderId="0" xfId="0" applyFont="1" applyFill="1" applyBorder="1" applyAlignment="1">
      <alignment horizontal="right" wrapText="1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5" fillId="0" borderId="0" xfId="0" applyNumberFormat="1" applyFont="1"/>
    <xf numFmtId="0" fontId="30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7" fillId="0" borderId="0" xfId="0" applyFont="1"/>
    <xf numFmtId="166" fontId="31" fillId="0" borderId="0" xfId="0" applyNumberFormat="1" applyFont="1" applyFill="1" applyProtection="1"/>
    <xf numFmtId="0" fontId="33" fillId="7" borderId="0" xfId="0" applyFont="1" applyFill="1" applyBorder="1" applyAlignment="1">
      <alignment horizontal="right"/>
    </xf>
    <xf numFmtId="0" fontId="22" fillId="7" borderId="0" xfId="0" applyFont="1" applyFill="1" applyBorder="1" applyAlignment="1">
      <alignment horizontal="right"/>
    </xf>
    <xf numFmtId="166" fontId="32" fillId="7" borderId="0" xfId="0" applyNumberFormat="1" applyFont="1" applyFill="1" applyProtection="1"/>
    <xf numFmtId="0" fontId="33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4" fontId="10" fillId="3" borderId="0" xfId="2" applyNumberFormat="1" applyFont="1" applyFill="1" applyAlignment="1" applyProtection="1">
      <alignment horizontal="center" vertical="center"/>
    </xf>
    <xf numFmtId="0" fontId="24" fillId="0" borderId="0" xfId="6"/>
    <xf numFmtId="0" fontId="8" fillId="7" borderId="0" xfId="2" applyFont="1" applyFill="1" applyAlignment="1" applyProtection="1">
      <alignment horizontal="center"/>
    </xf>
    <xf numFmtId="165" fontId="14" fillId="7" borderId="0" xfId="2" applyNumberFormat="1" applyFont="1" applyFill="1" applyProtection="1"/>
    <xf numFmtId="1" fontId="0" fillId="0" borderId="0" xfId="0" applyNumberFormat="1" applyFill="1" applyProtection="1"/>
    <xf numFmtId="164" fontId="34" fillId="0" borderId="0" xfId="0" applyNumberFormat="1" applyFont="1" applyFill="1" applyAlignment="1">
      <alignment horizontal="right"/>
    </xf>
    <xf numFmtId="0" fontId="35" fillId="0" borderId="0" xfId="5" applyFont="1" applyFill="1" applyProtection="1"/>
    <xf numFmtId="0" fontId="8" fillId="7" borderId="0" xfId="0" applyFont="1" applyFill="1" applyAlignment="1" applyProtection="1">
      <alignment horizontal="center"/>
    </xf>
    <xf numFmtId="0" fontId="37" fillId="0" borderId="0" xfId="2" applyFont="1" applyFill="1" applyAlignment="1" applyProtection="1">
      <alignment horizontal="center"/>
    </xf>
    <xf numFmtId="0" fontId="38" fillId="7" borderId="0" xfId="0" applyFont="1" applyFill="1" applyBorder="1" applyAlignment="1">
      <alignment horizontal="left"/>
    </xf>
    <xf numFmtId="0" fontId="30" fillId="12" borderId="0" xfId="8" applyFont="1" applyFill="1" applyBorder="1" applyAlignment="1" applyProtection="1">
      <alignment horizontal="right"/>
    </xf>
    <xf numFmtId="0" fontId="7" fillId="12" borderId="0" xfId="2" applyFont="1" applyFill="1" applyBorder="1" applyAlignment="1" applyProtection="1">
      <alignment horizontal="right"/>
    </xf>
    <xf numFmtId="0" fontId="7" fillId="12" borderId="0" xfId="0" applyFont="1" applyFill="1" applyBorder="1" applyAlignment="1">
      <alignment horizontal="right"/>
    </xf>
    <xf numFmtId="0" fontId="7" fillId="12" borderId="0" xfId="0" applyFont="1" applyFill="1" applyAlignment="1">
      <alignment horizontal="right"/>
    </xf>
    <xf numFmtId="0" fontId="7" fillId="12" borderId="0" xfId="0" applyFont="1" applyFill="1"/>
    <xf numFmtId="3" fontId="0" fillId="12" borderId="0" xfId="0" applyNumberFormat="1" applyFill="1"/>
    <xf numFmtId="0" fontId="30" fillId="12" borderId="0" xfId="7" applyFont="1" applyFill="1" applyBorder="1" applyAlignment="1" applyProtection="1">
      <alignment horizontal="right"/>
    </xf>
    <xf numFmtId="164" fontId="7" fillId="12" borderId="0" xfId="1" applyNumberFormat="1" applyFont="1" applyFill="1" applyBorder="1" applyAlignment="1" applyProtection="1">
      <alignment horizontal="right"/>
    </xf>
    <xf numFmtId="166" fontId="7" fillId="12" borderId="0" xfId="2" applyNumberFormat="1" applyFont="1" applyFill="1" applyBorder="1" applyAlignment="1" applyProtection="1">
      <alignment horizontal="right"/>
    </xf>
    <xf numFmtId="2" fontId="9" fillId="0" borderId="0" xfId="2" applyNumberFormat="1" applyFont="1" applyFill="1" applyProtection="1"/>
    <xf numFmtId="2" fontId="14" fillId="0" borderId="0" xfId="2" applyNumberFormat="1" applyFont="1" applyFill="1" applyProtection="1"/>
    <xf numFmtId="2" fontId="14" fillId="0" borderId="0" xfId="2" applyNumberFormat="1" applyFont="1" applyFill="1" applyAlignment="1" applyProtection="1"/>
    <xf numFmtId="2" fontId="14" fillId="7" borderId="0" xfId="2" applyNumberFormat="1" applyFont="1" applyFill="1" applyProtection="1"/>
    <xf numFmtId="164" fontId="7" fillId="7" borderId="0" xfId="0" applyNumberFormat="1" applyFont="1" applyFill="1"/>
    <xf numFmtId="0" fontId="24" fillId="0" borderId="0" xfId="6" applyFill="1" applyProtection="1"/>
    <xf numFmtId="0" fontId="33" fillId="0" borderId="0" xfId="0" applyFont="1" applyAlignment="1">
      <alignment horizontal="right"/>
    </xf>
    <xf numFmtId="0" fontId="33" fillId="0" borderId="0" xfId="0" applyFont="1"/>
    <xf numFmtId="0" fontId="29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165" fontId="30" fillId="0" borderId="0" xfId="0" applyNumberFormat="1" applyFont="1" applyFill="1" applyProtection="1"/>
    <xf numFmtId="165" fontId="7" fillId="0" borderId="0" xfId="0" applyNumberFormat="1" applyFont="1" applyFill="1" applyProtection="1"/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20" fillId="7" borderId="0" xfId="2" applyNumberFormat="1" applyFont="1" applyFill="1" applyProtection="1"/>
    <xf numFmtId="0" fontId="14" fillId="7" borderId="0" xfId="2" applyFont="1" applyFill="1" applyProtection="1"/>
    <xf numFmtId="0" fontId="39" fillId="7" borderId="0" xfId="6" applyFont="1" applyFill="1" applyBorder="1" applyAlignment="1">
      <alignment horizontal="right"/>
    </xf>
    <xf numFmtId="0" fontId="39" fillId="7" borderId="0" xfId="6" applyFont="1" applyFill="1"/>
    <xf numFmtId="0" fontId="26" fillId="0" borderId="0" xfId="7" applyFill="1" applyBorder="1" applyAlignment="1">
      <alignment horizontal="right"/>
    </xf>
    <xf numFmtId="0" fontId="26" fillId="0" borderId="0" xfId="7" applyFill="1" applyBorder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7" fillId="8" borderId="0" xfId="2" applyFont="1" applyFill="1" applyAlignment="1" applyProtection="1">
      <alignment horizontal="left"/>
    </xf>
    <xf numFmtId="0" fontId="13" fillId="8" borderId="0" xfId="2" applyFont="1" applyFill="1" applyAlignment="1" applyProtection="1">
      <alignment horizontal="left"/>
    </xf>
    <xf numFmtId="0" fontId="13" fillId="8" borderId="0" xfId="2" applyFont="1" applyFill="1" applyAlignment="1" applyProtection="1">
      <alignment horizontal="center" vertical="center" wrapText="1"/>
    </xf>
    <xf numFmtId="0" fontId="14" fillId="3" borderId="0" xfId="2" applyFont="1" applyFill="1" applyAlignment="1" applyProtection="1">
      <alignment horizontal="left"/>
    </xf>
    <xf numFmtId="0" fontId="19" fillId="9" borderId="0" xfId="2" applyFont="1" applyFill="1" applyAlignment="1" applyProtection="1">
      <alignment horizontal="center" wrapText="1"/>
    </xf>
    <xf numFmtId="0" fontId="19" fillId="9" borderId="0" xfId="2" applyFont="1" applyFill="1" applyAlignment="1" applyProtection="1">
      <alignment horizontal="center"/>
    </xf>
  </cellXfs>
  <cellStyles count="9">
    <cellStyle name="Comma 2" xfId="4" xr:uid="{00000000-0005-0000-0000-000001000000}"/>
    <cellStyle name="Hyperlink 2" xfId="5" xr:uid="{00000000-0005-0000-0000-000004000000}"/>
    <cellStyle name="Normal 2" xfId="2" xr:uid="{00000000-0005-0000-0000-000006000000}"/>
    <cellStyle name="Percent 2" xfId="3" xr:uid="{00000000-0005-0000-0000-000008000000}"/>
    <cellStyle name="Гиперссылка" xfId="6" builtinId="8"/>
    <cellStyle name="Обычный" xfId="0" builtinId="0"/>
    <cellStyle name="Плохой" xfId="8" builtinId="27"/>
    <cellStyle name="Процентный" xfId="1" builtinId="5"/>
    <cellStyle name="Хороший" xfId="7" builtinId="26"/>
  </cellStyles>
  <dxfs count="0"/>
  <tableStyles count="0" defaultTableStyle="TableStyleMedium2" defaultPivotStyle="PivotStyleLight16"/>
  <colors>
    <mruColors>
      <color rgb="FF93B7FF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GDP'!$L$6:$L$28</c:f>
              <c:numCache>
                <c:formatCode>0.0</c:formatCode>
                <c:ptCount val="23"/>
                <c:pt idx="0">
                  <c:v>0.94197325612839966</c:v>
                </c:pt>
                <c:pt idx="1">
                  <c:v>1.3163622763057856</c:v>
                </c:pt>
                <c:pt idx="2">
                  <c:v>1.245708909844325</c:v>
                </c:pt>
                <c:pt idx="3">
                  <c:v>2.1738745987070711</c:v>
                </c:pt>
                <c:pt idx="4">
                  <c:v>1.1248192574382965</c:v>
                </c:pt>
                <c:pt idx="5">
                  <c:v>1.2065158531536846</c:v>
                </c:pt>
                <c:pt idx="6">
                  <c:v>1.1828755760911807</c:v>
                </c:pt>
                <c:pt idx="7">
                  <c:v>0.13109313514623977</c:v>
                </c:pt>
                <c:pt idx="8">
                  <c:v>1.0591523557441589</c:v>
                </c:pt>
                <c:pt idx="9">
                  <c:v>1.1051821478277091</c:v>
                </c:pt>
                <c:pt idx="10">
                  <c:v>1.2327295810232275</c:v>
                </c:pt>
                <c:pt idx="11">
                  <c:v>2.3309806534670758</c:v>
                </c:pt>
                <c:pt idx="12">
                  <c:v>2.5666574931533881</c:v>
                </c:pt>
                <c:pt idx="13">
                  <c:v>2.8296645012402961</c:v>
                </c:pt>
                <c:pt idx="14">
                  <c:v>2.7267579453326465</c:v>
                </c:pt>
                <c:pt idx="15">
                  <c:v>2.2314086755418563</c:v>
                </c:pt>
                <c:pt idx="16">
                  <c:v>2.2632350396497189</c:v>
                </c:pt>
                <c:pt idx="17">
                  <c:v>1.5276059900698793</c:v>
                </c:pt>
                <c:pt idx="18">
                  <c:v>1.937144875213475</c:v>
                </c:pt>
                <c:pt idx="19">
                  <c:v>2.0604200758546476</c:v>
                </c:pt>
                <c:pt idx="20">
                  <c:v>1.2071647168132615</c:v>
                </c:pt>
                <c:pt idx="21">
                  <c:v>-2.2762644658934317</c:v>
                </c:pt>
                <c:pt idx="22">
                  <c:v>-12.560670466262843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GDP'!$M$6:$M$28</c:f>
              <c:numCache>
                <c:formatCode>0.0</c:formatCode>
                <c:ptCount val="23"/>
                <c:pt idx="0">
                  <c:v>0.46860403988248395</c:v>
                </c:pt>
                <c:pt idx="1">
                  <c:v>0.52748846613963807</c:v>
                </c:pt>
                <c:pt idx="2">
                  <c:v>0.55131442220992599</c:v>
                </c:pt>
                <c:pt idx="3">
                  <c:v>0.55814265269931762</c:v>
                </c:pt>
                <c:pt idx="4">
                  <c:v>0.4514465761453943</c:v>
                </c:pt>
                <c:pt idx="5">
                  <c:v>0.44300521533278281</c:v>
                </c:pt>
                <c:pt idx="6">
                  <c:v>0.44684409909439465</c:v>
                </c:pt>
                <c:pt idx="7">
                  <c:v>0.51287655631548679</c:v>
                </c:pt>
                <c:pt idx="8">
                  <c:v>0.6635637620203364</c:v>
                </c:pt>
                <c:pt idx="9">
                  <c:v>0.65195526221377975</c:v>
                </c:pt>
                <c:pt idx="10">
                  <c:v>0.70551602187250306</c:v>
                </c:pt>
                <c:pt idx="11">
                  <c:v>0.71067213109451366</c:v>
                </c:pt>
                <c:pt idx="12">
                  <c:v>0.65568803584438573</c:v>
                </c:pt>
                <c:pt idx="13">
                  <c:v>0.72344962218664821</c:v>
                </c:pt>
                <c:pt idx="14">
                  <c:v>0.70237407788324158</c:v>
                </c:pt>
                <c:pt idx="15">
                  <c:v>0.66821247598872224</c:v>
                </c:pt>
                <c:pt idx="16">
                  <c:v>0.65384155541355971</c:v>
                </c:pt>
                <c:pt idx="17">
                  <c:v>0.55266824270315507</c:v>
                </c:pt>
                <c:pt idx="18">
                  <c:v>0.52069767657445076</c:v>
                </c:pt>
                <c:pt idx="19">
                  <c:v>0.50164275062010488</c:v>
                </c:pt>
                <c:pt idx="20">
                  <c:v>0.47297174008085524</c:v>
                </c:pt>
                <c:pt idx="21">
                  <c:v>0.48722202634850253</c:v>
                </c:pt>
                <c:pt idx="22">
                  <c:v>0.46191902080914532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GDP'!$N$6:$N$28</c:f>
              <c:numCache>
                <c:formatCode>0.0</c:formatCode>
                <c:ptCount val="23"/>
                <c:pt idx="0">
                  <c:v>-0.5340911779056472</c:v>
                </c:pt>
                <c:pt idx="1">
                  <c:v>-1.5958352749459754</c:v>
                </c:pt>
                <c:pt idx="2">
                  <c:v>1.2277329214992652</c:v>
                </c:pt>
                <c:pt idx="3">
                  <c:v>1.5263321089418196</c:v>
                </c:pt>
                <c:pt idx="4">
                  <c:v>0.70644330086602536</c:v>
                </c:pt>
                <c:pt idx="5">
                  <c:v>1.396102424240512</c:v>
                </c:pt>
                <c:pt idx="6">
                  <c:v>0.62504481209368323</c:v>
                </c:pt>
                <c:pt idx="7">
                  <c:v>-2.3656433186847363</c:v>
                </c:pt>
                <c:pt idx="8">
                  <c:v>1.4092833475551152</c:v>
                </c:pt>
                <c:pt idx="9">
                  <c:v>0.950651399975181</c:v>
                </c:pt>
                <c:pt idx="10">
                  <c:v>3.3880545448743788</c:v>
                </c:pt>
                <c:pt idx="11">
                  <c:v>6.9519910982012032</c:v>
                </c:pt>
                <c:pt idx="12">
                  <c:v>-0.89422598641340956</c:v>
                </c:pt>
                <c:pt idx="13">
                  <c:v>2.6459437454657602</c:v>
                </c:pt>
                <c:pt idx="14">
                  <c:v>-1.5127590492366374</c:v>
                </c:pt>
                <c:pt idx="15">
                  <c:v>3.6943173656886894</c:v>
                </c:pt>
                <c:pt idx="16">
                  <c:v>6.4008763170342418</c:v>
                </c:pt>
                <c:pt idx="17">
                  <c:v>1.4250232254287689</c:v>
                </c:pt>
                <c:pt idx="18">
                  <c:v>4.1347208238102606</c:v>
                </c:pt>
                <c:pt idx="19">
                  <c:v>-3.2018965726214912</c:v>
                </c:pt>
                <c:pt idx="20">
                  <c:v>-0.97340126983153819</c:v>
                </c:pt>
                <c:pt idx="21">
                  <c:v>0.97061620438187424</c:v>
                </c:pt>
                <c:pt idx="22">
                  <c:v>1.676340400287103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GDP'!$O$6:$O$28</c:f>
              <c:numCache>
                <c:formatCode>0.0</c:formatCode>
                <c:ptCount val="23"/>
                <c:pt idx="0">
                  <c:v>3.827355618134423</c:v>
                </c:pt>
                <c:pt idx="1">
                  <c:v>2.2891272417110176</c:v>
                </c:pt>
                <c:pt idx="2">
                  <c:v>1.6045685415803059</c:v>
                </c:pt>
                <c:pt idx="3">
                  <c:v>2.1510698927185112</c:v>
                </c:pt>
                <c:pt idx="4">
                  <c:v>1.5084016435947378</c:v>
                </c:pt>
                <c:pt idx="5">
                  <c:v>1.6801584709262674</c:v>
                </c:pt>
                <c:pt idx="6">
                  <c:v>2.9487912766445752</c:v>
                </c:pt>
                <c:pt idx="7">
                  <c:v>2.6124908003750709</c:v>
                </c:pt>
                <c:pt idx="8">
                  <c:v>2.5188265621532575</c:v>
                </c:pt>
                <c:pt idx="9">
                  <c:v>4.1316735240591385</c:v>
                </c:pt>
                <c:pt idx="10">
                  <c:v>2.7047939357725634</c:v>
                </c:pt>
                <c:pt idx="11">
                  <c:v>3.4862898712926693</c:v>
                </c:pt>
                <c:pt idx="12">
                  <c:v>4.8258160542441972</c:v>
                </c:pt>
                <c:pt idx="13">
                  <c:v>2.484161908909293</c:v>
                </c:pt>
                <c:pt idx="14">
                  <c:v>4.6963665259855238</c:v>
                </c:pt>
                <c:pt idx="15">
                  <c:v>2.2484709979928588</c:v>
                </c:pt>
                <c:pt idx="16">
                  <c:v>1.1621220321875623</c:v>
                </c:pt>
                <c:pt idx="17">
                  <c:v>1.9939780538636023</c:v>
                </c:pt>
                <c:pt idx="18">
                  <c:v>-0.34828805967337417</c:v>
                </c:pt>
                <c:pt idx="19">
                  <c:v>1.885513803027403</c:v>
                </c:pt>
                <c:pt idx="20">
                  <c:v>1.3571680377314699</c:v>
                </c:pt>
                <c:pt idx="21">
                  <c:v>1.5227209929761183</c:v>
                </c:pt>
                <c:pt idx="22">
                  <c:v>-7.4348124226670436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GDP'!$P$6:$P$28</c:f>
              <c:numCache>
                <c:formatCode>0.0</c:formatCode>
                <c:ptCount val="23"/>
                <c:pt idx="0">
                  <c:v>-3.2744419935932205</c:v>
                </c:pt>
                <c:pt idx="1">
                  <c:v>-0.1306160294089595</c:v>
                </c:pt>
                <c:pt idx="2">
                  <c:v>-0.93752734694554607</c:v>
                </c:pt>
                <c:pt idx="3">
                  <c:v>-3.1654245624873365</c:v>
                </c:pt>
                <c:pt idx="4">
                  <c:v>2.2030352037330826E-2</c:v>
                </c:pt>
                <c:pt idx="5">
                  <c:v>-2.2994989580792327</c:v>
                </c:pt>
                <c:pt idx="6">
                  <c:v>-3.6793552689691436</c:v>
                </c:pt>
                <c:pt idx="7">
                  <c:v>4.0698054324930346E-3</c:v>
                </c:pt>
                <c:pt idx="8">
                  <c:v>-3.438821996855415</c:v>
                </c:pt>
                <c:pt idx="9">
                  <c:v>-4.0908559033369212</c:v>
                </c:pt>
                <c:pt idx="10">
                  <c:v>-4.4797359931413157</c:v>
                </c:pt>
                <c:pt idx="11">
                  <c:v>-7.9485105983807269</c:v>
                </c:pt>
                <c:pt idx="12">
                  <c:v>-4.497948091536764</c:v>
                </c:pt>
                <c:pt idx="13">
                  <c:v>-4.5086602114345649</c:v>
                </c:pt>
                <c:pt idx="14">
                  <c:v>-3.4863956819282143</c:v>
                </c:pt>
                <c:pt idx="15">
                  <c:v>-4.6019587360713725</c:v>
                </c:pt>
                <c:pt idx="16">
                  <c:v>-4.2455826853621677</c:v>
                </c:pt>
                <c:pt idx="17">
                  <c:v>-2.1346335533360685</c:v>
                </c:pt>
                <c:pt idx="18">
                  <c:v>-2.9151893007056371</c:v>
                </c:pt>
                <c:pt idx="19">
                  <c:v>-0.79645610578010528</c:v>
                </c:pt>
                <c:pt idx="20">
                  <c:v>-0.39138663297576903</c:v>
                </c:pt>
                <c:pt idx="21">
                  <c:v>-2.174965813354703</c:v>
                </c:pt>
                <c:pt idx="22">
                  <c:v>10.259244605641788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GDP'!$I$6:$J$28</c:f>
              <c:multiLvlStrCache>
                <c:ptCount val="2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GDP'!$K$6:$K$28</c:f>
              <c:numCache>
                <c:formatCode>0.0</c:formatCode>
                <c:ptCount val="23"/>
                <c:pt idx="0">
                  <c:v>1.7384895037630521</c:v>
                </c:pt>
                <c:pt idx="1">
                  <c:v>2.5657048530778326</c:v>
                </c:pt>
                <c:pt idx="2">
                  <c:v>3.4015749470918566</c:v>
                </c:pt>
                <c:pt idx="3">
                  <c:v>3.8737683732412931</c:v>
                </c:pt>
                <c:pt idx="4">
                  <c:v>2.7411813353906078</c:v>
                </c:pt>
                <c:pt idx="5">
                  <c:v>3.1708798215093204</c:v>
                </c:pt>
                <c:pt idx="6">
                  <c:v>1.063000156167071</c:v>
                </c:pt>
                <c:pt idx="7">
                  <c:v>0.25373858650630243</c:v>
                </c:pt>
                <c:pt idx="8">
                  <c:v>1.993247462099812</c:v>
                </c:pt>
                <c:pt idx="9">
                  <c:v>2.3428284196869154</c:v>
                </c:pt>
                <c:pt idx="10">
                  <c:v>4.1486421849567412</c:v>
                </c:pt>
                <c:pt idx="11">
                  <c:v>4.6478419930713555</c:v>
                </c:pt>
                <c:pt idx="12">
                  <c:v>3.8762137611638492</c:v>
                </c:pt>
                <c:pt idx="13">
                  <c:v>3.8052780164323341</c:v>
                </c:pt>
                <c:pt idx="14">
                  <c:v>4.0161545104773655</c:v>
                </c:pt>
                <c:pt idx="15">
                  <c:v>4.8145577466112144</c:v>
                </c:pt>
                <c:pt idx="16">
                  <c:v>5.2753750671944433</c:v>
                </c:pt>
                <c:pt idx="17">
                  <c:v>3.30167726077506</c:v>
                </c:pt>
                <c:pt idx="18">
                  <c:v>2.6775597766913517</c:v>
                </c:pt>
                <c:pt idx="19">
                  <c:v>1.8467784482206984</c:v>
                </c:pt>
                <c:pt idx="20">
                  <c:v>0.95430781481391502</c:v>
                </c:pt>
                <c:pt idx="21">
                  <c:v>-1.5130267104615513</c:v>
                </c:pt>
                <c:pt idx="22">
                  <c:v>-8.6138628711672443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GDP'!$L$6:$L$28</c:f>
              <c:numCache>
                <c:formatCode>0.0</c:formatCode>
                <c:ptCount val="23"/>
                <c:pt idx="0">
                  <c:v>0.94197325612839966</c:v>
                </c:pt>
                <c:pt idx="1">
                  <c:v>1.3163622763057856</c:v>
                </c:pt>
                <c:pt idx="2">
                  <c:v>1.245708909844325</c:v>
                </c:pt>
                <c:pt idx="3">
                  <c:v>2.1738745987070711</c:v>
                </c:pt>
                <c:pt idx="4">
                  <c:v>1.1248192574382965</c:v>
                </c:pt>
                <c:pt idx="5">
                  <c:v>1.2065158531536846</c:v>
                </c:pt>
                <c:pt idx="6">
                  <c:v>1.1828755760911807</c:v>
                </c:pt>
                <c:pt idx="7">
                  <c:v>0.13109313514623977</c:v>
                </c:pt>
                <c:pt idx="8">
                  <c:v>1.0591523557441589</c:v>
                </c:pt>
                <c:pt idx="9">
                  <c:v>1.1051821478277091</c:v>
                </c:pt>
                <c:pt idx="10">
                  <c:v>1.2327295810232275</c:v>
                </c:pt>
                <c:pt idx="11">
                  <c:v>2.3309806534670758</c:v>
                </c:pt>
                <c:pt idx="12">
                  <c:v>2.5666574931533881</c:v>
                </c:pt>
                <c:pt idx="13">
                  <c:v>2.8296645012402961</c:v>
                </c:pt>
                <c:pt idx="14">
                  <c:v>2.7267579453326465</c:v>
                </c:pt>
                <c:pt idx="15">
                  <c:v>2.2314086755418563</c:v>
                </c:pt>
                <c:pt idx="16">
                  <c:v>2.2632350396497189</c:v>
                </c:pt>
                <c:pt idx="17">
                  <c:v>1.5276059900698793</c:v>
                </c:pt>
                <c:pt idx="18">
                  <c:v>1.937144875213475</c:v>
                </c:pt>
                <c:pt idx="19">
                  <c:v>2.0604200758546476</c:v>
                </c:pt>
                <c:pt idx="20">
                  <c:v>1.2071647168132615</c:v>
                </c:pt>
                <c:pt idx="21">
                  <c:v>-2.2762644658934317</c:v>
                </c:pt>
                <c:pt idx="22">
                  <c:v>-12.560670466262843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GDP'!$M$6:$M$28</c:f>
              <c:numCache>
                <c:formatCode>0.0</c:formatCode>
                <c:ptCount val="23"/>
                <c:pt idx="0">
                  <c:v>0.46860403988248395</c:v>
                </c:pt>
                <c:pt idx="1">
                  <c:v>0.52748846613963807</c:v>
                </c:pt>
                <c:pt idx="2">
                  <c:v>0.55131442220992599</c:v>
                </c:pt>
                <c:pt idx="3">
                  <c:v>0.55814265269931762</c:v>
                </c:pt>
                <c:pt idx="4">
                  <c:v>0.4514465761453943</c:v>
                </c:pt>
                <c:pt idx="5">
                  <c:v>0.44300521533278281</c:v>
                </c:pt>
                <c:pt idx="6">
                  <c:v>0.44684409909439465</c:v>
                </c:pt>
                <c:pt idx="7">
                  <c:v>0.51287655631548679</c:v>
                </c:pt>
                <c:pt idx="8">
                  <c:v>0.6635637620203364</c:v>
                </c:pt>
                <c:pt idx="9">
                  <c:v>0.65195526221377975</c:v>
                </c:pt>
                <c:pt idx="10">
                  <c:v>0.70551602187250306</c:v>
                </c:pt>
                <c:pt idx="11">
                  <c:v>0.71067213109451366</c:v>
                </c:pt>
                <c:pt idx="12">
                  <c:v>0.65568803584438573</c:v>
                </c:pt>
                <c:pt idx="13">
                  <c:v>0.72344962218664821</c:v>
                </c:pt>
                <c:pt idx="14">
                  <c:v>0.70237407788324158</c:v>
                </c:pt>
                <c:pt idx="15">
                  <c:v>0.66821247598872224</c:v>
                </c:pt>
                <c:pt idx="16">
                  <c:v>0.65384155541355971</c:v>
                </c:pt>
                <c:pt idx="17">
                  <c:v>0.55266824270315507</c:v>
                </c:pt>
                <c:pt idx="18">
                  <c:v>0.52069767657445076</c:v>
                </c:pt>
                <c:pt idx="19">
                  <c:v>0.50164275062010488</c:v>
                </c:pt>
                <c:pt idx="20">
                  <c:v>0.47297174008085524</c:v>
                </c:pt>
                <c:pt idx="21">
                  <c:v>0.48722202634850253</c:v>
                </c:pt>
                <c:pt idx="22">
                  <c:v>0.46191902080914532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GDP'!$N$6:$N$28</c:f>
              <c:numCache>
                <c:formatCode>0.0</c:formatCode>
                <c:ptCount val="23"/>
                <c:pt idx="0">
                  <c:v>-0.5340911779056472</c:v>
                </c:pt>
                <c:pt idx="1">
                  <c:v>-1.5958352749459754</c:v>
                </c:pt>
                <c:pt idx="2">
                  <c:v>1.2277329214992652</c:v>
                </c:pt>
                <c:pt idx="3">
                  <c:v>1.5263321089418196</c:v>
                </c:pt>
                <c:pt idx="4">
                  <c:v>0.70644330086602536</c:v>
                </c:pt>
                <c:pt idx="5">
                  <c:v>1.396102424240512</c:v>
                </c:pt>
                <c:pt idx="6">
                  <c:v>0.62504481209368323</c:v>
                </c:pt>
                <c:pt idx="7">
                  <c:v>-2.3656433186847363</c:v>
                </c:pt>
                <c:pt idx="8">
                  <c:v>1.4092833475551152</c:v>
                </c:pt>
                <c:pt idx="9">
                  <c:v>0.950651399975181</c:v>
                </c:pt>
                <c:pt idx="10">
                  <c:v>3.3880545448743788</c:v>
                </c:pt>
                <c:pt idx="11">
                  <c:v>6.9519910982012032</c:v>
                </c:pt>
                <c:pt idx="12">
                  <c:v>-0.89422598641340956</c:v>
                </c:pt>
                <c:pt idx="13">
                  <c:v>2.6459437454657602</c:v>
                </c:pt>
                <c:pt idx="14">
                  <c:v>-1.5127590492366374</c:v>
                </c:pt>
                <c:pt idx="15">
                  <c:v>3.6943173656886894</c:v>
                </c:pt>
                <c:pt idx="16">
                  <c:v>6.4008763170342418</c:v>
                </c:pt>
                <c:pt idx="17">
                  <c:v>1.4250232254287689</c:v>
                </c:pt>
                <c:pt idx="18">
                  <c:v>4.1347208238102606</c:v>
                </c:pt>
                <c:pt idx="19">
                  <c:v>-3.2018965726214912</c:v>
                </c:pt>
                <c:pt idx="20">
                  <c:v>-0.97340126983153819</c:v>
                </c:pt>
                <c:pt idx="21">
                  <c:v>0.97061620438187424</c:v>
                </c:pt>
                <c:pt idx="22">
                  <c:v>1.676340400287103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GDP'!$O$6:$O$28</c:f>
              <c:numCache>
                <c:formatCode>0.0</c:formatCode>
                <c:ptCount val="23"/>
                <c:pt idx="0">
                  <c:v>3.827355618134423</c:v>
                </c:pt>
                <c:pt idx="1">
                  <c:v>2.2891272417110176</c:v>
                </c:pt>
                <c:pt idx="2">
                  <c:v>1.6045685415803059</c:v>
                </c:pt>
                <c:pt idx="3">
                  <c:v>2.1510698927185112</c:v>
                </c:pt>
                <c:pt idx="4">
                  <c:v>1.5084016435947378</c:v>
                </c:pt>
                <c:pt idx="5">
                  <c:v>1.6801584709262674</c:v>
                </c:pt>
                <c:pt idx="6">
                  <c:v>2.9487912766445752</c:v>
                </c:pt>
                <c:pt idx="7">
                  <c:v>2.6124908003750709</c:v>
                </c:pt>
                <c:pt idx="8">
                  <c:v>2.5188265621532575</c:v>
                </c:pt>
                <c:pt idx="9">
                  <c:v>4.1316735240591385</c:v>
                </c:pt>
                <c:pt idx="10">
                  <c:v>2.7047939357725634</c:v>
                </c:pt>
                <c:pt idx="11">
                  <c:v>3.4862898712926693</c:v>
                </c:pt>
                <c:pt idx="12">
                  <c:v>4.8258160542441972</c:v>
                </c:pt>
                <c:pt idx="13">
                  <c:v>2.484161908909293</c:v>
                </c:pt>
                <c:pt idx="14">
                  <c:v>4.6963665259855238</c:v>
                </c:pt>
                <c:pt idx="15">
                  <c:v>2.2484709979928588</c:v>
                </c:pt>
                <c:pt idx="16">
                  <c:v>1.1621220321875623</c:v>
                </c:pt>
                <c:pt idx="17">
                  <c:v>1.9939780538636023</c:v>
                </c:pt>
                <c:pt idx="18">
                  <c:v>-0.34828805967337417</c:v>
                </c:pt>
                <c:pt idx="19">
                  <c:v>1.885513803027403</c:v>
                </c:pt>
                <c:pt idx="20">
                  <c:v>1.3571680377314699</c:v>
                </c:pt>
                <c:pt idx="21">
                  <c:v>1.5227209929761183</c:v>
                </c:pt>
                <c:pt idx="22">
                  <c:v>-7.4348124226670436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GDP'!$J$6:$J$28</c:f>
              <c:strCache>
                <c:ptCount val="23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</c:strCache>
            </c:strRef>
          </c:cat>
          <c:val>
            <c:numRef>
              <c:f>'IKP, GDP'!$P$6:$P$28</c:f>
              <c:numCache>
                <c:formatCode>0.0</c:formatCode>
                <c:ptCount val="23"/>
                <c:pt idx="0">
                  <c:v>-3.2744419935932205</c:v>
                </c:pt>
                <c:pt idx="1">
                  <c:v>-0.1306160294089595</c:v>
                </c:pt>
                <c:pt idx="2">
                  <c:v>-0.93752734694554607</c:v>
                </c:pt>
                <c:pt idx="3">
                  <c:v>-3.1654245624873365</c:v>
                </c:pt>
                <c:pt idx="4">
                  <c:v>2.2030352037330826E-2</c:v>
                </c:pt>
                <c:pt idx="5">
                  <c:v>-2.2994989580792327</c:v>
                </c:pt>
                <c:pt idx="6">
                  <c:v>-3.6793552689691436</c:v>
                </c:pt>
                <c:pt idx="7">
                  <c:v>4.0698054324930346E-3</c:v>
                </c:pt>
                <c:pt idx="8">
                  <c:v>-3.438821996855415</c:v>
                </c:pt>
                <c:pt idx="9">
                  <c:v>-4.0908559033369212</c:v>
                </c:pt>
                <c:pt idx="10">
                  <c:v>-4.4797359931413157</c:v>
                </c:pt>
                <c:pt idx="11">
                  <c:v>-7.9485105983807269</c:v>
                </c:pt>
                <c:pt idx="12">
                  <c:v>-4.497948091536764</c:v>
                </c:pt>
                <c:pt idx="13">
                  <c:v>-4.5086602114345649</c:v>
                </c:pt>
                <c:pt idx="14">
                  <c:v>-3.4863956819282143</c:v>
                </c:pt>
                <c:pt idx="15">
                  <c:v>-4.6019587360713725</c:v>
                </c:pt>
                <c:pt idx="16">
                  <c:v>-4.2455826853621677</c:v>
                </c:pt>
                <c:pt idx="17">
                  <c:v>-2.1346335533360685</c:v>
                </c:pt>
                <c:pt idx="18">
                  <c:v>-2.9151893007056371</c:v>
                </c:pt>
                <c:pt idx="19">
                  <c:v>-0.79645610578010528</c:v>
                </c:pt>
                <c:pt idx="20">
                  <c:v>-0.39138663297576903</c:v>
                </c:pt>
                <c:pt idx="21">
                  <c:v>-2.174965813354703</c:v>
                </c:pt>
                <c:pt idx="22">
                  <c:v>10.259244605641788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GDP'!$I$6:$J$28</c:f>
              <c:multiLvlStrCache>
                <c:ptCount val="23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GDP'!$K$6:$K$28</c:f>
              <c:numCache>
                <c:formatCode>0.0</c:formatCode>
                <c:ptCount val="23"/>
                <c:pt idx="0">
                  <c:v>1.7384895037630521</c:v>
                </c:pt>
                <c:pt idx="1">
                  <c:v>2.5657048530778326</c:v>
                </c:pt>
                <c:pt idx="2">
                  <c:v>3.4015749470918566</c:v>
                </c:pt>
                <c:pt idx="3">
                  <c:v>3.8737683732412931</c:v>
                </c:pt>
                <c:pt idx="4">
                  <c:v>2.7411813353906078</c:v>
                </c:pt>
                <c:pt idx="5">
                  <c:v>3.1708798215093204</c:v>
                </c:pt>
                <c:pt idx="6">
                  <c:v>1.063000156167071</c:v>
                </c:pt>
                <c:pt idx="7">
                  <c:v>0.25373858650630243</c:v>
                </c:pt>
                <c:pt idx="8">
                  <c:v>1.993247462099812</c:v>
                </c:pt>
                <c:pt idx="9">
                  <c:v>2.3428284196869154</c:v>
                </c:pt>
                <c:pt idx="10">
                  <c:v>4.1486421849567412</c:v>
                </c:pt>
                <c:pt idx="11">
                  <c:v>4.6478419930713555</c:v>
                </c:pt>
                <c:pt idx="12">
                  <c:v>3.8762137611638492</c:v>
                </c:pt>
                <c:pt idx="13">
                  <c:v>3.8052780164323341</c:v>
                </c:pt>
                <c:pt idx="14">
                  <c:v>4.0161545104773655</c:v>
                </c:pt>
                <c:pt idx="15">
                  <c:v>4.8145577466112144</c:v>
                </c:pt>
                <c:pt idx="16">
                  <c:v>5.2753750671944433</c:v>
                </c:pt>
                <c:pt idx="17">
                  <c:v>3.30167726077506</c:v>
                </c:pt>
                <c:pt idx="18">
                  <c:v>2.6775597766913517</c:v>
                </c:pt>
                <c:pt idx="19">
                  <c:v>1.8467784482206984</c:v>
                </c:pt>
                <c:pt idx="20">
                  <c:v>0.95430781481391502</c:v>
                </c:pt>
                <c:pt idx="21">
                  <c:v>-1.5130267104615513</c:v>
                </c:pt>
                <c:pt idx="22">
                  <c:v>-8.6138628711672443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'Exp-Imp'!$D$4:$AC$4</c:f>
              <c:numCache>
                <c:formatCode>0.0</c:formatCode>
                <c:ptCount val="26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  <c:pt idx="25" formatCode="General">
                  <c:v>2812.4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'Exp-Imp'!$D$5:$AC$5</c:f>
              <c:numCache>
                <c:formatCode>0.0</c:formatCode>
                <c:ptCount val="26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  <c:pt idx="25" formatCode="General">
                  <c:v>-3185.8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2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</c:strCache>
            </c:strRef>
          </c:cat>
          <c:val>
            <c:numRef>
              <c:f>'Exp-Imp'!$D$6:$AC$6</c:f>
              <c:numCache>
                <c:formatCode>0.0</c:formatCode>
                <c:ptCount val="26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-373.40000000000009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6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-8.3012663982116699</c:v>
                </c:pt>
                <c:pt idx="24">
                  <c:v>-6.7190862042762172</c:v>
                </c:pt>
                <c:pt idx="25">
                  <c:v>-5.4049680254308532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>
                      <a:solidFill>
                        <a:sysClr val="windowText" lastClr="000000"/>
                      </a:solidFill>
                    </a:rPr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>
                    <a:solidFill>
                      <a:sysClr val="windowText" lastClr="000000"/>
                    </a:solidFill>
                  </a:rPr>
                  <a:t>%</a:t>
                </a:r>
                <a:endParaRPr lang="en-GB" sz="7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Ceturkšņa tirdzniecības bilance absolūtās vērtībās un % no nominālā IKP 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2350988790790561"/>
          <c:y val="3.1302129136317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26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  <c:pt idx="25" formatCode="General">
                  <c:v>2812.4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'Exp-Imp'!$D$5:$AC$5</c:f>
              <c:numCache>
                <c:formatCode>0.0</c:formatCode>
                <c:ptCount val="26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  <c:pt idx="25" formatCode="General">
                  <c:v>-3185.8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'Exp-Imp'!$D$3:$AC$3</c:f>
              <c:strCache>
                <c:ptCount val="2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</c:strCache>
            </c:strRef>
          </c:cat>
          <c:val>
            <c:numRef>
              <c:f>'Exp-Imp'!$D$6:$AC$6</c:f>
              <c:numCache>
                <c:formatCode>0.0</c:formatCode>
                <c:ptCount val="26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  <c:pt idx="25">
                  <c:v>-373.40000000000009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'Exp-Imp'!$D$2:$AC$3</c:f>
              <c:multiLvlStrCache>
                <c:ptCount val="2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'Exp-Imp'!$D$9:$AC$9</c:f>
              <c:numCache>
                <c:formatCode>0.0</c:formatCode>
                <c:ptCount val="26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-8.3012663982116699</c:v>
                </c:pt>
                <c:pt idx="24">
                  <c:v>-6.7190862042762172</c:v>
                </c:pt>
                <c:pt idx="25">
                  <c:v>-5.4049680254308532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636134</xdr:colOff>
      <xdr:row>10</xdr:row>
      <xdr:rowOff>136829</xdr:rowOff>
    </xdr:from>
    <xdr:to>
      <xdr:col>22</xdr:col>
      <xdr:colOff>578984</xdr:colOff>
      <xdr:row>34</xdr:row>
      <xdr:rowOff>30276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ekfin/ekfin__ikp__IKP__isterm/IK10_120c.p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hyperlink" Target="https://fdp.gov.lv/17062020-fdp-viedoklis-par-finansu-ministrijas-makroekonomisko-raditaju-prognozem-2020-gadam-un-2021-2023gadam" TargetMode="External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1.csb.gov.lv/pxweb/lv/atirdz/atirdz__atirdz__isterm/AT020c.px" TargetMode="External"/><Relationship Id="rId1" Type="http://schemas.openxmlformats.org/officeDocument/2006/relationships/hyperlink" Target="http://data.csb.gov.lv/pxweb/lv/ekfin/ekfin__ikp__IKP__isterm/IK10_07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0"/>
  <sheetViews>
    <sheetView showGridLines="0" tabSelected="1" zoomScale="50" zoomScaleNormal="50" workbookViewId="0">
      <selection sqref="A1:A2"/>
    </sheetView>
  </sheetViews>
  <sheetFormatPr defaultColWidth="0" defaultRowHeight="13" zeroHeight="1" x14ac:dyDescent="0.6"/>
  <cols>
    <col min="1" max="1" width="34.1328125" style="125" customWidth="1"/>
    <col min="2" max="5" width="9.86328125" style="126" customWidth="1"/>
    <col min="6" max="6" width="10" style="126" customWidth="1"/>
    <col min="7" max="21" width="9.1328125" style="2" customWidth="1"/>
    <col min="22" max="25" width="9.7265625" style="2" customWidth="1"/>
    <col min="26" max="26" width="9.54296875" style="2" customWidth="1"/>
    <col min="27" max="30" width="9.1328125" style="2" customWidth="1"/>
    <col min="31" max="31" width="14.40625" style="10" hidden="1" customWidth="1"/>
    <col min="32" max="33" width="13.26953125" style="10" hidden="1" customWidth="1"/>
    <col min="34" max="16384" width="9.1328125" style="10" hidden="1"/>
  </cols>
  <sheetData>
    <row r="1" spans="1:32" ht="14.45" customHeight="1" x14ac:dyDescent="0.6">
      <c r="A1" s="152" t="s">
        <v>0</v>
      </c>
      <c r="B1" s="154" t="s">
        <v>1</v>
      </c>
      <c r="C1" s="155"/>
      <c r="D1" s="155"/>
      <c r="E1" s="155"/>
      <c r="F1" s="150">
        <v>2016</v>
      </c>
      <c r="G1" s="154" t="s">
        <v>2</v>
      </c>
      <c r="H1" s="155"/>
      <c r="I1" s="155"/>
      <c r="J1" s="155"/>
      <c r="K1" s="150">
        <v>2017</v>
      </c>
      <c r="L1" s="147" t="s">
        <v>3</v>
      </c>
      <c r="M1" s="148"/>
      <c r="N1" s="148"/>
      <c r="O1" s="149"/>
      <c r="P1" s="150">
        <v>2018</v>
      </c>
      <c r="Q1" s="156" t="s">
        <v>113</v>
      </c>
      <c r="R1" s="157"/>
      <c r="S1" s="157"/>
      <c r="T1" s="99"/>
      <c r="U1" s="150">
        <v>2019</v>
      </c>
      <c r="V1" s="156" t="s">
        <v>114</v>
      </c>
      <c r="W1" s="157"/>
      <c r="X1" s="157"/>
      <c r="Y1" s="99"/>
      <c r="Z1" s="150">
        <v>2020</v>
      </c>
      <c r="AA1" s="145" t="s">
        <v>112</v>
      </c>
      <c r="AB1" s="146"/>
      <c r="AC1" s="146"/>
      <c r="AD1" s="146"/>
    </row>
    <row r="2" spans="1:32" ht="18.75" customHeight="1" x14ac:dyDescent="0.6">
      <c r="A2" s="153"/>
      <c r="B2" s="1" t="s">
        <v>4</v>
      </c>
      <c r="C2" s="1" t="s">
        <v>5</v>
      </c>
      <c r="D2" s="1" t="s">
        <v>6</v>
      </c>
      <c r="E2" s="1" t="s">
        <v>7</v>
      </c>
      <c r="F2" s="151"/>
      <c r="G2" s="16" t="s">
        <v>4</v>
      </c>
      <c r="H2" s="16" t="s">
        <v>5</v>
      </c>
      <c r="I2" s="16" t="s">
        <v>6</v>
      </c>
      <c r="J2" s="16" t="s">
        <v>7</v>
      </c>
      <c r="K2" s="151"/>
      <c r="L2" s="16" t="s">
        <v>4</v>
      </c>
      <c r="M2" s="16" t="s">
        <v>5</v>
      </c>
      <c r="N2" s="16" t="s">
        <v>6</v>
      </c>
      <c r="O2" s="16" t="s">
        <v>7</v>
      </c>
      <c r="P2" s="151"/>
      <c r="Q2" s="16" t="s">
        <v>4</v>
      </c>
      <c r="R2" s="16" t="s">
        <v>5</v>
      </c>
      <c r="S2" s="16" t="s">
        <v>6</v>
      </c>
      <c r="T2" s="16" t="s">
        <v>7</v>
      </c>
      <c r="U2" s="151"/>
      <c r="V2" s="16" t="s">
        <v>4</v>
      </c>
      <c r="W2" s="16" t="s">
        <v>5</v>
      </c>
      <c r="X2" s="16" t="s">
        <v>6</v>
      </c>
      <c r="Y2" s="16" t="s">
        <v>7</v>
      </c>
      <c r="Z2" s="151"/>
      <c r="AA2" s="56">
        <v>2020</v>
      </c>
      <c r="AB2" s="56">
        <v>2021</v>
      </c>
      <c r="AC2" s="56">
        <v>2022</v>
      </c>
      <c r="AD2" s="56">
        <v>2023</v>
      </c>
    </row>
    <row r="3" spans="1:32" x14ac:dyDescent="0.6">
      <c r="A3" s="17" t="s">
        <v>8</v>
      </c>
      <c r="B3" s="17">
        <f t="shared" ref="B3:E4" si="0">F10/B10-1</f>
        <v>3.1708798215093204E-2</v>
      </c>
      <c r="C3" s="17">
        <f t="shared" si="0"/>
        <v>1.063000156167071E-2</v>
      </c>
      <c r="D3" s="17">
        <f t="shared" si="0"/>
        <v>2.5373858650630243E-3</v>
      </c>
      <c r="E3" s="17">
        <f t="shared" si="0"/>
        <v>1.993247462099812E-2</v>
      </c>
      <c r="F3" s="18">
        <f>H14/G14-1</f>
        <v>1.7738095769341156E-2</v>
      </c>
      <c r="G3" s="65">
        <f t="shared" ref="G3:J4" si="1">J10/F10-1</f>
        <v>2.3428284196869154E-2</v>
      </c>
      <c r="H3" s="17">
        <f t="shared" si="1"/>
        <v>4.1486421849567412E-2</v>
      </c>
      <c r="I3" s="17">
        <f t="shared" si="1"/>
        <v>4.6478419930713555E-2</v>
      </c>
      <c r="J3" s="17">
        <f t="shared" si="1"/>
        <v>3.8762137611638492E-2</v>
      </c>
      <c r="K3" s="18">
        <f>I14/H14-1</f>
        <v>3.7873137577999705E-2</v>
      </c>
      <c r="L3" s="17">
        <f t="shared" ref="L3:N4" si="2">N10/J10-1</f>
        <v>3.8052780164323341E-2</v>
      </c>
      <c r="M3" s="17">
        <f t="shared" si="2"/>
        <v>4.0161545104773655E-2</v>
      </c>
      <c r="N3" s="17">
        <f t="shared" si="2"/>
        <v>4.8145577466112144E-2</v>
      </c>
      <c r="O3" s="19">
        <f>Q10/M10-1</f>
        <v>5.2753750671944433E-2</v>
      </c>
      <c r="P3" s="18">
        <f>J14/I14-1</f>
        <v>4.2848251634469481E-2</v>
      </c>
      <c r="Q3" s="65">
        <f t="shared" ref="Q3:T4" si="3">R10/N10-1</f>
        <v>3.30167726077506E-2</v>
      </c>
      <c r="R3" s="17">
        <f t="shared" si="3"/>
        <v>2.6775597766913517E-2</v>
      </c>
      <c r="S3" s="17">
        <f t="shared" si="3"/>
        <v>1.8467784482206984E-2</v>
      </c>
      <c r="T3" s="17">
        <f t="shared" si="3"/>
        <v>9.5430781481391502E-3</v>
      </c>
      <c r="U3" s="18">
        <f>K14/J14-1</f>
        <v>2.1974417683450653E-2</v>
      </c>
      <c r="V3" s="65">
        <f>V10/R10-1</f>
        <v>-1.5130267104615513E-2</v>
      </c>
      <c r="W3" s="65">
        <f>W10/S10-1</f>
        <v>-8.6138628711672438E-2</v>
      </c>
      <c r="X3" s="17"/>
      <c r="Y3" s="17"/>
      <c r="Z3" s="18"/>
      <c r="AA3" s="65">
        <v>-7.0000000000000007E-2</v>
      </c>
      <c r="AB3" s="68">
        <v>5.0999999999999997E-2</v>
      </c>
      <c r="AC3" s="68">
        <v>3.1E-2</v>
      </c>
      <c r="AD3" s="68">
        <v>3.1E-2</v>
      </c>
    </row>
    <row r="4" spans="1:32" x14ac:dyDescent="0.6">
      <c r="A4" s="21" t="s">
        <v>9</v>
      </c>
      <c r="B4" s="21">
        <f t="shared" si="0"/>
        <v>3.5422252161333656E-2</v>
      </c>
      <c r="C4" s="21">
        <f t="shared" si="0"/>
        <v>1.2521007126120587E-2</v>
      </c>
      <c r="D4" s="21">
        <f t="shared" si="0"/>
        <v>1.1362280342217312E-2</v>
      </c>
      <c r="E4" s="21">
        <f t="shared" si="0"/>
        <v>4.0094534742755705E-2</v>
      </c>
      <c r="F4" s="22">
        <f>H15/G15-1</f>
        <v>2.6475071050434451E-2</v>
      </c>
      <c r="G4" s="21">
        <f t="shared" si="1"/>
        <v>4.5210099352839261E-2</v>
      </c>
      <c r="H4" s="21">
        <f t="shared" si="1"/>
        <v>7.3325241268882957E-2</v>
      </c>
      <c r="I4" s="21">
        <f t="shared" si="1"/>
        <v>8.18446273847937E-2</v>
      </c>
      <c r="J4" s="21">
        <f t="shared" si="1"/>
        <v>7.0409157696821989E-2</v>
      </c>
      <c r="K4" s="22">
        <f>I15/H15-1</f>
        <v>6.880787733624194E-2</v>
      </c>
      <c r="L4" s="21">
        <f t="shared" si="2"/>
        <v>7.9148215975633818E-2</v>
      </c>
      <c r="M4" s="21">
        <f t="shared" si="2"/>
        <v>7.9785287850618225E-2</v>
      </c>
      <c r="N4" s="21">
        <f t="shared" si="2"/>
        <v>8.9524006537262002E-2</v>
      </c>
      <c r="O4" s="23">
        <f>Q11/M11-1</f>
        <v>9.5683340213315482E-2</v>
      </c>
      <c r="P4" s="22">
        <f>J15/I15-1</f>
        <v>8.4268642169685881E-2</v>
      </c>
      <c r="Q4" s="69">
        <f t="shared" si="3"/>
        <v>7.4594585195757235E-2</v>
      </c>
      <c r="R4" s="21">
        <f t="shared" si="3"/>
        <v>5.9624179913877029E-2</v>
      </c>
      <c r="S4" s="21">
        <f t="shared" si="3"/>
        <v>4.133445693688742E-2</v>
      </c>
      <c r="T4" s="21">
        <f t="shared" si="3"/>
        <v>2.3426200080262971E-2</v>
      </c>
      <c r="U4" s="22">
        <f>K15/J15-1</f>
        <v>4.8872334677287466E-2</v>
      </c>
      <c r="V4" s="69">
        <f>V11/R11-1</f>
        <v>-1.8765802021518674E-3</v>
      </c>
      <c r="W4" s="69">
        <f>W11/S11-1</f>
        <v>-9.383379002731751E-2</v>
      </c>
      <c r="X4" s="21"/>
      <c r="Y4" s="21"/>
      <c r="Z4" s="22"/>
      <c r="AA4" s="70">
        <v>-7.3999999999999996E-2</v>
      </c>
      <c r="AB4" s="69">
        <v>6.5000000000000002E-2</v>
      </c>
      <c r="AC4" s="69">
        <v>5.2999999999999999E-2</v>
      </c>
      <c r="AD4" s="69">
        <v>5.1999999999999998E-2</v>
      </c>
    </row>
    <row r="5" spans="1:32" x14ac:dyDescent="0.6">
      <c r="A5" s="21" t="s">
        <v>10</v>
      </c>
      <c r="B5" s="21">
        <f>F18/B18-1</f>
        <v>-4.4487662574449471E-3</v>
      </c>
      <c r="C5" s="21">
        <f>G18/C18-1</f>
        <v>-6.9832602916876096E-3</v>
      </c>
      <c r="D5" s="21">
        <f>H18/D18-1</f>
        <v>2.2383204342633078E-3</v>
      </c>
      <c r="E5" s="21">
        <f>I18/E18-1</f>
        <v>1.4938501387424141E-2</v>
      </c>
      <c r="F5" s="25">
        <f>H21</f>
        <v>2E-3</v>
      </c>
      <c r="G5" s="21">
        <f>J18/F18-1</f>
        <v>3.1847040437585461E-2</v>
      </c>
      <c r="H5" s="21">
        <f>K18/G18-1</f>
        <v>3.0951106223501945E-2</v>
      </c>
      <c r="I5" s="21">
        <f>L18/H18-1</f>
        <v>2.8858777535013536E-2</v>
      </c>
      <c r="J5" s="23">
        <f>M18/I18-1</f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2.5999999999999999E-2</v>
      </c>
      <c r="Q5" s="70">
        <f>R18/N18-1</f>
        <v>2.9017722482354014E-2</v>
      </c>
      <c r="R5" s="21">
        <f>S18/O18-1</f>
        <v>3.2750991900243109E-2</v>
      </c>
      <c r="S5" s="21">
        <f>T18/P18-1</f>
        <v>2.8639552604240448E-2</v>
      </c>
      <c r="T5" s="21">
        <f>U18/Q18-1</f>
        <v>2.2112932935294483E-2</v>
      </c>
      <c r="U5" s="25">
        <f>K21</f>
        <v>2.8000000000000001E-2</v>
      </c>
      <c r="V5" s="70">
        <f>V18/R18-1</f>
        <v>1.9414454636469403E-2</v>
      </c>
      <c r="W5" s="70">
        <f>W18/S18-1</f>
        <v>-4.2356940208996274E-3</v>
      </c>
      <c r="X5" s="21"/>
      <c r="Y5" s="21"/>
      <c r="Z5" s="25"/>
      <c r="AA5" s="70">
        <v>2E-3</v>
      </c>
      <c r="AB5" s="69">
        <v>1.2E-2</v>
      </c>
      <c r="AC5" s="69">
        <v>0.02</v>
      </c>
      <c r="AD5" s="69">
        <v>0.02</v>
      </c>
    </row>
    <row r="6" spans="1:32" x14ac:dyDescent="0.6">
      <c r="A6" s="27" t="s">
        <v>11</v>
      </c>
      <c r="B6" s="27">
        <f>F24-1</f>
        <v>4.9999999999998934E-3</v>
      </c>
      <c r="C6" s="27">
        <f>G24-1</f>
        <v>2.9999999999998916E-3</v>
      </c>
      <c r="D6" s="27">
        <f>H24-1</f>
        <v>8.0000000000000071E-3</v>
      </c>
      <c r="E6" s="27">
        <f>I24-1</f>
        <v>1.6999999999999904E-2</v>
      </c>
      <c r="F6" s="28">
        <f>H27-1</f>
        <v>8.999999999999897E-3</v>
      </c>
      <c r="G6" s="26">
        <f>J24-1</f>
        <v>2.200000000000002E-2</v>
      </c>
      <c r="H6" s="26">
        <f>K24-1</f>
        <v>3.2999999999999918E-2</v>
      </c>
      <c r="I6" s="26">
        <f>L24-1</f>
        <v>3.499999999999992E-2</v>
      </c>
      <c r="J6" s="26">
        <f>M24-1</f>
        <v>2.8999999999999915E-2</v>
      </c>
      <c r="K6" s="28">
        <f>I27-1</f>
        <v>3.0000000000000027E-2</v>
      </c>
      <c r="L6" s="26">
        <f>N24-1</f>
        <v>3.8000000000000034E-2</v>
      </c>
      <c r="M6" s="26">
        <f>O24-1</f>
        <v>3.8000000000000034E-2</v>
      </c>
      <c r="N6" s="26">
        <f>P24-1</f>
        <v>4.0999999999999925E-2</v>
      </c>
      <c r="O6" s="27">
        <f>Q24-1</f>
        <v>4.0999999999999925E-2</v>
      </c>
      <c r="P6" s="29">
        <f>J27-1</f>
        <v>4.0000000000000036E-2</v>
      </c>
      <c r="Q6" s="71">
        <f>R24-1</f>
        <v>4.0000000000000036E-2</v>
      </c>
      <c r="R6" s="26">
        <f>S24-1</f>
        <v>3.0999999999999917E-2</v>
      </c>
      <c r="S6" s="26">
        <f>T24-1</f>
        <v>2.2999999999999909E-2</v>
      </c>
      <c r="T6" s="26">
        <f>U24-1</f>
        <v>1.4000000000000012E-2</v>
      </c>
      <c r="U6" s="29">
        <f>K27-1</f>
        <v>2.6000000000000023E-2</v>
      </c>
      <c r="V6" s="71">
        <f>V24-1</f>
        <v>1.2999999999999901E-2</v>
      </c>
      <c r="W6" s="71">
        <f>W24-1</f>
        <v>-9.000000000000008E-3</v>
      </c>
      <c r="X6" s="26"/>
      <c r="Y6" s="26"/>
      <c r="Z6" s="29"/>
      <c r="AA6" s="72">
        <v>-5.0000000000000001E-3</v>
      </c>
      <c r="AB6" s="71">
        <v>1.2999999999999999E-2</v>
      </c>
      <c r="AC6" s="71">
        <v>0.02</v>
      </c>
      <c r="AD6" s="71">
        <v>0.02</v>
      </c>
    </row>
    <row r="7" spans="1:32" x14ac:dyDescent="0.6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123"/>
      <c r="R7" s="123"/>
      <c r="S7" s="123"/>
      <c r="T7" s="123"/>
      <c r="U7" s="78"/>
      <c r="Z7" s="78"/>
      <c r="AA7" s="78"/>
      <c r="AB7" s="78"/>
      <c r="AC7" s="78"/>
      <c r="AD7" s="78"/>
    </row>
    <row r="8" spans="1:32" x14ac:dyDescent="0.6">
      <c r="A8" s="109" t="s">
        <v>12</v>
      </c>
      <c r="B8" s="79"/>
      <c r="C8" s="79"/>
      <c r="D8" s="80"/>
      <c r="E8" s="80"/>
      <c r="F8" s="80"/>
      <c r="G8" s="80"/>
      <c r="H8" s="80"/>
      <c r="I8" s="80"/>
      <c r="J8" s="79"/>
      <c r="K8" s="79"/>
      <c r="L8" s="79"/>
      <c r="M8" s="79"/>
      <c r="N8" s="79"/>
      <c r="O8" s="79"/>
      <c r="P8" s="78"/>
      <c r="Q8" s="78"/>
      <c r="R8" s="78"/>
      <c r="S8" s="78"/>
      <c r="T8" s="78"/>
      <c r="U8" s="78"/>
      <c r="V8" s="78"/>
      <c r="W8" s="78"/>
      <c r="X8" s="78"/>
      <c r="Y8" s="81"/>
      <c r="Z8" s="78"/>
      <c r="AB8" s="78"/>
      <c r="AC8" s="88"/>
      <c r="AD8" s="78"/>
    </row>
    <row r="9" spans="1:32" ht="12.95" customHeight="1" x14ac:dyDescent="0.75">
      <c r="A9" s="82" t="s">
        <v>13</v>
      </c>
      <c r="B9" s="83" t="s">
        <v>14</v>
      </c>
      <c r="C9" s="83" t="s">
        <v>15</v>
      </c>
      <c r="D9" s="83" t="s">
        <v>16</v>
      </c>
      <c r="E9" s="83" t="s">
        <v>17</v>
      </c>
      <c r="F9" s="83" t="s">
        <v>18</v>
      </c>
      <c r="G9" s="83" t="s">
        <v>19</v>
      </c>
      <c r="H9" s="83" t="s">
        <v>20</v>
      </c>
      <c r="I9" s="83" t="s">
        <v>21</v>
      </c>
      <c r="J9" s="83" t="s">
        <v>22</v>
      </c>
      <c r="K9" s="83" t="s">
        <v>23</v>
      </c>
      <c r="L9" s="83" t="s">
        <v>24</v>
      </c>
      <c r="M9" s="83" t="s">
        <v>25</v>
      </c>
      <c r="N9" s="83" t="s">
        <v>26</v>
      </c>
      <c r="O9" s="83" t="s">
        <v>27</v>
      </c>
      <c r="P9" s="83" t="s">
        <v>28</v>
      </c>
      <c r="Q9" s="83" t="s">
        <v>29</v>
      </c>
      <c r="R9" s="57" t="s">
        <v>30</v>
      </c>
      <c r="S9" s="57" t="s">
        <v>31</v>
      </c>
      <c r="T9" s="57" t="s">
        <v>32</v>
      </c>
      <c r="U9" s="57" t="s">
        <v>107</v>
      </c>
      <c r="V9" s="57" t="s">
        <v>115</v>
      </c>
      <c r="W9" s="57" t="s">
        <v>120</v>
      </c>
      <c r="X9" s="144"/>
      <c r="AC9" s="105"/>
      <c r="AD9" s="77"/>
    </row>
    <row r="10" spans="1:32" ht="14.75" x14ac:dyDescent="0.75">
      <c r="A10" s="85" t="s">
        <v>33</v>
      </c>
      <c r="B10" s="116">
        <v>6022051</v>
      </c>
      <c r="C10" s="116">
        <v>6108842</v>
      </c>
      <c r="D10" s="116">
        <v>6167371</v>
      </c>
      <c r="E10" s="116">
        <v>6141987</v>
      </c>
      <c r="F10" s="116">
        <v>6213003</v>
      </c>
      <c r="G10" s="111">
        <v>6173779</v>
      </c>
      <c r="H10" s="111">
        <v>6183020</v>
      </c>
      <c r="I10" s="111">
        <v>6264412</v>
      </c>
      <c r="J10" s="111">
        <v>6358563</v>
      </c>
      <c r="K10" s="111">
        <v>6429907</v>
      </c>
      <c r="L10" s="111">
        <v>6470397</v>
      </c>
      <c r="M10" s="112">
        <v>6507234</v>
      </c>
      <c r="N10" s="112">
        <v>6600524</v>
      </c>
      <c r="O10" s="112">
        <v>6688142</v>
      </c>
      <c r="P10" s="113">
        <v>6781918</v>
      </c>
      <c r="Q10" s="113">
        <v>6850515</v>
      </c>
      <c r="R10" s="114">
        <v>6818452</v>
      </c>
      <c r="S10" s="114">
        <v>6867221</v>
      </c>
      <c r="T10" s="115">
        <v>6907165</v>
      </c>
      <c r="U10" s="114">
        <v>6915890</v>
      </c>
      <c r="V10" s="114">
        <v>6715287</v>
      </c>
      <c r="W10" s="114">
        <v>6275688</v>
      </c>
      <c r="X10" s="144"/>
      <c r="AC10" s="105"/>
      <c r="AD10" s="77"/>
    </row>
    <row r="11" spans="1:32" ht="14.75" x14ac:dyDescent="0.75">
      <c r="A11" s="85" t="s">
        <v>34</v>
      </c>
      <c r="B11" s="110">
        <v>6007749</v>
      </c>
      <c r="C11" s="110">
        <v>6118757</v>
      </c>
      <c r="D11" s="110">
        <v>6167776</v>
      </c>
      <c r="E11" s="110">
        <v>6140388</v>
      </c>
      <c r="F11" s="110">
        <v>6220557</v>
      </c>
      <c r="G11" s="111">
        <v>6195370</v>
      </c>
      <c r="H11" s="111">
        <v>6237856</v>
      </c>
      <c r="I11" s="111">
        <v>6386584</v>
      </c>
      <c r="J11" s="111">
        <v>6501789</v>
      </c>
      <c r="K11" s="111">
        <v>6649647</v>
      </c>
      <c r="L11" s="111">
        <v>6748391</v>
      </c>
      <c r="M11" s="112">
        <v>6836258</v>
      </c>
      <c r="N11" s="112">
        <v>7016394</v>
      </c>
      <c r="O11" s="112">
        <v>7180191</v>
      </c>
      <c r="P11" s="113">
        <v>7352534</v>
      </c>
      <c r="Q11" s="113">
        <v>7490374</v>
      </c>
      <c r="R11" s="114">
        <v>7539779</v>
      </c>
      <c r="S11" s="114">
        <v>7608304</v>
      </c>
      <c r="T11" s="115">
        <v>7656447</v>
      </c>
      <c r="U11" s="114">
        <v>7665845</v>
      </c>
      <c r="V11" s="114">
        <v>7525630</v>
      </c>
      <c r="W11" s="114">
        <v>6894388</v>
      </c>
      <c r="X11" s="144"/>
      <c r="AC11" s="105"/>
      <c r="AD11" s="77"/>
    </row>
    <row r="12" spans="1:32" ht="14.75" x14ac:dyDescent="0.75">
      <c r="A12" s="141" t="s">
        <v>35</v>
      </c>
      <c r="B12" s="95"/>
      <c r="C12" s="95"/>
      <c r="D12" s="95"/>
      <c r="E12" s="95"/>
      <c r="F12" s="95"/>
      <c r="G12" s="95"/>
      <c r="H12" s="95"/>
      <c r="I12" s="89"/>
      <c r="J12" s="89"/>
      <c r="K12" s="89"/>
      <c r="L12" s="89"/>
      <c r="M12" s="89"/>
      <c r="N12" s="89"/>
      <c r="O12" s="89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77"/>
      <c r="AB12" s="84"/>
      <c r="AC12" s="105"/>
      <c r="AD12" s="77"/>
    </row>
    <row r="13" spans="1:32" ht="14.75" x14ac:dyDescent="0.75">
      <c r="A13" s="82" t="s">
        <v>36</v>
      </c>
      <c r="B13" s="78"/>
      <c r="C13" s="78"/>
      <c r="D13" s="78"/>
      <c r="E13" s="78"/>
      <c r="F13" s="89"/>
      <c r="G13" s="83">
        <v>2015</v>
      </c>
      <c r="H13" s="83">
        <v>2016</v>
      </c>
      <c r="I13" s="83">
        <v>2017</v>
      </c>
      <c r="J13" s="83">
        <v>2018</v>
      </c>
      <c r="K13" s="83">
        <v>2019</v>
      </c>
      <c r="L13" s="143"/>
      <c r="M13" s="89"/>
      <c r="N13" s="89"/>
      <c r="O13" s="89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</row>
    <row r="14" spans="1:32" ht="14.75" x14ac:dyDescent="0.75">
      <c r="A14" s="85" t="s">
        <v>33</v>
      </c>
      <c r="B14" s="88"/>
      <c r="C14" s="88"/>
      <c r="D14" s="88"/>
      <c r="E14" s="88"/>
      <c r="F14" s="87"/>
      <c r="G14" s="111">
        <v>24425959</v>
      </c>
      <c r="H14" s="111">
        <v>24859229</v>
      </c>
      <c r="I14" s="112">
        <v>25800726</v>
      </c>
      <c r="J14" s="112">
        <v>26906242</v>
      </c>
      <c r="K14" s="112">
        <v>27497491</v>
      </c>
      <c r="L14" s="143"/>
      <c r="M14" s="89"/>
      <c r="N14" s="89"/>
      <c r="O14" s="89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8"/>
      <c r="AC14" s="91"/>
      <c r="AD14" s="91"/>
      <c r="AE14" s="15"/>
      <c r="AF14" s="15"/>
    </row>
    <row r="15" spans="1:32" ht="14.75" x14ac:dyDescent="0.75">
      <c r="A15" s="85" t="s">
        <v>34</v>
      </c>
      <c r="B15" s="88"/>
      <c r="C15" s="88"/>
      <c r="D15" s="88"/>
      <c r="E15" s="88"/>
      <c r="F15" s="67"/>
      <c r="G15" s="111">
        <v>24425959</v>
      </c>
      <c r="H15" s="111">
        <v>25072638</v>
      </c>
      <c r="I15" s="112">
        <v>26797833</v>
      </c>
      <c r="J15" s="112">
        <v>29056050</v>
      </c>
      <c r="K15" s="112">
        <v>30476087</v>
      </c>
      <c r="L15" s="143"/>
      <c r="M15" s="89"/>
      <c r="N15" s="89"/>
      <c r="O15" s="89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2" ht="14.75" x14ac:dyDescent="0.75">
      <c r="A16" s="141" t="s">
        <v>37</v>
      </c>
      <c r="B16" s="95"/>
      <c r="C16" s="95"/>
      <c r="D16" s="95"/>
      <c r="E16" s="95"/>
      <c r="F16" s="95"/>
      <c r="G16" s="95"/>
      <c r="H16" s="67"/>
      <c r="I16" s="67"/>
      <c r="J16" s="89"/>
      <c r="K16" s="89"/>
      <c r="L16" s="89"/>
      <c r="M16" s="89"/>
      <c r="N16" s="89"/>
      <c r="O16" s="89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</row>
    <row r="17" spans="1:30" ht="14.75" x14ac:dyDescent="0.75">
      <c r="A17" s="82" t="s">
        <v>38</v>
      </c>
      <c r="B17" s="83" t="s">
        <v>14</v>
      </c>
      <c r="C17" s="83" t="s">
        <v>15</v>
      </c>
      <c r="D17" s="83" t="s">
        <v>16</v>
      </c>
      <c r="E17" s="83" t="s">
        <v>17</v>
      </c>
      <c r="F17" s="83" t="s">
        <v>18</v>
      </c>
      <c r="G17" s="83" t="s">
        <v>19</v>
      </c>
      <c r="H17" s="83" t="s">
        <v>20</v>
      </c>
      <c r="I17" s="83" t="s">
        <v>21</v>
      </c>
      <c r="J17" s="83" t="s">
        <v>22</v>
      </c>
      <c r="K17" s="83" t="s">
        <v>23</v>
      </c>
      <c r="L17" s="83" t="s">
        <v>24</v>
      </c>
      <c r="M17" s="83" t="s">
        <v>25</v>
      </c>
      <c r="N17" s="83" t="s">
        <v>26</v>
      </c>
      <c r="O17" s="83" t="s">
        <v>27</v>
      </c>
      <c r="P17" s="83" t="s">
        <v>28</v>
      </c>
      <c r="Q17" s="83" t="s">
        <v>29</v>
      </c>
      <c r="R17" s="57" t="s">
        <v>30</v>
      </c>
      <c r="S17" s="57" t="s">
        <v>31</v>
      </c>
      <c r="T17" s="57" t="s">
        <v>32</v>
      </c>
      <c r="U17" s="57" t="s">
        <v>107</v>
      </c>
      <c r="V17" s="57" t="s">
        <v>115</v>
      </c>
      <c r="W17" s="57" t="s">
        <v>120</v>
      </c>
      <c r="X17" s="144"/>
      <c r="AC17" s="77"/>
      <c r="AD17" s="77"/>
    </row>
    <row r="18" spans="1:30" ht="12.95" customHeight="1" x14ac:dyDescent="0.75">
      <c r="A18" s="92" t="s">
        <v>39</v>
      </c>
      <c r="B18" s="110">
        <v>20567.5</v>
      </c>
      <c r="C18" s="110">
        <v>20878.5</v>
      </c>
      <c r="D18" s="110">
        <v>20595.8</v>
      </c>
      <c r="E18" s="110">
        <v>20577.7</v>
      </c>
      <c r="F18" s="110">
        <v>20476</v>
      </c>
      <c r="G18" s="110">
        <v>20732.7</v>
      </c>
      <c r="H18" s="110">
        <v>20641.900000000001</v>
      </c>
      <c r="I18" s="110">
        <v>20885.099999999999</v>
      </c>
      <c r="J18" s="110">
        <v>21128.1</v>
      </c>
      <c r="K18" s="110">
        <v>21374.400000000001</v>
      </c>
      <c r="L18" s="110">
        <v>21237.599999999999</v>
      </c>
      <c r="M18" s="110">
        <v>21420</v>
      </c>
      <c r="N18" s="110">
        <v>21548.9</v>
      </c>
      <c r="O18" s="110">
        <v>21877.200000000001</v>
      </c>
      <c r="P18" s="110">
        <v>21850.9</v>
      </c>
      <c r="Q18" s="110">
        <v>22041.4</v>
      </c>
      <c r="R18" s="110">
        <v>22174.2</v>
      </c>
      <c r="S18" s="110">
        <v>22593.7</v>
      </c>
      <c r="T18" s="110">
        <v>22476.7</v>
      </c>
      <c r="U18" s="110">
        <v>22528.799999999999</v>
      </c>
      <c r="V18" s="110">
        <v>22604.7</v>
      </c>
      <c r="W18" s="110">
        <v>22498</v>
      </c>
      <c r="X18" s="144"/>
      <c r="AC18" s="89"/>
      <c r="AD18" s="77"/>
    </row>
    <row r="19" spans="1:30" ht="14.75" x14ac:dyDescent="0.75">
      <c r="A19" s="141" t="s">
        <v>40</v>
      </c>
      <c r="B19" s="95"/>
      <c r="C19" s="95"/>
      <c r="D19" s="95"/>
      <c r="E19" s="95"/>
      <c r="F19" s="95"/>
      <c r="G19" s="95"/>
      <c r="H19" s="95"/>
      <c r="I19" s="89"/>
      <c r="J19" s="89"/>
      <c r="K19" s="89"/>
      <c r="L19" s="67"/>
      <c r="M19" s="89"/>
      <c r="N19" s="89"/>
      <c r="O19" s="89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93"/>
      <c r="AB19" s="77"/>
      <c r="AC19" s="77"/>
      <c r="AD19" s="77"/>
    </row>
    <row r="20" spans="1:30" x14ac:dyDescent="0.6">
      <c r="A20" s="82" t="s">
        <v>41</v>
      </c>
      <c r="B20" s="78"/>
      <c r="C20" s="78"/>
      <c r="D20" s="78"/>
      <c r="E20" s="78"/>
      <c r="F20" s="89"/>
      <c r="G20" s="83">
        <v>2015</v>
      </c>
      <c r="H20" s="83">
        <v>2016</v>
      </c>
      <c r="I20" s="83">
        <v>2017</v>
      </c>
      <c r="J20" s="83">
        <v>2018</v>
      </c>
      <c r="K20" s="83">
        <v>2019</v>
      </c>
      <c r="L20" s="83" t="s">
        <v>117</v>
      </c>
      <c r="M20" s="89"/>
      <c r="N20" s="89"/>
      <c r="O20" s="89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</row>
    <row r="21" spans="1:30" ht="24.65" customHeight="1" x14ac:dyDescent="0.6">
      <c r="A21" s="85" t="s">
        <v>42</v>
      </c>
      <c r="B21" s="88"/>
      <c r="C21" s="88"/>
      <c r="D21" s="88"/>
      <c r="E21" s="88"/>
      <c r="F21" s="86"/>
      <c r="G21" s="117">
        <v>2E-3</v>
      </c>
      <c r="H21" s="117">
        <v>2E-3</v>
      </c>
      <c r="I21" s="117">
        <v>2.9000000000000001E-2</v>
      </c>
      <c r="J21" s="117">
        <v>2.5999999999999999E-2</v>
      </c>
      <c r="K21" s="117">
        <v>2.8000000000000001E-2</v>
      </c>
      <c r="L21" s="117">
        <v>2E-3</v>
      </c>
      <c r="M21" s="67"/>
      <c r="N21" s="67"/>
      <c r="O21" s="89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</row>
    <row r="22" spans="1:30" ht="14.75" x14ac:dyDescent="0.75">
      <c r="A22" s="141" t="s">
        <v>116</v>
      </c>
      <c r="B22" s="95"/>
      <c r="C22" s="95"/>
      <c r="D22" s="95"/>
      <c r="E22" s="95"/>
      <c r="F22" s="95"/>
      <c r="G22" s="95"/>
      <c r="H22" s="67"/>
      <c r="I22" s="67"/>
      <c r="J22" s="67"/>
      <c r="K22" s="67"/>
      <c r="L22" s="67"/>
      <c r="M22" s="67"/>
      <c r="N22" s="67"/>
      <c r="O22" s="89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</row>
    <row r="23" spans="1:30" x14ac:dyDescent="0.6">
      <c r="A23" s="82" t="s">
        <v>43</v>
      </c>
      <c r="B23" s="83" t="s">
        <v>14</v>
      </c>
      <c r="C23" s="83" t="s">
        <v>15</v>
      </c>
      <c r="D23" s="83" t="s">
        <v>16</v>
      </c>
      <c r="E23" s="83" t="s">
        <v>17</v>
      </c>
      <c r="F23" s="83" t="s">
        <v>18</v>
      </c>
      <c r="G23" s="83" t="s">
        <v>19</v>
      </c>
      <c r="H23" s="83" t="s">
        <v>20</v>
      </c>
      <c r="I23" s="83" t="s">
        <v>21</v>
      </c>
      <c r="J23" s="83" t="s">
        <v>22</v>
      </c>
      <c r="K23" s="83" t="s">
        <v>23</v>
      </c>
      <c r="L23" s="83" t="s">
        <v>24</v>
      </c>
      <c r="M23" s="83" t="s">
        <v>25</v>
      </c>
      <c r="N23" s="83" t="s">
        <v>26</v>
      </c>
      <c r="O23" s="83" t="s">
        <v>27</v>
      </c>
      <c r="P23" s="83" t="s">
        <v>28</v>
      </c>
      <c r="Q23" s="83" t="s">
        <v>29</v>
      </c>
      <c r="R23" s="57" t="s">
        <v>30</v>
      </c>
      <c r="S23" s="57" t="s">
        <v>31</v>
      </c>
      <c r="T23" s="57" t="s">
        <v>32</v>
      </c>
      <c r="U23" s="57" t="s">
        <v>107</v>
      </c>
      <c r="V23" s="57" t="s">
        <v>115</v>
      </c>
      <c r="W23" s="57" t="s">
        <v>120</v>
      </c>
      <c r="AC23" s="77"/>
      <c r="AD23" s="77"/>
    </row>
    <row r="24" spans="1:30" ht="26.75" x14ac:dyDescent="0.75">
      <c r="A24" s="85" t="s">
        <v>44</v>
      </c>
      <c r="B24" s="110">
        <v>0.999</v>
      </c>
      <c r="C24" s="110">
        <v>1.008</v>
      </c>
      <c r="D24" s="110">
        <v>1.0009999999999999</v>
      </c>
      <c r="E24" s="110">
        <v>0.99199999999999999</v>
      </c>
      <c r="F24" s="110">
        <v>1.0049999999999999</v>
      </c>
      <c r="G24" s="110">
        <v>1.0029999999999999</v>
      </c>
      <c r="H24" s="110">
        <v>1.008</v>
      </c>
      <c r="I24" s="110">
        <v>1.0169999999999999</v>
      </c>
      <c r="J24" s="110">
        <v>1.022</v>
      </c>
      <c r="K24" s="110">
        <v>1.0329999999999999</v>
      </c>
      <c r="L24" s="110">
        <v>1.0349999999999999</v>
      </c>
      <c r="M24" s="110">
        <v>1.0289999999999999</v>
      </c>
      <c r="N24" s="110">
        <v>1.038</v>
      </c>
      <c r="O24" s="110">
        <v>1.038</v>
      </c>
      <c r="P24" s="110">
        <v>1.0409999999999999</v>
      </c>
      <c r="Q24" s="110">
        <v>1.0409999999999999</v>
      </c>
      <c r="R24" s="110">
        <v>1.04</v>
      </c>
      <c r="S24" s="110">
        <v>1.0309999999999999</v>
      </c>
      <c r="T24" s="110">
        <v>1.0229999999999999</v>
      </c>
      <c r="U24" s="110">
        <v>1.014</v>
      </c>
      <c r="V24" s="110">
        <v>1.0129999999999999</v>
      </c>
      <c r="W24" s="110">
        <v>0.99099999999999999</v>
      </c>
      <c r="AC24" s="77"/>
      <c r="AD24" s="77"/>
    </row>
    <row r="25" spans="1:30" ht="14.75" x14ac:dyDescent="0.75">
      <c r="A25" s="141" t="s">
        <v>45</v>
      </c>
      <c r="B25" s="96"/>
      <c r="C25" s="96"/>
      <c r="D25" s="96"/>
      <c r="E25" s="96"/>
      <c r="F25" s="96"/>
      <c r="G25" s="97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3"/>
      <c r="AC25" s="77"/>
      <c r="AD25" s="77"/>
    </row>
    <row r="26" spans="1:30" x14ac:dyDescent="0.6">
      <c r="A26" s="82" t="s">
        <v>46</v>
      </c>
      <c r="B26" s="78"/>
      <c r="C26" s="78"/>
      <c r="D26" s="78"/>
      <c r="E26" s="78"/>
      <c r="F26" s="89"/>
      <c r="G26" s="83">
        <v>2015</v>
      </c>
      <c r="H26" s="83">
        <v>2016</v>
      </c>
      <c r="I26" s="83">
        <v>2017</v>
      </c>
      <c r="J26" s="83">
        <v>2018</v>
      </c>
      <c r="K26" s="83">
        <v>2019</v>
      </c>
      <c r="L26" s="89"/>
      <c r="M26" s="89"/>
      <c r="N26" s="89"/>
      <c r="O26" s="89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</row>
    <row r="27" spans="1:30" x14ac:dyDescent="0.6">
      <c r="A27" s="85" t="s">
        <v>47</v>
      </c>
      <c r="B27" s="88"/>
      <c r="C27" s="88"/>
      <c r="D27" s="88"/>
      <c r="E27" s="88"/>
      <c r="F27" s="67"/>
      <c r="G27" s="118">
        <v>1</v>
      </c>
      <c r="H27" s="111">
        <v>1.0089999999999999</v>
      </c>
      <c r="I27" s="114">
        <v>1.03</v>
      </c>
      <c r="J27" s="112">
        <v>1.04</v>
      </c>
      <c r="K27" s="114">
        <v>1.026</v>
      </c>
      <c r="L27" s="67"/>
      <c r="M27" s="89"/>
      <c r="N27" s="89"/>
      <c r="O27" s="89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</row>
    <row r="28" spans="1:30" ht="14.75" x14ac:dyDescent="0.75">
      <c r="A28" s="142" t="s">
        <v>48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8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1:30" hidden="1" x14ac:dyDescent="0.6">
      <c r="B29" s="125"/>
      <c r="C29" s="125"/>
      <c r="D29" s="125"/>
      <c r="E29" s="125"/>
      <c r="F29" s="12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idden="1" x14ac:dyDescent="0.6">
      <c r="B30" s="125"/>
      <c r="C30" s="125"/>
      <c r="D30" s="125"/>
      <c r="E30" s="125"/>
      <c r="F30" s="12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</sheetData>
  <mergeCells count="12">
    <mergeCell ref="AA1:AD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</mergeCells>
  <phoneticPr fontId="36" type="noConversion"/>
  <hyperlinks>
    <hyperlink ref="A12" r:id="rId1" xr:uid="{00000000-0004-0000-0000-000000000000}"/>
    <hyperlink ref="A19" r:id="rId2" xr:uid="{00000000-0004-0000-0000-000001000000}"/>
    <hyperlink ref="A25" r:id="rId3" xr:uid="{00000000-0004-0000-0000-000002000000}"/>
    <hyperlink ref="A16" r:id="rId4" xr:uid="{00000000-0004-0000-0000-000003000000}"/>
    <hyperlink ref="A28" r:id="rId5" xr:uid="{00000000-0004-0000-0000-000004000000}"/>
    <hyperlink ref="A22" r:id="rId6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2"/>
  <sheetViews>
    <sheetView showGridLines="0" zoomScale="50" zoomScaleNormal="50" workbookViewId="0">
      <selection activeCell="G21" sqref="G21:L21"/>
    </sheetView>
  </sheetViews>
  <sheetFormatPr defaultColWidth="0" defaultRowHeight="13" zeroHeight="1" x14ac:dyDescent="0.6"/>
  <cols>
    <col min="1" max="1" width="34.1328125" style="4" customWidth="1"/>
    <col min="2" max="5" width="9.86328125" style="2" customWidth="1"/>
    <col min="6" max="6" width="10" style="2" customWidth="1"/>
    <col min="7" max="7" width="10.7265625" style="2" customWidth="1"/>
    <col min="8" max="8" width="10.40625" style="2" customWidth="1"/>
    <col min="9" max="10" width="11" style="2" customWidth="1"/>
    <col min="11" max="21" width="9.1328125" style="2" customWidth="1"/>
    <col min="22" max="24" width="9" style="8" customWidth="1"/>
    <col min="25" max="25" width="10.86328125" style="8" customWidth="1"/>
    <col min="26" max="26" width="9" style="8" customWidth="1"/>
    <col min="27" max="27" width="9.1328125" style="10" customWidth="1"/>
    <col min="28" max="28" width="10.54296875" style="10" customWidth="1"/>
    <col min="29" max="30" width="9.1328125" style="10" customWidth="1"/>
    <col min="31" max="16384" width="9.1328125" style="2" hidden="1"/>
  </cols>
  <sheetData>
    <row r="1" spans="1:30" ht="14.45" customHeight="1" x14ac:dyDescent="0.6">
      <c r="A1" s="152" t="s">
        <v>49</v>
      </c>
      <c r="B1" s="154" t="s">
        <v>50</v>
      </c>
      <c r="C1" s="155"/>
      <c r="D1" s="155"/>
      <c r="E1" s="155"/>
      <c r="F1" s="150">
        <v>2016</v>
      </c>
      <c r="G1" s="154" t="s">
        <v>51</v>
      </c>
      <c r="H1" s="155"/>
      <c r="I1" s="155"/>
      <c r="J1" s="159"/>
      <c r="K1" s="150">
        <v>2017</v>
      </c>
      <c r="L1" s="147" t="s">
        <v>52</v>
      </c>
      <c r="M1" s="148"/>
      <c r="N1" s="148"/>
      <c r="O1" s="149"/>
      <c r="P1" s="150">
        <v>2018</v>
      </c>
      <c r="Q1" s="147" t="s">
        <v>108</v>
      </c>
      <c r="R1" s="148"/>
      <c r="S1" s="148"/>
      <c r="T1" s="149"/>
      <c r="U1" s="150">
        <v>2019</v>
      </c>
      <c r="V1" s="147" t="s">
        <v>119</v>
      </c>
      <c r="W1" s="148"/>
      <c r="X1" s="148"/>
      <c r="Y1" s="149"/>
      <c r="Z1" s="150">
        <v>2020</v>
      </c>
      <c r="AA1" s="146" t="s">
        <v>118</v>
      </c>
      <c r="AB1" s="146"/>
      <c r="AC1" s="146"/>
      <c r="AD1" s="158"/>
    </row>
    <row r="2" spans="1:30" ht="14.45" customHeight="1" x14ac:dyDescent="0.6">
      <c r="A2" s="153"/>
      <c r="B2" s="1" t="s">
        <v>4</v>
      </c>
      <c r="C2" s="1" t="s">
        <v>5</v>
      </c>
      <c r="D2" s="1" t="s">
        <v>6</v>
      </c>
      <c r="E2" s="1" t="s">
        <v>7</v>
      </c>
      <c r="F2" s="151"/>
      <c r="G2" s="1" t="s">
        <v>4</v>
      </c>
      <c r="H2" s="1" t="s">
        <v>5</v>
      </c>
      <c r="I2" s="1" t="s">
        <v>6</v>
      </c>
      <c r="J2" s="1" t="s">
        <v>7</v>
      </c>
      <c r="K2" s="151"/>
      <c r="L2" s="1" t="s">
        <v>4</v>
      </c>
      <c r="M2" s="1" t="s">
        <v>5</v>
      </c>
      <c r="N2" s="1" t="s">
        <v>6</v>
      </c>
      <c r="O2" s="1" t="s">
        <v>7</v>
      </c>
      <c r="P2" s="151"/>
      <c r="Q2" s="1" t="s">
        <v>4</v>
      </c>
      <c r="R2" s="1" t="s">
        <v>5</v>
      </c>
      <c r="S2" s="1" t="s">
        <v>6</v>
      </c>
      <c r="T2" s="1" t="s">
        <v>7</v>
      </c>
      <c r="U2" s="151"/>
      <c r="V2" s="1" t="s">
        <v>4</v>
      </c>
      <c r="W2" s="1" t="s">
        <v>5</v>
      </c>
      <c r="X2" s="1" t="s">
        <v>6</v>
      </c>
      <c r="Y2" s="1" t="s">
        <v>7</v>
      </c>
      <c r="Z2" s="151"/>
      <c r="AA2" s="56">
        <v>2020</v>
      </c>
      <c r="AB2" s="56">
        <v>2021</v>
      </c>
      <c r="AC2" s="56">
        <v>2022</v>
      </c>
      <c r="AD2" s="56">
        <v>2023</v>
      </c>
    </row>
    <row r="3" spans="1:30" x14ac:dyDescent="0.6">
      <c r="A3" s="17" t="s">
        <v>53</v>
      </c>
      <c r="B3" s="17">
        <f>F10/B10-1</f>
        <v>3.1708798215093204E-2</v>
      </c>
      <c r="C3" s="17">
        <f t="shared" ref="C3:E4" si="0">G10/C10-1</f>
        <v>1.063000156167071E-2</v>
      </c>
      <c r="D3" s="17">
        <f t="shared" si="0"/>
        <v>2.5373858650630243E-3</v>
      </c>
      <c r="E3" s="17">
        <f t="shared" si="0"/>
        <v>1.993247462099812E-2</v>
      </c>
      <c r="F3" s="18">
        <f>H14/G14-1</f>
        <v>1.7738095769341156E-2</v>
      </c>
      <c r="G3" s="17">
        <f>J10/F10-1</f>
        <v>2.3428284196869154E-2</v>
      </c>
      <c r="H3" s="17">
        <f t="shared" ref="H3:J4" si="1">K10/G10-1</f>
        <v>4.1486421849567412E-2</v>
      </c>
      <c r="I3" s="17">
        <f t="shared" si="1"/>
        <v>4.6478419930713555E-2</v>
      </c>
      <c r="J3" s="17">
        <f t="shared" si="1"/>
        <v>3.8762137611638492E-2</v>
      </c>
      <c r="K3" s="18">
        <f>I14/H14-1</f>
        <v>3.7873137577999705E-2</v>
      </c>
      <c r="L3" s="17">
        <f t="shared" ref="L3:N4" si="2">N10/J10-1</f>
        <v>3.8052780164323341E-2</v>
      </c>
      <c r="M3" s="17">
        <f t="shared" si="2"/>
        <v>4.0161545104773655E-2</v>
      </c>
      <c r="N3" s="17">
        <f t="shared" si="2"/>
        <v>4.8145577466112144E-2</v>
      </c>
      <c r="O3" s="17">
        <f>Q10/M10-1</f>
        <v>5.2753750671944433E-2</v>
      </c>
      <c r="P3" s="31">
        <f>J14/I14-1</f>
        <v>4.2848251634469481E-2</v>
      </c>
      <c r="Q3" s="65">
        <f t="shared" ref="Q3:T4" si="3">R10/N10-1</f>
        <v>3.30167726077506E-2</v>
      </c>
      <c r="R3" s="65">
        <f t="shared" si="3"/>
        <v>2.6775597766913517E-2</v>
      </c>
      <c r="S3" s="65">
        <f t="shared" si="3"/>
        <v>1.8467784482206984E-2</v>
      </c>
      <c r="T3" s="65">
        <f t="shared" si="3"/>
        <v>9.5430781481391502E-3</v>
      </c>
      <c r="U3" s="31">
        <f>K14/J14-1</f>
        <v>2.1974417683450653E-2</v>
      </c>
      <c r="V3" s="65">
        <f>V10/R10-1</f>
        <v>-1.5130267104615513E-2</v>
      </c>
      <c r="W3" s="65">
        <f>W10/S10-1</f>
        <v>-8.6138628711672438E-2</v>
      </c>
      <c r="X3" s="65"/>
      <c r="Y3" s="65"/>
      <c r="Z3" s="31"/>
      <c r="AA3" s="20">
        <v>-7.0000000000000007E-2</v>
      </c>
      <c r="AB3" s="20">
        <v>5.0999999999999997E-2</v>
      </c>
      <c r="AC3" s="20">
        <v>3.1E-2</v>
      </c>
      <c r="AD3" s="20">
        <v>3.1E-2</v>
      </c>
    </row>
    <row r="4" spans="1:30" x14ac:dyDescent="0.6">
      <c r="A4" s="21" t="s">
        <v>54</v>
      </c>
      <c r="B4" s="21">
        <f>F11/B11-1</f>
        <v>3.5422252161333656E-2</v>
      </c>
      <c r="C4" s="21">
        <f t="shared" si="0"/>
        <v>1.2521007126120587E-2</v>
      </c>
      <c r="D4" s="21">
        <f t="shared" si="0"/>
        <v>1.1362280342217312E-2</v>
      </c>
      <c r="E4" s="21">
        <f t="shared" si="0"/>
        <v>4.0094534742755705E-2</v>
      </c>
      <c r="F4" s="22">
        <f>H15/G15-1</f>
        <v>2.6475071050434451E-2</v>
      </c>
      <c r="G4" s="21">
        <f>J11/F11-1</f>
        <v>4.5210099352839261E-2</v>
      </c>
      <c r="H4" s="21">
        <f t="shared" si="1"/>
        <v>7.3325241268882957E-2</v>
      </c>
      <c r="I4" s="21">
        <f t="shared" si="1"/>
        <v>8.18446273847937E-2</v>
      </c>
      <c r="J4" s="21">
        <f t="shared" si="1"/>
        <v>7.0409157696821989E-2</v>
      </c>
      <c r="K4" s="22">
        <f>I15/H15-1</f>
        <v>6.880787733624194E-2</v>
      </c>
      <c r="L4" s="21">
        <f t="shared" si="2"/>
        <v>7.9148215975633818E-2</v>
      </c>
      <c r="M4" s="21">
        <f t="shared" si="2"/>
        <v>7.9785287850618225E-2</v>
      </c>
      <c r="N4" s="21">
        <f t="shared" si="2"/>
        <v>8.9524006537262002E-2</v>
      </c>
      <c r="O4" s="21">
        <f>Q11/M11-1</f>
        <v>9.5683340213315482E-2</v>
      </c>
      <c r="P4" s="25">
        <f>J15/I15-1</f>
        <v>8.4268642169685881E-2</v>
      </c>
      <c r="Q4" s="70">
        <f t="shared" si="3"/>
        <v>7.4594585195757235E-2</v>
      </c>
      <c r="R4" s="70">
        <f t="shared" si="3"/>
        <v>5.9624179913877029E-2</v>
      </c>
      <c r="S4" s="70">
        <f t="shared" si="3"/>
        <v>4.133445693688742E-2</v>
      </c>
      <c r="T4" s="70">
        <f t="shared" si="3"/>
        <v>2.3426200080262971E-2</v>
      </c>
      <c r="U4" s="25">
        <f>K15/J15-1</f>
        <v>4.8872334677287466E-2</v>
      </c>
      <c r="V4" s="70">
        <f>V11/R11-1</f>
        <v>-1.8765802021518674E-3</v>
      </c>
      <c r="W4" s="70">
        <f>W11/S11-1</f>
        <v>-9.383379002731751E-2</v>
      </c>
      <c r="X4" s="70"/>
      <c r="Y4" s="70"/>
      <c r="Z4" s="25"/>
      <c r="AA4" s="24">
        <v>-7.3999999999999996E-2</v>
      </c>
      <c r="AB4" s="24">
        <v>6.5000000000000002E-2</v>
      </c>
      <c r="AC4" s="24">
        <v>5.2999999999999999E-2</v>
      </c>
      <c r="AD4" s="24">
        <v>5.1999999999999998E-2</v>
      </c>
    </row>
    <row r="5" spans="1:30" x14ac:dyDescent="0.6">
      <c r="A5" s="21" t="s">
        <v>55</v>
      </c>
      <c r="B5" s="21">
        <f>F18/B18-1</f>
        <v>-4.4487662574449471E-3</v>
      </c>
      <c r="C5" s="21">
        <f t="shared" ref="C5:E5" si="4">G18/C18-1</f>
        <v>-6.9832602916876096E-3</v>
      </c>
      <c r="D5" s="21">
        <f t="shared" si="4"/>
        <v>2.2383204342633078E-3</v>
      </c>
      <c r="E5" s="21">
        <f t="shared" si="4"/>
        <v>1.4938501387424141E-2</v>
      </c>
      <c r="F5" s="25">
        <f>H21</f>
        <v>2E-3</v>
      </c>
      <c r="G5" s="21">
        <f>J18/F18-1</f>
        <v>3.1847040437585461E-2</v>
      </c>
      <c r="H5" s="21">
        <f t="shared" ref="H5:J5" si="5">K18/G18-1</f>
        <v>3.0951106223501945E-2</v>
      </c>
      <c r="I5" s="21">
        <f t="shared" si="5"/>
        <v>2.8858777535013536E-2</v>
      </c>
      <c r="J5" s="21">
        <f t="shared" si="5"/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2.5999999999999999E-2</v>
      </c>
      <c r="Q5" s="70">
        <f>R18/N18-1</f>
        <v>2.9017722482354014E-2</v>
      </c>
      <c r="R5" s="70">
        <f>S18/O18-1</f>
        <v>3.2750991900243109E-2</v>
      </c>
      <c r="S5" s="70">
        <f>T18/P18-1</f>
        <v>2.8639552604240448E-2</v>
      </c>
      <c r="T5" s="70">
        <f>U18/Q18-1</f>
        <v>2.2112932935294483E-2</v>
      </c>
      <c r="U5" s="25">
        <f>K21</f>
        <v>2.8000000000000001E-2</v>
      </c>
      <c r="V5" s="70">
        <f>V18/R18-1</f>
        <v>1.9414454636469403E-2</v>
      </c>
      <c r="W5" s="70">
        <f>W18/S18-1</f>
        <v>-4.2356940208996274E-3</v>
      </c>
      <c r="X5" s="70"/>
      <c r="Y5" s="70"/>
      <c r="Z5" s="25"/>
      <c r="AA5" s="24">
        <v>2E-3</v>
      </c>
      <c r="AB5" s="24">
        <v>1.2E-2</v>
      </c>
      <c r="AC5" s="24">
        <v>0.02</v>
      </c>
      <c r="AD5" s="24">
        <v>0.02</v>
      </c>
    </row>
    <row r="6" spans="1:30" x14ac:dyDescent="0.6">
      <c r="A6" s="26" t="s">
        <v>56</v>
      </c>
      <c r="B6" s="27">
        <f>F24-1</f>
        <v>4.9999999999998934E-3</v>
      </c>
      <c r="C6" s="27">
        <f t="shared" ref="C6:E6" si="6">G24-1</f>
        <v>2.9999999999998916E-3</v>
      </c>
      <c r="D6" s="27">
        <f t="shared" si="6"/>
        <v>8.0000000000000071E-3</v>
      </c>
      <c r="E6" s="27">
        <f t="shared" si="6"/>
        <v>1.6999999999999904E-2</v>
      </c>
      <c r="F6" s="28">
        <f>H27-1</f>
        <v>8.999999999999897E-3</v>
      </c>
      <c r="G6" s="26">
        <f>J24-1</f>
        <v>2.200000000000002E-2</v>
      </c>
      <c r="H6" s="26">
        <f t="shared" ref="H6" si="7">K24-1</f>
        <v>3.2999999999999918E-2</v>
      </c>
      <c r="I6" s="26">
        <f>L24-1</f>
        <v>3.499999999999992E-2</v>
      </c>
      <c r="J6" s="26">
        <f>M24-1</f>
        <v>2.8999999999999915E-2</v>
      </c>
      <c r="K6" s="28">
        <f>I27-1</f>
        <v>3.0000000000000027E-2</v>
      </c>
      <c r="L6" s="26">
        <f>N24-1</f>
        <v>3.8000000000000034E-2</v>
      </c>
      <c r="M6" s="26">
        <f>O24-1</f>
        <v>3.8000000000000034E-2</v>
      </c>
      <c r="N6" s="26">
        <f>P24-1</f>
        <v>4.0999999999999925E-2</v>
      </c>
      <c r="O6" s="27">
        <f>Q24-1</f>
        <v>4.0999999999999925E-2</v>
      </c>
      <c r="P6" s="29">
        <f>J27-1</f>
        <v>4.0000000000000036E-2</v>
      </c>
      <c r="Q6" s="72">
        <f>R24-1</f>
        <v>4.0000000000000036E-2</v>
      </c>
      <c r="R6" s="72">
        <f>S24-1</f>
        <v>3.0999999999999917E-2</v>
      </c>
      <c r="S6" s="72">
        <f>T24-1</f>
        <v>2.2999999999999909E-2</v>
      </c>
      <c r="T6" s="72">
        <f>U24-1</f>
        <v>1.4000000000000012E-2</v>
      </c>
      <c r="U6" s="29">
        <f>K27-1</f>
        <v>2.6000000000000023E-2</v>
      </c>
      <c r="V6" s="72">
        <f>V24-1</f>
        <v>1.2999999999999901E-2</v>
      </c>
      <c r="W6" s="72">
        <f>W24-1</f>
        <v>-9.000000000000008E-3</v>
      </c>
      <c r="X6" s="72"/>
      <c r="Y6" s="72"/>
      <c r="Z6" s="29"/>
      <c r="AA6" s="30">
        <v>-5.0000000000000001E-3</v>
      </c>
      <c r="AB6" s="30">
        <v>1.2999999999999999E-2</v>
      </c>
      <c r="AC6" s="30">
        <v>0.02</v>
      </c>
      <c r="AD6" s="30">
        <v>0.02</v>
      </c>
    </row>
    <row r="7" spans="1:30" s="10" customFormat="1" x14ac:dyDescent="0.6">
      <c r="A7" s="77"/>
      <c r="V7" s="32"/>
      <c r="W7" s="32"/>
      <c r="X7" s="32"/>
      <c r="Y7" s="32"/>
      <c r="Z7" s="32"/>
    </row>
    <row r="8" spans="1:30" s="10" customFormat="1" x14ac:dyDescent="0.6">
      <c r="A8" s="109" t="s">
        <v>57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4"/>
      <c r="W8" s="34"/>
      <c r="X8" s="34"/>
      <c r="Y8" s="34"/>
      <c r="Z8" s="34"/>
      <c r="AA8" s="11"/>
      <c r="AB8" s="11"/>
      <c r="AC8" s="11"/>
      <c r="AD8" s="11"/>
    </row>
    <row r="9" spans="1:30" ht="20.25" customHeight="1" x14ac:dyDescent="0.6">
      <c r="A9" s="127" t="s">
        <v>58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25</v>
      </c>
      <c r="N9" s="9" t="s">
        <v>26</v>
      </c>
      <c r="O9" s="9" t="s">
        <v>27</v>
      </c>
      <c r="P9" s="9" t="s">
        <v>28</v>
      </c>
      <c r="Q9" s="9" t="s">
        <v>29</v>
      </c>
      <c r="R9" s="57" t="s">
        <v>30</v>
      </c>
      <c r="S9" s="57" t="s">
        <v>31</v>
      </c>
      <c r="T9" s="57" t="s">
        <v>32</v>
      </c>
      <c r="U9" s="57" t="s">
        <v>107</v>
      </c>
      <c r="V9" s="57" t="s">
        <v>115</v>
      </c>
      <c r="W9" s="57" t="s">
        <v>120</v>
      </c>
      <c r="AC9" s="14"/>
      <c r="AD9" s="11"/>
    </row>
    <row r="10" spans="1:30" s="10" customFormat="1" ht="14.75" x14ac:dyDescent="0.75">
      <c r="A10" s="128" t="s">
        <v>110</v>
      </c>
      <c r="B10" s="110">
        <v>6022051</v>
      </c>
      <c r="C10" s="110">
        <v>6108842</v>
      </c>
      <c r="D10" s="110">
        <v>6167371</v>
      </c>
      <c r="E10" s="110">
        <v>6141987</v>
      </c>
      <c r="F10" s="110">
        <v>6213003</v>
      </c>
      <c r="G10" s="110">
        <v>6173779</v>
      </c>
      <c r="H10" s="110">
        <v>6183020</v>
      </c>
      <c r="I10" s="110">
        <v>6264412</v>
      </c>
      <c r="J10" s="110">
        <v>6358563</v>
      </c>
      <c r="K10" s="110">
        <v>6429907</v>
      </c>
      <c r="L10" s="110">
        <v>6470397</v>
      </c>
      <c r="M10" s="110">
        <v>6507234</v>
      </c>
      <c r="N10" s="110">
        <v>6600524</v>
      </c>
      <c r="O10" s="110">
        <v>6688142</v>
      </c>
      <c r="P10" s="110">
        <v>6781918</v>
      </c>
      <c r="Q10" s="110">
        <v>6850515</v>
      </c>
      <c r="R10" s="110">
        <v>6818452</v>
      </c>
      <c r="S10" s="110">
        <v>6867221</v>
      </c>
      <c r="T10" s="110">
        <v>6907165</v>
      </c>
      <c r="U10" s="110">
        <v>6915890</v>
      </c>
      <c r="V10" s="110">
        <v>6715287</v>
      </c>
      <c r="W10" s="110">
        <v>6275688</v>
      </c>
      <c r="AC10" s="14"/>
      <c r="AD10" s="11"/>
    </row>
    <row r="11" spans="1:30" s="10" customFormat="1" ht="14.75" x14ac:dyDescent="0.75">
      <c r="A11" s="128" t="s">
        <v>59</v>
      </c>
      <c r="B11" s="110">
        <v>6007749</v>
      </c>
      <c r="C11" s="110">
        <v>6118757</v>
      </c>
      <c r="D11" s="110">
        <v>6167776</v>
      </c>
      <c r="E11" s="110">
        <v>6140388</v>
      </c>
      <c r="F11" s="110">
        <v>6220557</v>
      </c>
      <c r="G11" s="110">
        <v>6195370</v>
      </c>
      <c r="H11" s="110">
        <v>6237856</v>
      </c>
      <c r="I11" s="110">
        <v>6386584</v>
      </c>
      <c r="J11" s="110">
        <v>6501789</v>
      </c>
      <c r="K11" s="110">
        <v>6649647</v>
      </c>
      <c r="L11" s="110">
        <v>6748391</v>
      </c>
      <c r="M11" s="110">
        <v>6836258</v>
      </c>
      <c r="N11" s="110">
        <v>7016394</v>
      </c>
      <c r="O11" s="110">
        <v>7180191</v>
      </c>
      <c r="P11" s="110">
        <v>7352534</v>
      </c>
      <c r="Q11" s="110">
        <v>7490374</v>
      </c>
      <c r="R11" s="110">
        <v>7539779</v>
      </c>
      <c r="S11" s="110">
        <v>7608304</v>
      </c>
      <c r="T11" s="110">
        <v>7656447</v>
      </c>
      <c r="U11" s="110">
        <v>7665845</v>
      </c>
      <c r="V11" s="110">
        <v>7525630</v>
      </c>
      <c r="W11" s="110">
        <v>6894388</v>
      </c>
      <c r="AC11" s="14"/>
      <c r="AD11" s="11"/>
    </row>
    <row r="12" spans="1:30" x14ac:dyDescent="0.6">
      <c r="A12" s="129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3"/>
      <c r="W12" s="33"/>
      <c r="X12" s="33"/>
      <c r="Y12" s="33"/>
      <c r="Z12" s="33"/>
      <c r="AA12" s="14"/>
      <c r="AB12" s="58"/>
      <c r="AC12" s="14"/>
      <c r="AD12" s="11"/>
    </row>
    <row r="13" spans="1:30" x14ac:dyDescent="0.6">
      <c r="A13" s="82" t="s">
        <v>60</v>
      </c>
      <c r="B13" s="3"/>
      <c r="C13" s="3"/>
      <c r="D13" s="3"/>
      <c r="E13" s="3"/>
      <c r="F13" s="5"/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33"/>
      <c r="W13" s="33"/>
      <c r="X13" s="33"/>
      <c r="Y13" s="33"/>
      <c r="Z13" s="33"/>
      <c r="AA13" s="14"/>
      <c r="AB13" s="59"/>
      <c r="AC13" s="14"/>
      <c r="AD13" s="11"/>
    </row>
    <row r="14" spans="1:30" s="10" customFormat="1" ht="14.75" x14ac:dyDescent="0.75">
      <c r="A14" s="128" t="s">
        <v>111</v>
      </c>
      <c r="B14" s="73"/>
      <c r="C14" s="73"/>
      <c r="D14" s="73"/>
      <c r="E14" s="73"/>
      <c r="F14" s="66"/>
      <c r="G14" s="110">
        <v>24425959</v>
      </c>
      <c r="H14" s="110">
        <v>24859229</v>
      </c>
      <c r="I14" s="110">
        <v>25800726</v>
      </c>
      <c r="J14" s="110">
        <v>26906242</v>
      </c>
      <c r="K14" s="110">
        <v>27497491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33"/>
      <c r="W14" s="33"/>
      <c r="X14" s="33"/>
      <c r="Y14" s="33"/>
      <c r="Z14" s="33"/>
      <c r="AA14" s="14"/>
      <c r="AB14" s="59"/>
      <c r="AC14" s="14"/>
      <c r="AD14" s="11"/>
    </row>
    <row r="15" spans="1:30" s="10" customFormat="1" ht="14.75" x14ac:dyDescent="0.75">
      <c r="A15" s="128" t="s">
        <v>59</v>
      </c>
      <c r="B15" s="73"/>
      <c r="C15" s="73"/>
      <c r="D15" s="73"/>
      <c r="E15" s="73"/>
      <c r="F15" s="66"/>
      <c r="G15" s="110">
        <v>24425959</v>
      </c>
      <c r="H15" s="110">
        <v>25072638</v>
      </c>
      <c r="I15" s="110">
        <v>26797833</v>
      </c>
      <c r="J15" s="110">
        <v>29056050</v>
      </c>
      <c r="K15" s="110">
        <v>30476087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33"/>
      <c r="W15" s="33"/>
      <c r="X15" s="33"/>
      <c r="Y15" s="33"/>
      <c r="Z15" s="33"/>
      <c r="AA15" s="14"/>
      <c r="AB15" s="14"/>
      <c r="AC15" s="14"/>
      <c r="AD15" s="11"/>
    </row>
    <row r="16" spans="1:30" s="10" customFormat="1" x14ac:dyDescent="0.6">
      <c r="A16" s="129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3"/>
      <c r="W16" s="33"/>
      <c r="X16" s="33"/>
      <c r="Y16" s="33"/>
      <c r="Z16" s="33"/>
      <c r="AA16" s="14"/>
      <c r="AB16" s="14"/>
      <c r="AC16" s="14"/>
      <c r="AD16" s="11"/>
    </row>
    <row r="17" spans="1:31" x14ac:dyDescent="0.6">
      <c r="A17" s="82" t="s">
        <v>61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  <c r="N17" s="9" t="s">
        <v>26</v>
      </c>
      <c r="O17" s="9" t="s">
        <v>27</v>
      </c>
      <c r="P17" s="9" t="s">
        <v>28</v>
      </c>
      <c r="Q17" s="9" t="s">
        <v>29</v>
      </c>
      <c r="R17" s="57" t="s">
        <v>30</v>
      </c>
      <c r="S17" s="57" t="s">
        <v>31</v>
      </c>
      <c r="T17" s="57" t="s">
        <v>32</v>
      </c>
      <c r="U17" s="57" t="s">
        <v>107</v>
      </c>
      <c r="V17" s="57" t="s">
        <v>115</v>
      </c>
      <c r="W17" s="57" t="s">
        <v>120</v>
      </c>
      <c r="AA17" s="11"/>
      <c r="AB17" s="11"/>
      <c r="AC17" s="14"/>
      <c r="AD17" s="11"/>
    </row>
    <row r="18" spans="1:31" ht="14.75" x14ac:dyDescent="0.75">
      <c r="A18" s="130" t="s">
        <v>62</v>
      </c>
      <c r="B18" s="110">
        <v>20567.5</v>
      </c>
      <c r="C18" s="110">
        <v>20878.5</v>
      </c>
      <c r="D18" s="110">
        <v>20595.8</v>
      </c>
      <c r="E18" s="110">
        <v>20577.7</v>
      </c>
      <c r="F18" s="110">
        <v>20476</v>
      </c>
      <c r="G18" s="110">
        <v>20732.7</v>
      </c>
      <c r="H18" s="110">
        <v>20641.900000000001</v>
      </c>
      <c r="I18" s="110">
        <v>20885.099999999999</v>
      </c>
      <c r="J18" s="110">
        <v>21128.1</v>
      </c>
      <c r="K18" s="110">
        <v>21374.400000000001</v>
      </c>
      <c r="L18" s="110">
        <v>21237.599999999999</v>
      </c>
      <c r="M18" s="110">
        <v>21420</v>
      </c>
      <c r="N18" s="110">
        <v>21548.9</v>
      </c>
      <c r="O18" s="110">
        <v>21877.200000000001</v>
      </c>
      <c r="P18" s="110">
        <v>21850.9</v>
      </c>
      <c r="Q18" s="110">
        <v>22041.4</v>
      </c>
      <c r="R18" s="110">
        <v>22174.2</v>
      </c>
      <c r="S18" s="110">
        <v>22593.7</v>
      </c>
      <c r="T18" s="110">
        <v>22476.7</v>
      </c>
      <c r="U18" s="110">
        <v>22528.799999999999</v>
      </c>
      <c r="V18" s="110">
        <v>22604.7</v>
      </c>
      <c r="W18" s="110">
        <v>22498</v>
      </c>
      <c r="AA18" s="11"/>
      <c r="AB18" s="11"/>
      <c r="AC18" s="14"/>
      <c r="AD18" s="11"/>
    </row>
    <row r="19" spans="1:31" x14ac:dyDescent="0.6">
      <c r="A19" s="12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66"/>
      <c r="M19" s="14"/>
      <c r="N19" s="14"/>
      <c r="O19" s="14"/>
      <c r="P19" s="14"/>
      <c r="Q19" s="14"/>
      <c r="R19" s="14"/>
      <c r="S19" s="14"/>
      <c r="T19" s="14"/>
      <c r="U19" s="14"/>
      <c r="V19" s="33"/>
      <c r="W19" s="33"/>
      <c r="X19" s="33"/>
      <c r="Y19" s="33"/>
      <c r="Z19" s="33"/>
      <c r="AA19" s="14"/>
      <c r="AB19" s="14"/>
      <c r="AC19" s="14"/>
      <c r="AD19" s="11"/>
    </row>
    <row r="20" spans="1:31" x14ac:dyDescent="0.6">
      <c r="A20" s="82" t="s">
        <v>63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 t="s">
        <v>117</v>
      </c>
      <c r="M20" s="14"/>
      <c r="N20" s="14"/>
      <c r="O20" s="14"/>
      <c r="P20" s="14"/>
      <c r="Q20" s="14"/>
      <c r="R20" s="14"/>
      <c r="S20" s="14"/>
      <c r="T20" s="14"/>
      <c r="U20" s="14"/>
      <c r="V20" s="33"/>
      <c r="W20" s="33"/>
      <c r="X20" s="33"/>
      <c r="Y20" s="33"/>
      <c r="Z20" s="33"/>
      <c r="AA20" s="14"/>
      <c r="AB20" s="14"/>
      <c r="AC20" s="14"/>
      <c r="AD20" s="11"/>
    </row>
    <row r="21" spans="1:31" ht="34.5" customHeight="1" x14ac:dyDescent="0.6">
      <c r="A21" s="130" t="s">
        <v>64</v>
      </c>
      <c r="B21" s="11"/>
      <c r="C21" s="11"/>
      <c r="D21" s="11"/>
      <c r="E21" s="11"/>
      <c r="F21" s="13"/>
      <c r="G21" s="117">
        <v>2E-3</v>
      </c>
      <c r="H21" s="117">
        <v>2E-3</v>
      </c>
      <c r="I21" s="117">
        <v>2.9000000000000001E-2</v>
      </c>
      <c r="J21" s="117">
        <v>2.5999999999999999E-2</v>
      </c>
      <c r="K21" s="117">
        <v>2.8000000000000001E-2</v>
      </c>
      <c r="L21" s="117">
        <v>2E-3</v>
      </c>
      <c r="M21" s="14"/>
      <c r="N21" s="14"/>
      <c r="O21" s="14"/>
      <c r="P21" s="14"/>
      <c r="Q21" s="14"/>
      <c r="R21" s="14"/>
      <c r="S21" s="14"/>
      <c r="T21" s="14"/>
      <c r="U21" s="14"/>
      <c r="V21" s="33"/>
      <c r="W21" s="33"/>
      <c r="X21" s="33"/>
      <c r="Y21" s="33"/>
      <c r="Z21" s="33"/>
      <c r="AA21" s="14"/>
      <c r="AB21" s="137"/>
      <c r="AC21" s="137"/>
      <c r="AD21" s="137"/>
      <c r="AE21" s="134"/>
    </row>
    <row r="22" spans="1:31" x14ac:dyDescent="0.6">
      <c r="A22" s="129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3"/>
      <c r="W22" s="33"/>
      <c r="X22" s="33"/>
      <c r="Y22" s="33"/>
      <c r="Z22" s="33"/>
      <c r="AA22" s="14"/>
      <c r="AB22" s="137"/>
      <c r="AC22" s="137"/>
      <c r="AD22" s="137"/>
      <c r="AE22" s="135"/>
    </row>
    <row r="23" spans="1:31" x14ac:dyDescent="0.6">
      <c r="A23" s="82" t="s">
        <v>65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  <c r="O23" s="9" t="s">
        <v>27</v>
      </c>
      <c r="P23" s="9" t="s">
        <v>28</v>
      </c>
      <c r="Q23" s="9" t="s">
        <v>29</v>
      </c>
      <c r="R23" s="57" t="s">
        <v>30</v>
      </c>
      <c r="S23" s="57" t="s">
        <v>31</v>
      </c>
      <c r="T23" s="57" t="s">
        <v>32</v>
      </c>
      <c r="U23" s="57" t="s">
        <v>107</v>
      </c>
      <c r="V23" s="57" t="s">
        <v>115</v>
      </c>
      <c r="W23" s="57" t="s">
        <v>120</v>
      </c>
      <c r="AA23" s="11"/>
      <c r="AB23" s="137"/>
      <c r="AC23" s="137"/>
      <c r="AD23" s="137"/>
      <c r="AE23" s="135"/>
    </row>
    <row r="24" spans="1:31" ht="26" x14ac:dyDescent="0.75">
      <c r="A24" s="130" t="s">
        <v>66</v>
      </c>
      <c r="B24" s="110">
        <v>0.999</v>
      </c>
      <c r="C24" s="110">
        <v>1.008</v>
      </c>
      <c r="D24" s="110">
        <v>1.0009999999999999</v>
      </c>
      <c r="E24" s="110">
        <v>0.99199999999999999</v>
      </c>
      <c r="F24" s="110">
        <v>1.0049999999999999</v>
      </c>
      <c r="G24" s="110">
        <v>1.0029999999999999</v>
      </c>
      <c r="H24" s="110">
        <v>1.008</v>
      </c>
      <c r="I24" s="110">
        <v>1.0169999999999999</v>
      </c>
      <c r="J24" s="110">
        <v>1.022</v>
      </c>
      <c r="K24" s="110">
        <v>1.0329999999999999</v>
      </c>
      <c r="L24" s="110">
        <v>1.0349999999999999</v>
      </c>
      <c r="M24" s="110">
        <v>1.0289999999999999</v>
      </c>
      <c r="N24" s="110">
        <v>1.038</v>
      </c>
      <c r="O24" s="110">
        <v>1.038</v>
      </c>
      <c r="P24" s="110">
        <v>1.0409999999999999</v>
      </c>
      <c r="Q24" s="110">
        <v>1.0409999999999999</v>
      </c>
      <c r="R24" s="110">
        <v>1.04</v>
      </c>
      <c r="S24" s="110">
        <v>1.0309999999999999</v>
      </c>
      <c r="T24" s="110">
        <v>1.0229999999999999</v>
      </c>
      <c r="U24" s="110">
        <v>1.014</v>
      </c>
      <c r="V24" s="110">
        <v>1.0129999999999999</v>
      </c>
      <c r="W24" s="110">
        <v>0.99099999999999999</v>
      </c>
      <c r="AA24" s="11"/>
      <c r="AB24" s="137"/>
      <c r="AC24" s="137"/>
      <c r="AD24" s="137"/>
      <c r="AE24" s="136"/>
    </row>
    <row r="25" spans="1:31" x14ac:dyDescent="0.6">
      <c r="A25" s="12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3"/>
      <c r="W25" s="33"/>
      <c r="X25" s="33"/>
      <c r="Y25" s="33"/>
      <c r="Z25" s="33"/>
      <c r="AA25" s="14"/>
      <c r="AB25" s="14"/>
      <c r="AC25" s="14"/>
      <c r="AD25" s="11"/>
    </row>
    <row r="26" spans="1:31" x14ac:dyDescent="0.6">
      <c r="A26" s="82" t="s">
        <v>67</v>
      </c>
      <c r="B26" s="3"/>
      <c r="C26" s="3"/>
      <c r="D26" s="3"/>
      <c r="E26" s="3"/>
      <c r="F26" s="5"/>
      <c r="G26" s="9">
        <v>2015</v>
      </c>
      <c r="H26" s="9">
        <v>2016</v>
      </c>
      <c r="I26" s="9">
        <v>2017</v>
      </c>
      <c r="J26" s="9">
        <v>2018</v>
      </c>
      <c r="K26" s="9">
        <v>2019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33"/>
      <c r="W26" s="33"/>
      <c r="X26" s="33"/>
      <c r="Y26" s="33"/>
      <c r="Z26" s="33"/>
      <c r="AA26" s="14"/>
      <c r="AB26" s="14"/>
      <c r="AC26" s="14"/>
      <c r="AD26" s="11"/>
    </row>
    <row r="27" spans="1:31" x14ac:dyDescent="0.6">
      <c r="A27" s="130" t="s">
        <v>68</v>
      </c>
      <c r="B27" s="11"/>
      <c r="C27" s="11"/>
      <c r="D27" s="11"/>
      <c r="E27" s="11"/>
      <c r="F27" s="14"/>
      <c r="G27" s="118">
        <v>1</v>
      </c>
      <c r="H27" s="111">
        <v>1.0089999999999999</v>
      </c>
      <c r="I27" s="114">
        <v>1.03</v>
      </c>
      <c r="J27" s="112">
        <v>1.04</v>
      </c>
      <c r="K27" s="114">
        <v>1.026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33"/>
      <c r="W27" s="33"/>
      <c r="X27" s="33"/>
      <c r="Y27" s="33"/>
      <c r="Z27" s="33"/>
      <c r="AA27" s="14"/>
      <c r="AB27" s="14"/>
      <c r="AC27" s="14"/>
      <c r="AD27" s="11"/>
    </row>
    <row r="28" spans="1:31" x14ac:dyDescent="0.6">
      <c r="A28" s="8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5"/>
      <c r="W28" s="35"/>
      <c r="X28" s="35"/>
      <c r="Y28" s="35"/>
      <c r="Z28" s="35"/>
      <c r="AA28" s="11"/>
      <c r="AB28" s="11"/>
      <c r="AC28" s="11"/>
      <c r="AD28" s="11"/>
    </row>
    <row r="29" spans="1:31" ht="14.5" hidden="1" x14ac:dyDescent="0.6">
      <c r="L29" s="6"/>
      <c r="M29" s="6"/>
      <c r="N29" s="6"/>
      <c r="O29" s="6"/>
    </row>
    <row r="30" spans="1:31" ht="14.5" hidden="1" x14ac:dyDescent="0.6">
      <c r="L30" s="7"/>
      <c r="M30" s="7"/>
      <c r="N30" s="7"/>
      <c r="O30" s="7"/>
    </row>
    <row r="32" spans="1:31" ht="14.5" hidden="1" x14ac:dyDescent="0.6">
      <c r="L32" s="6"/>
      <c r="M32" s="6"/>
      <c r="N32" s="6"/>
      <c r="O32" s="6"/>
    </row>
  </sheetData>
  <mergeCells count="12">
    <mergeCell ref="AA1:AD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41"/>
  <sheetViews>
    <sheetView showGridLines="0" zoomScale="50" zoomScaleNormal="50" workbookViewId="0">
      <selection activeCell="Q6" sqref="Q6"/>
    </sheetView>
  </sheetViews>
  <sheetFormatPr defaultColWidth="0" defaultRowHeight="14.25" customHeight="1" zeroHeight="1" x14ac:dyDescent="0.65"/>
  <cols>
    <col min="1" max="1" width="10.26953125" style="36" customWidth="1"/>
    <col min="2" max="2" width="12.1328125" style="36" customWidth="1"/>
    <col min="3" max="3" width="13.40625" style="36" customWidth="1"/>
    <col min="4" max="4" width="12" style="36" customWidth="1"/>
    <col min="5" max="5" width="11.26953125" style="36" customWidth="1"/>
    <col min="6" max="6" width="10.7265625" style="36" customWidth="1"/>
    <col min="7" max="7" width="12" style="36" customWidth="1"/>
    <col min="8" max="8" width="25.40625" style="36" customWidth="1"/>
    <col min="9" max="10" width="8.7265625" style="36" customWidth="1"/>
    <col min="11" max="11" width="10.26953125" style="36" customWidth="1"/>
    <col min="12" max="12" width="14.26953125" style="36" customWidth="1"/>
    <col min="13" max="13" width="12.1328125" style="36" customWidth="1"/>
    <col min="14" max="14" width="10.26953125" style="36" customWidth="1"/>
    <col min="15" max="15" width="8.7265625" style="36" customWidth="1"/>
    <col min="16" max="16" width="9.26953125" style="36" customWidth="1"/>
    <col min="17" max="27" width="8.7265625" style="36" customWidth="1"/>
    <col min="28" max="16384" width="8.7265625" style="36" hidden="1"/>
  </cols>
  <sheetData>
    <row r="1" spans="1:16" ht="14.15" customHeight="1" x14ac:dyDescent="0.7">
      <c r="A1" s="161" t="s">
        <v>69</v>
      </c>
      <c r="B1" s="161"/>
      <c r="C1" s="161"/>
      <c r="D1" s="161"/>
      <c r="E1" s="161"/>
      <c r="F1" s="161"/>
      <c r="G1" s="161"/>
      <c r="J1" s="162" t="s">
        <v>70</v>
      </c>
      <c r="K1" s="162"/>
      <c r="L1" s="162"/>
      <c r="M1" s="162"/>
      <c r="N1" s="162"/>
      <c r="O1" s="162"/>
      <c r="P1" s="162"/>
    </row>
    <row r="2" spans="1:16" ht="14.65" customHeight="1" x14ac:dyDescent="0.65">
      <c r="A2" s="163" t="s">
        <v>71</v>
      </c>
      <c r="B2" s="163"/>
      <c r="C2" s="163"/>
      <c r="D2" s="163"/>
      <c r="E2" s="163"/>
      <c r="F2" s="163"/>
      <c r="G2" s="163"/>
      <c r="J2" s="162"/>
      <c r="K2" s="162"/>
      <c r="L2" s="162"/>
      <c r="M2" s="162"/>
      <c r="N2" s="162"/>
      <c r="O2" s="162"/>
      <c r="P2" s="162"/>
    </row>
    <row r="3" spans="1:16" ht="14.65" customHeight="1" x14ac:dyDescent="0.7">
      <c r="A3" s="163" t="s">
        <v>72</v>
      </c>
      <c r="B3" s="163"/>
      <c r="C3" s="163"/>
      <c r="D3" s="163"/>
      <c r="E3" s="163"/>
      <c r="F3" s="163"/>
      <c r="G3" s="163"/>
      <c r="J3" s="162"/>
      <c r="K3" s="162"/>
      <c r="L3" s="162"/>
      <c r="M3" s="162"/>
      <c r="N3" s="162"/>
      <c r="O3" s="162"/>
      <c r="P3" s="162"/>
    </row>
    <row r="4" spans="1:16" ht="21" x14ac:dyDescent="0.65">
      <c r="B4" s="37" t="s">
        <v>73</v>
      </c>
      <c r="C4" s="37" t="s">
        <v>74</v>
      </c>
      <c r="D4" s="37" t="s">
        <v>75</v>
      </c>
      <c r="E4" s="37" t="s">
        <v>76</v>
      </c>
      <c r="F4" s="37" t="s">
        <v>77</v>
      </c>
      <c r="G4" s="37" t="s">
        <v>78</v>
      </c>
      <c r="K4" s="37" t="s">
        <v>8</v>
      </c>
      <c r="L4" s="37" t="s">
        <v>74</v>
      </c>
      <c r="M4" s="37" t="s">
        <v>75</v>
      </c>
      <c r="N4" s="37" t="s">
        <v>76</v>
      </c>
      <c r="O4" s="37" t="s">
        <v>77</v>
      </c>
      <c r="P4" s="37" t="s">
        <v>78</v>
      </c>
    </row>
    <row r="5" spans="1:16" ht="31.5" x14ac:dyDescent="0.65">
      <c r="B5" s="37" t="s">
        <v>79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J5" s="38"/>
      <c r="K5" s="37" t="s">
        <v>53</v>
      </c>
      <c r="L5" s="37" t="s">
        <v>80</v>
      </c>
      <c r="M5" s="37" t="s">
        <v>81</v>
      </c>
      <c r="N5" s="37" t="s">
        <v>82</v>
      </c>
      <c r="O5" s="37" t="s">
        <v>83</v>
      </c>
      <c r="P5" s="37" t="s">
        <v>85</v>
      </c>
    </row>
    <row r="6" spans="1:16" ht="14.75" x14ac:dyDescent="0.75">
      <c r="A6" s="39" t="s">
        <v>86</v>
      </c>
      <c r="B6" s="104">
        <v>5755083</v>
      </c>
      <c r="C6" s="104">
        <v>3476858</v>
      </c>
      <c r="D6" s="104">
        <v>1053115</v>
      </c>
      <c r="E6" s="104">
        <v>1538503</v>
      </c>
      <c r="F6" s="104">
        <v>3352248</v>
      </c>
      <c r="G6" s="104">
        <v>-3608289</v>
      </c>
      <c r="H6" s="119"/>
      <c r="I6" s="41">
        <v>2014</v>
      </c>
      <c r="J6" s="39" t="s">
        <v>7</v>
      </c>
      <c r="K6" s="74">
        <f t="shared" ref="K6:K17" si="0">(B13/B9-1)*100</f>
        <v>1.7384895037630521</v>
      </c>
      <c r="L6" s="74">
        <f t="shared" ref="L6:L28" si="1">(C13-C9)/B9*100</f>
        <v>0.94197325612839966</v>
      </c>
      <c r="M6" s="74">
        <f t="shared" ref="M6:M28" si="2">(D13-D9)/B9*100</f>
        <v>0.46860403988248395</v>
      </c>
      <c r="N6" s="74">
        <f t="shared" ref="N6:N28" si="3">(E13-E9)/B9*100</f>
        <v>-0.5340911779056472</v>
      </c>
      <c r="O6" s="74">
        <f t="shared" ref="O6:O28" si="4">(F13-F9)/B9*100</f>
        <v>3.827355618134423</v>
      </c>
      <c r="P6" s="74">
        <f t="shared" ref="P6:P28" si="5">(G13-G9)/B9*100</f>
        <v>-3.2744419935932205</v>
      </c>
    </row>
    <row r="7" spans="1:16" ht="14.75" x14ac:dyDescent="0.75">
      <c r="A7" s="39" t="s">
        <v>87</v>
      </c>
      <c r="B7" s="104">
        <v>5760228</v>
      </c>
      <c r="C7" s="104">
        <v>3553281</v>
      </c>
      <c r="D7" s="104">
        <v>1053661</v>
      </c>
      <c r="E7" s="104">
        <v>1332945</v>
      </c>
      <c r="F7" s="104">
        <v>3380219</v>
      </c>
      <c r="G7" s="104">
        <v>-3543532</v>
      </c>
      <c r="H7" s="119"/>
      <c r="I7" s="41">
        <v>2015</v>
      </c>
      <c r="J7" s="39" t="s">
        <v>4</v>
      </c>
      <c r="K7" s="74">
        <f t="shared" si="0"/>
        <v>2.5657048530778326</v>
      </c>
      <c r="L7" s="74">
        <f t="shared" si="1"/>
        <v>1.3163622763057856</v>
      </c>
      <c r="M7" s="74">
        <f t="shared" si="2"/>
        <v>0.52748846613963807</v>
      </c>
      <c r="N7" s="74">
        <f t="shared" si="3"/>
        <v>-1.5958352749459754</v>
      </c>
      <c r="O7" s="74">
        <f t="shared" si="4"/>
        <v>2.2891272417110176</v>
      </c>
      <c r="P7" s="74">
        <f t="shared" si="5"/>
        <v>-0.1306160294089595</v>
      </c>
    </row>
    <row r="8" spans="1:16" ht="14.75" x14ac:dyDescent="0.75">
      <c r="A8" s="39" t="s">
        <v>88</v>
      </c>
      <c r="B8" s="104">
        <v>5831201</v>
      </c>
      <c r="C8" s="104">
        <v>3582394</v>
      </c>
      <c r="D8" s="104">
        <v>1059077</v>
      </c>
      <c r="E8" s="104">
        <v>1365646</v>
      </c>
      <c r="F8" s="104">
        <v>3405106</v>
      </c>
      <c r="G8" s="104">
        <v>-3611877</v>
      </c>
      <c r="H8" s="119"/>
      <c r="I8" s="41"/>
      <c r="J8" s="39" t="s">
        <v>5</v>
      </c>
      <c r="K8" s="74">
        <f t="shared" si="0"/>
        <v>3.4015749470918566</v>
      </c>
      <c r="L8" s="74">
        <f t="shared" si="1"/>
        <v>1.245708909844325</v>
      </c>
      <c r="M8" s="74">
        <f t="shared" si="2"/>
        <v>0.55131442220992599</v>
      </c>
      <c r="N8" s="74">
        <f t="shared" si="3"/>
        <v>1.2277329214992652</v>
      </c>
      <c r="O8" s="74">
        <f t="shared" si="4"/>
        <v>1.6045685415803059</v>
      </c>
      <c r="P8" s="74">
        <f t="shared" si="5"/>
        <v>-0.93752734694554607</v>
      </c>
    </row>
    <row r="9" spans="1:16" ht="14.75" x14ac:dyDescent="0.75">
      <c r="A9" s="39" t="s">
        <v>89</v>
      </c>
      <c r="B9" s="104">
        <v>5875963</v>
      </c>
      <c r="C9" s="104">
        <v>3567725</v>
      </c>
      <c r="D9" s="104">
        <v>1062032</v>
      </c>
      <c r="E9" s="104">
        <v>1402228</v>
      </c>
      <c r="F9" s="104">
        <v>3441378</v>
      </c>
      <c r="G9" s="104">
        <v>-3612760</v>
      </c>
      <c r="H9" s="119"/>
      <c r="I9" s="41"/>
      <c r="J9" s="39" t="s">
        <v>6</v>
      </c>
      <c r="K9" s="74">
        <f t="shared" si="0"/>
        <v>3.8737683732412931</v>
      </c>
      <c r="L9" s="74">
        <f t="shared" si="1"/>
        <v>2.1738745987070711</v>
      </c>
      <c r="M9" s="74">
        <f t="shared" si="2"/>
        <v>0.55814265269931762</v>
      </c>
      <c r="N9" s="74">
        <f t="shared" si="3"/>
        <v>1.5263321089418196</v>
      </c>
      <c r="O9" s="74">
        <f t="shared" si="4"/>
        <v>2.1510698927185112</v>
      </c>
      <c r="P9" s="74">
        <f t="shared" si="5"/>
        <v>-3.1654245624873365</v>
      </c>
    </row>
    <row r="10" spans="1:16" ht="14.75" x14ac:dyDescent="0.75">
      <c r="A10" s="39" t="s">
        <v>90</v>
      </c>
      <c r="B10" s="104">
        <v>5871408</v>
      </c>
      <c r="C10" s="104">
        <v>3570989</v>
      </c>
      <c r="D10" s="104">
        <v>1067650</v>
      </c>
      <c r="E10" s="104">
        <v>1409234</v>
      </c>
      <c r="F10" s="104">
        <v>3540570</v>
      </c>
      <c r="G10" s="104">
        <v>-3706794</v>
      </c>
      <c r="H10" s="119"/>
      <c r="I10" s="41"/>
      <c r="J10" s="39" t="s">
        <v>7</v>
      </c>
      <c r="K10" s="74">
        <f t="shared" si="0"/>
        <v>2.7411813353906078</v>
      </c>
      <c r="L10" s="74">
        <f t="shared" si="1"/>
        <v>1.1248192574382965</v>
      </c>
      <c r="M10" s="74">
        <f t="shared" si="2"/>
        <v>0.4514465761453943</v>
      </c>
      <c r="N10" s="74">
        <f t="shared" si="3"/>
        <v>0.70644330086602536</v>
      </c>
      <c r="O10" s="74">
        <f t="shared" si="4"/>
        <v>1.5084016435947378</v>
      </c>
      <c r="P10" s="74">
        <f t="shared" si="5"/>
        <v>2.2030352037330826E-2</v>
      </c>
    </row>
    <row r="11" spans="1:16" ht="14.75" x14ac:dyDescent="0.75">
      <c r="A11" s="39" t="s">
        <v>91</v>
      </c>
      <c r="B11" s="104">
        <v>5907881</v>
      </c>
      <c r="C11" s="104">
        <v>3589591</v>
      </c>
      <c r="D11" s="104">
        <v>1073790</v>
      </c>
      <c r="E11" s="104">
        <v>1298495</v>
      </c>
      <c r="F11" s="104">
        <v>3581896</v>
      </c>
      <c r="G11" s="104">
        <v>-3662239</v>
      </c>
      <c r="H11" s="119"/>
      <c r="I11" s="41">
        <v>2016</v>
      </c>
      <c r="J11" s="39" t="s">
        <v>4</v>
      </c>
      <c r="K11" s="74">
        <f t="shared" si="0"/>
        <v>3.1708798215093204</v>
      </c>
      <c r="L11" s="74">
        <f t="shared" si="1"/>
        <v>1.2065158531536846</v>
      </c>
      <c r="M11" s="74">
        <f t="shared" si="2"/>
        <v>0.44300521533278281</v>
      </c>
      <c r="N11" s="74">
        <f t="shared" si="3"/>
        <v>1.396102424240512</v>
      </c>
      <c r="O11" s="74">
        <f t="shared" si="4"/>
        <v>1.6801584709262674</v>
      </c>
      <c r="P11" s="74">
        <f t="shared" si="5"/>
        <v>-2.2994989580792327</v>
      </c>
    </row>
    <row r="12" spans="1:16" ht="14.75" x14ac:dyDescent="0.75">
      <c r="A12" s="39" t="s">
        <v>92</v>
      </c>
      <c r="B12" s="104">
        <v>5937371</v>
      </c>
      <c r="C12" s="104">
        <v>3585306</v>
      </c>
      <c r="D12" s="104">
        <v>1079484</v>
      </c>
      <c r="E12" s="104">
        <v>1295509</v>
      </c>
      <c r="F12" s="104">
        <v>3606050</v>
      </c>
      <c r="G12" s="104">
        <v>-3630260</v>
      </c>
      <c r="H12" s="119"/>
      <c r="I12" s="41"/>
      <c r="J12" s="39" t="s">
        <v>5</v>
      </c>
      <c r="K12" s="74">
        <f t="shared" si="0"/>
        <v>1.063000156167071</v>
      </c>
      <c r="L12" s="74">
        <f t="shared" si="1"/>
        <v>1.1828755760911807</v>
      </c>
      <c r="M12" s="74">
        <f t="shared" si="2"/>
        <v>0.44684409909439465</v>
      </c>
      <c r="N12" s="74">
        <f t="shared" si="3"/>
        <v>0.62504481209368323</v>
      </c>
      <c r="O12" s="74">
        <f t="shared" si="4"/>
        <v>2.9487912766445752</v>
      </c>
      <c r="P12" s="74">
        <f t="shared" si="5"/>
        <v>-3.6793552689691436</v>
      </c>
    </row>
    <row r="13" spans="1:16" ht="14.75" x14ac:dyDescent="0.75">
      <c r="A13" s="39" t="s">
        <v>93</v>
      </c>
      <c r="B13" s="104">
        <v>5978116</v>
      </c>
      <c r="C13" s="104">
        <v>3623075</v>
      </c>
      <c r="D13" s="104">
        <v>1089567</v>
      </c>
      <c r="E13" s="104">
        <v>1370845</v>
      </c>
      <c r="F13" s="104">
        <v>3666272</v>
      </c>
      <c r="G13" s="104">
        <v>-3805165</v>
      </c>
      <c r="H13" s="119"/>
      <c r="I13" s="41"/>
      <c r="J13" s="39" t="s">
        <v>6</v>
      </c>
      <c r="K13" s="74">
        <f t="shared" si="0"/>
        <v>0.25373858650630243</v>
      </c>
      <c r="L13" s="74">
        <f t="shared" si="1"/>
        <v>0.13109313514623977</v>
      </c>
      <c r="M13" s="74">
        <f t="shared" si="2"/>
        <v>0.51287655631548679</v>
      </c>
      <c r="N13" s="74">
        <f t="shared" si="3"/>
        <v>-2.3656433186847363</v>
      </c>
      <c r="O13" s="74">
        <f t="shared" si="4"/>
        <v>2.6124908003750709</v>
      </c>
      <c r="P13" s="74">
        <f t="shared" si="5"/>
        <v>4.0698054324930346E-3</v>
      </c>
    </row>
    <row r="14" spans="1:16" ht="14.75" x14ac:dyDescent="0.75">
      <c r="A14" s="39" t="s">
        <v>14</v>
      </c>
      <c r="B14" s="104">
        <v>6022051</v>
      </c>
      <c r="C14" s="104">
        <v>3648278</v>
      </c>
      <c r="D14" s="104">
        <v>1098621</v>
      </c>
      <c r="E14" s="104">
        <v>1315536</v>
      </c>
      <c r="F14" s="104">
        <v>3674974</v>
      </c>
      <c r="G14" s="104">
        <v>-3714463</v>
      </c>
      <c r="H14" s="119"/>
      <c r="I14" s="41"/>
      <c r="J14" s="39" t="s">
        <v>7</v>
      </c>
      <c r="K14" s="74">
        <f t="shared" si="0"/>
        <v>1.993247462099812</v>
      </c>
      <c r="L14" s="74">
        <f t="shared" si="1"/>
        <v>1.0591523557441589</v>
      </c>
      <c r="M14" s="74">
        <f t="shared" si="2"/>
        <v>0.6635637620203364</v>
      </c>
      <c r="N14" s="74">
        <f t="shared" si="3"/>
        <v>1.4092833475551152</v>
      </c>
      <c r="O14" s="74">
        <f t="shared" si="4"/>
        <v>2.5188265621532575</v>
      </c>
      <c r="P14" s="74">
        <f t="shared" si="5"/>
        <v>-3.438821996855415</v>
      </c>
    </row>
    <row r="15" spans="1:16" ht="14.75" x14ac:dyDescent="0.75">
      <c r="A15" s="39" t="s">
        <v>15</v>
      </c>
      <c r="B15" s="104">
        <v>6108842</v>
      </c>
      <c r="C15" s="104">
        <v>3663186</v>
      </c>
      <c r="D15" s="104">
        <v>1106361</v>
      </c>
      <c r="E15" s="104">
        <v>1371028</v>
      </c>
      <c r="F15" s="104">
        <v>3676692</v>
      </c>
      <c r="G15" s="104">
        <v>-3717627</v>
      </c>
      <c r="H15" s="119"/>
      <c r="I15" s="41">
        <v>2017</v>
      </c>
      <c r="J15" s="39" t="s">
        <v>4</v>
      </c>
      <c r="K15" s="74">
        <f t="shared" si="0"/>
        <v>2.3428284196869154</v>
      </c>
      <c r="L15" s="74">
        <f t="shared" si="1"/>
        <v>1.1051821478277091</v>
      </c>
      <c r="M15" s="74">
        <f t="shared" si="2"/>
        <v>0.65195526221377975</v>
      </c>
      <c r="N15" s="74">
        <f t="shared" si="3"/>
        <v>0.950651399975181</v>
      </c>
      <c r="O15" s="74">
        <f t="shared" si="4"/>
        <v>4.1316735240591385</v>
      </c>
      <c r="P15" s="74">
        <f t="shared" si="5"/>
        <v>-4.0908559033369212</v>
      </c>
    </row>
    <row r="16" spans="1:16" ht="14.75" x14ac:dyDescent="0.75">
      <c r="A16" s="39" t="s">
        <v>16</v>
      </c>
      <c r="B16" s="104">
        <v>6167371</v>
      </c>
      <c r="C16" s="104">
        <v>3714377</v>
      </c>
      <c r="D16" s="104">
        <v>1112623</v>
      </c>
      <c r="E16" s="104">
        <v>1386133</v>
      </c>
      <c r="F16" s="104">
        <v>3733767</v>
      </c>
      <c r="G16" s="104">
        <v>-3818203</v>
      </c>
      <c r="H16" s="119"/>
      <c r="J16" s="39" t="s">
        <v>5</v>
      </c>
      <c r="K16" s="74">
        <f t="shared" si="0"/>
        <v>4.1486421849567412</v>
      </c>
      <c r="L16" s="74">
        <f t="shared" si="1"/>
        <v>1.2327295810232275</v>
      </c>
      <c r="M16" s="74">
        <f t="shared" si="2"/>
        <v>0.70551602187250306</v>
      </c>
      <c r="N16" s="74">
        <f t="shared" si="3"/>
        <v>3.3880545448743788</v>
      </c>
      <c r="O16" s="74">
        <f t="shared" si="4"/>
        <v>2.7047939357725634</v>
      </c>
      <c r="P16" s="74">
        <f t="shared" si="5"/>
        <v>-4.4797359931413157</v>
      </c>
    </row>
    <row r="17" spans="1:16" ht="14.75" x14ac:dyDescent="0.75">
      <c r="A17" s="39" t="s">
        <v>17</v>
      </c>
      <c r="B17" s="104">
        <v>6141987</v>
      </c>
      <c r="C17" s="104">
        <v>3690318</v>
      </c>
      <c r="D17" s="104">
        <v>1116555</v>
      </c>
      <c r="E17" s="104">
        <v>1413077</v>
      </c>
      <c r="F17" s="104">
        <v>3756446</v>
      </c>
      <c r="G17" s="104">
        <v>-3803848</v>
      </c>
      <c r="H17" s="119"/>
      <c r="J17" s="39" t="s">
        <v>6</v>
      </c>
      <c r="K17" s="74">
        <f t="shared" si="0"/>
        <v>4.6478419930713555</v>
      </c>
      <c r="L17" s="74">
        <f t="shared" si="1"/>
        <v>2.3309806534670758</v>
      </c>
      <c r="M17" s="74">
        <f t="shared" si="2"/>
        <v>0.71067213109451366</v>
      </c>
      <c r="N17" s="74">
        <f t="shared" si="3"/>
        <v>6.9519910982012032</v>
      </c>
      <c r="O17" s="74">
        <f t="shared" si="4"/>
        <v>3.4862898712926693</v>
      </c>
      <c r="P17" s="74">
        <f t="shared" si="5"/>
        <v>-7.9485105983807269</v>
      </c>
    </row>
    <row r="18" spans="1:16" ht="14.75" x14ac:dyDescent="0.75">
      <c r="A18" s="39" t="s">
        <v>18</v>
      </c>
      <c r="B18" s="104">
        <v>6213003</v>
      </c>
      <c r="C18" s="104">
        <v>3720935</v>
      </c>
      <c r="D18" s="104">
        <v>1125299</v>
      </c>
      <c r="E18" s="104">
        <v>1399610</v>
      </c>
      <c r="F18" s="104">
        <v>3776154</v>
      </c>
      <c r="G18" s="104">
        <v>-3852940</v>
      </c>
      <c r="H18" s="119"/>
      <c r="J18" s="39" t="s">
        <v>7</v>
      </c>
      <c r="K18" s="74">
        <f t="shared" ref="K18:K28" si="6">(B25/B21-1)*100</f>
        <v>3.8762137611638492</v>
      </c>
      <c r="L18" s="74">
        <f t="shared" si="1"/>
        <v>2.5666574931533881</v>
      </c>
      <c r="M18" s="74">
        <f t="shared" si="2"/>
        <v>0.65568803584438573</v>
      </c>
      <c r="N18" s="74">
        <f t="shared" si="3"/>
        <v>-0.89422598641340956</v>
      </c>
      <c r="O18" s="74">
        <f t="shared" si="4"/>
        <v>4.8258160542441972</v>
      </c>
      <c r="P18" s="74">
        <f t="shared" si="5"/>
        <v>-4.497948091536764</v>
      </c>
    </row>
    <row r="19" spans="1:16" ht="14.75" x14ac:dyDescent="0.75">
      <c r="A19" s="39" t="s">
        <v>19</v>
      </c>
      <c r="B19" s="104">
        <v>6173779</v>
      </c>
      <c r="C19" s="104">
        <v>3735446</v>
      </c>
      <c r="D19" s="104">
        <v>1133658</v>
      </c>
      <c r="E19" s="104">
        <v>1409211</v>
      </c>
      <c r="F19" s="104">
        <v>3856829</v>
      </c>
      <c r="G19" s="104">
        <v>-3942393</v>
      </c>
      <c r="H19" s="119"/>
      <c r="I19" s="41">
        <v>2018</v>
      </c>
      <c r="J19" s="39" t="s">
        <v>4</v>
      </c>
      <c r="K19" s="74">
        <f t="shared" si="6"/>
        <v>3.8052780164323341</v>
      </c>
      <c r="L19" s="74">
        <f t="shared" si="1"/>
        <v>2.8296645012402961</v>
      </c>
      <c r="M19" s="74">
        <f t="shared" si="2"/>
        <v>0.72344962218664821</v>
      </c>
      <c r="N19" s="74">
        <f t="shared" si="3"/>
        <v>2.6459437454657602</v>
      </c>
      <c r="O19" s="74">
        <f t="shared" si="4"/>
        <v>2.484161908909293</v>
      </c>
      <c r="P19" s="74">
        <f t="shared" si="5"/>
        <v>-4.5086602114345649</v>
      </c>
    </row>
    <row r="20" spans="1:16" ht="14.75" x14ac:dyDescent="0.75">
      <c r="A20" s="39" t="s">
        <v>20</v>
      </c>
      <c r="B20" s="104">
        <v>6183020</v>
      </c>
      <c r="C20" s="104">
        <v>3722462</v>
      </c>
      <c r="D20" s="104">
        <v>1144254</v>
      </c>
      <c r="E20" s="104">
        <v>1240235</v>
      </c>
      <c r="F20" s="104">
        <v>3894889</v>
      </c>
      <c r="G20" s="104">
        <v>-3817952</v>
      </c>
      <c r="H20" s="119"/>
      <c r="I20" s="41"/>
      <c r="J20" s="39" t="s">
        <v>5</v>
      </c>
      <c r="K20" s="74">
        <f t="shared" si="6"/>
        <v>4.0161545104773655</v>
      </c>
      <c r="L20" s="74">
        <f t="shared" si="1"/>
        <v>2.7267579453326465</v>
      </c>
      <c r="M20" s="74">
        <f t="shared" si="2"/>
        <v>0.70237407788324158</v>
      </c>
      <c r="N20" s="74">
        <f t="shared" si="3"/>
        <v>-1.5127590492366374</v>
      </c>
      <c r="O20" s="74">
        <f t="shared" si="4"/>
        <v>4.6963665259855238</v>
      </c>
      <c r="P20" s="74">
        <f t="shared" si="5"/>
        <v>-3.4863956819282143</v>
      </c>
    </row>
    <row r="21" spans="1:16" ht="14.75" x14ac:dyDescent="0.75">
      <c r="A21" s="39" t="s">
        <v>21</v>
      </c>
      <c r="B21" s="104">
        <v>6264412</v>
      </c>
      <c r="C21" s="104">
        <v>3755371</v>
      </c>
      <c r="D21" s="104">
        <v>1157311</v>
      </c>
      <c r="E21" s="104">
        <v>1499635</v>
      </c>
      <c r="F21" s="104">
        <v>3911152</v>
      </c>
      <c r="G21" s="104">
        <v>-4015060</v>
      </c>
      <c r="H21" s="119"/>
      <c r="J21" s="39" t="s">
        <v>6</v>
      </c>
      <c r="K21" s="74">
        <f t="shared" si="6"/>
        <v>4.8145577466112144</v>
      </c>
      <c r="L21" s="74">
        <f t="shared" si="1"/>
        <v>2.2314086755418563</v>
      </c>
      <c r="M21" s="74">
        <f t="shared" si="2"/>
        <v>0.66821247598872224</v>
      </c>
      <c r="N21" s="74">
        <f t="shared" si="3"/>
        <v>3.6943173656886894</v>
      </c>
      <c r="O21" s="74">
        <f t="shared" si="4"/>
        <v>2.2484709979928588</v>
      </c>
      <c r="P21" s="74">
        <f t="shared" si="5"/>
        <v>-4.6019587360713725</v>
      </c>
    </row>
    <row r="22" spans="1:16" ht="14.75" x14ac:dyDescent="0.75">
      <c r="A22" s="39" t="s">
        <v>22</v>
      </c>
      <c r="B22" s="104">
        <v>6358563</v>
      </c>
      <c r="C22" s="104">
        <v>3789600</v>
      </c>
      <c r="D22" s="104">
        <v>1165805</v>
      </c>
      <c r="E22" s="104">
        <v>1458674</v>
      </c>
      <c r="F22" s="104">
        <v>4032855</v>
      </c>
      <c r="G22" s="104">
        <v>-4107105</v>
      </c>
      <c r="H22" s="119"/>
      <c r="J22" s="39" t="s">
        <v>7</v>
      </c>
      <c r="K22" s="74">
        <f t="shared" si="6"/>
        <v>5.2753750671944433</v>
      </c>
      <c r="L22" s="74">
        <f t="shared" si="1"/>
        <v>2.2632350396497189</v>
      </c>
      <c r="M22" s="74">
        <f t="shared" si="2"/>
        <v>0.65384155541355971</v>
      </c>
      <c r="N22" s="74">
        <f t="shared" si="3"/>
        <v>6.4008763170342418</v>
      </c>
      <c r="O22" s="74">
        <f t="shared" si="4"/>
        <v>1.1621220321875623</v>
      </c>
      <c r="P22" s="74">
        <f t="shared" si="5"/>
        <v>-4.2455826853621677</v>
      </c>
    </row>
    <row r="23" spans="1:16" ht="14.75" x14ac:dyDescent="0.75">
      <c r="A23" s="39" t="s">
        <v>23</v>
      </c>
      <c r="B23" s="104">
        <v>6429907</v>
      </c>
      <c r="C23" s="104">
        <v>3811552</v>
      </c>
      <c r="D23" s="104">
        <v>1177215</v>
      </c>
      <c r="E23" s="104">
        <v>1618382</v>
      </c>
      <c r="F23" s="104">
        <v>4023817</v>
      </c>
      <c r="G23" s="104">
        <v>-4218962</v>
      </c>
      <c r="H23" s="119"/>
      <c r="I23" s="41">
        <v>2019</v>
      </c>
      <c r="J23" s="61" t="s">
        <v>4</v>
      </c>
      <c r="K23" s="74">
        <f t="shared" si="6"/>
        <v>3.30167726077506</v>
      </c>
      <c r="L23" s="74">
        <f t="shared" si="1"/>
        <v>1.5276059900698793</v>
      </c>
      <c r="M23" s="74">
        <f t="shared" si="2"/>
        <v>0.55266824270315507</v>
      </c>
      <c r="N23" s="74">
        <f t="shared" si="3"/>
        <v>1.4250232254287689</v>
      </c>
      <c r="O23" s="74">
        <f t="shared" si="4"/>
        <v>1.9939780538636023</v>
      </c>
      <c r="P23" s="74">
        <f t="shared" si="5"/>
        <v>-2.1346335533360685</v>
      </c>
    </row>
    <row r="24" spans="1:16" ht="14.75" x14ac:dyDescent="0.75">
      <c r="A24" s="39" t="s">
        <v>24</v>
      </c>
      <c r="B24" s="104">
        <v>6470397</v>
      </c>
      <c r="C24" s="104">
        <v>3866587</v>
      </c>
      <c r="D24" s="104">
        <v>1188195</v>
      </c>
      <c r="E24" s="104">
        <v>1670078</v>
      </c>
      <c r="F24" s="104">
        <v>4110447</v>
      </c>
      <c r="G24" s="104">
        <v>-4309410</v>
      </c>
      <c r="H24" s="119"/>
      <c r="J24" s="102" t="s">
        <v>5</v>
      </c>
      <c r="K24" s="103">
        <f t="shared" si="6"/>
        <v>2.6775597766913517</v>
      </c>
      <c r="L24" s="103">
        <f t="shared" si="1"/>
        <v>1.937144875213475</v>
      </c>
      <c r="M24" s="103">
        <f t="shared" si="2"/>
        <v>0.52069767657445076</v>
      </c>
      <c r="N24" s="103">
        <f t="shared" si="3"/>
        <v>4.1347208238102606</v>
      </c>
      <c r="O24" s="103">
        <f t="shared" si="4"/>
        <v>-0.34828805967337417</v>
      </c>
      <c r="P24" s="103">
        <f t="shared" si="5"/>
        <v>-2.9151893007056371</v>
      </c>
    </row>
    <row r="25" spans="1:16" ht="14.75" x14ac:dyDescent="0.75">
      <c r="A25" s="39" t="s">
        <v>25</v>
      </c>
      <c r="B25" s="104">
        <v>6507234</v>
      </c>
      <c r="C25" s="104">
        <v>3916157</v>
      </c>
      <c r="D25" s="104">
        <v>1198386</v>
      </c>
      <c r="E25" s="104">
        <v>1443617</v>
      </c>
      <c r="F25" s="104">
        <v>4213461</v>
      </c>
      <c r="G25" s="104">
        <v>-4296830</v>
      </c>
      <c r="H25" s="119"/>
      <c r="J25" s="39" t="s">
        <v>6</v>
      </c>
      <c r="K25" s="103">
        <f t="shared" si="6"/>
        <v>1.8467784482206984</v>
      </c>
      <c r="L25" s="103">
        <f t="shared" si="1"/>
        <v>2.0604200758546476</v>
      </c>
      <c r="M25" s="103">
        <f t="shared" si="2"/>
        <v>0.50164275062010488</v>
      </c>
      <c r="N25" s="103">
        <f t="shared" si="3"/>
        <v>-3.2018965726214912</v>
      </c>
      <c r="O25" s="103">
        <f t="shared" si="4"/>
        <v>1.885513803027403</v>
      </c>
      <c r="P25" s="103">
        <f t="shared" si="5"/>
        <v>-0.79645610578010528</v>
      </c>
    </row>
    <row r="26" spans="1:16" ht="14.75" x14ac:dyDescent="0.75">
      <c r="A26" s="39" t="s">
        <v>26</v>
      </c>
      <c r="B26" s="104">
        <v>6600524</v>
      </c>
      <c r="C26" s="104">
        <v>3969526</v>
      </c>
      <c r="D26" s="104">
        <v>1211806</v>
      </c>
      <c r="E26" s="104">
        <v>1626918</v>
      </c>
      <c r="F26" s="104">
        <v>4190812</v>
      </c>
      <c r="G26" s="104">
        <v>-4393791</v>
      </c>
      <c r="H26" s="120"/>
      <c r="J26" s="39" t="s">
        <v>7</v>
      </c>
      <c r="K26" s="103">
        <f t="shared" si="6"/>
        <v>0.95430781481391502</v>
      </c>
      <c r="L26" s="103">
        <f t="shared" si="1"/>
        <v>1.2071647168132615</v>
      </c>
      <c r="M26" s="103">
        <f t="shared" si="2"/>
        <v>0.47297174008085524</v>
      </c>
      <c r="N26" s="103">
        <f t="shared" si="3"/>
        <v>-0.97340126983153819</v>
      </c>
      <c r="O26" s="103">
        <f t="shared" si="4"/>
        <v>1.3571680377314699</v>
      </c>
      <c r="P26" s="103">
        <f t="shared" si="5"/>
        <v>-0.39138663297576903</v>
      </c>
    </row>
    <row r="27" spans="1:16" ht="14.75" x14ac:dyDescent="0.75">
      <c r="A27" s="39" t="s">
        <v>27</v>
      </c>
      <c r="B27" s="104">
        <v>6688142</v>
      </c>
      <c r="C27" s="104">
        <v>3986880</v>
      </c>
      <c r="D27" s="104">
        <v>1222377</v>
      </c>
      <c r="E27" s="104">
        <v>1521113</v>
      </c>
      <c r="F27" s="104">
        <v>4325789</v>
      </c>
      <c r="G27" s="104">
        <v>-4443134</v>
      </c>
      <c r="H27" s="120"/>
      <c r="I27" s="36">
        <v>2020</v>
      </c>
      <c r="J27" s="61" t="s">
        <v>4</v>
      </c>
      <c r="K27" s="103">
        <f t="shared" si="6"/>
        <v>-1.5130267104615513</v>
      </c>
      <c r="L27" s="103">
        <f t="shared" si="1"/>
        <v>-2.2762644658934317</v>
      </c>
      <c r="M27" s="103">
        <f t="shared" si="2"/>
        <v>0.48722202634850253</v>
      </c>
      <c r="N27" s="103">
        <f t="shared" si="3"/>
        <v>0.97061620438187424</v>
      </c>
      <c r="O27" s="103">
        <f t="shared" si="4"/>
        <v>1.5227209929761183</v>
      </c>
      <c r="P27" s="103">
        <f t="shared" si="5"/>
        <v>-2.174965813354703</v>
      </c>
    </row>
    <row r="28" spans="1:16" ht="14.75" x14ac:dyDescent="0.75">
      <c r="A28" s="39" t="s">
        <v>28</v>
      </c>
      <c r="B28" s="104">
        <v>6781918</v>
      </c>
      <c r="C28" s="104">
        <v>4010968</v>
      </c>
      <c r="D28" s="104">
        <v>1231431</v>
      </c>
      <c r="E28" s="104">
        <v>1909115</v>
      </c>
      <c r="F28" s="104">
        <v>4255932</v>
      </c>
      <c r="G28" s="104">
        <v>-4607175</v>
      </c>
      <c r="H28" s="120"/>
      <c r="J28" s="102" t="s">
        <v>5</v>
      </c>
      <c r="K28" s="103">
        <f t="shared" si="6"/>
        <v>-8.6138628711672443</v>
      </c>
      <c r="L28" s="103">
        <f t="shared" si="1"/>
        <v>-12.560670466262843</v>
      </c>
      <c r="M28" s="103">
        <f t="shared" si="2"/>
        <v>0.46191902080914532</v>
      </c>
      <c r="N28" s="103">
        <f t="shared" si="3"/>
        <v>1.676340400287103</v>
      </c>
      <c r="O28" s="103">
        <f t="shared" si="4"/>
        <v>-7.4348124226670436</v>
      </c>
      <c r="P28" s="103">
        <f t="shared" si="5"/>
        <v>10.259244605641788</v>
      </c>
    </row>
    <row r="29" spans="1:16" ht="14.75" x14ac:dyDescent="0.75">
      <c r="A29" s="39" t="s">
        <v>29</v>
      </c>
      <c r="B29" s="104">
        <v>6850515</v>
      </c>
      <c r="C29" s="104">
        <v>4063431</v>
      </c>
      <c r="D29" s="104">
        <v>1240933</v>
      </c>
      <c r="E29" s="104">
        <v>1860137</v>
      </c>
      <c r="F29" s="104">
        <v>4289083</v>
      </c>
      <c r="G29" s="104">
        <v>-4573100</v>
      </c>
      <c r="H29" s="120"/>
    </row>
    <row r="30" spans="1:16" ht="14.75" x14ac:dyDescent="0.75">
      <c r="A30" s="60" t="s">
        <v>30</v>
      </c>
      <c r="B30" s="104">
        <v>6818452</v>
      </c>
      <c r="C30" s="104">
        <v>4070356</v>
      </c>
      <c r="D30" s="104">
        <v>1248285</v>
      </c>
      <c r="E30" s="104">
        <v>1720977</v>
      </c>
      <c r="F30" s="104">
        <v>4322425</v>
      </c>
      <c r="G30" s="104">
        <v>-4534688</v>
      </c>
      <c r="H30" s="121"/>
    </row>
    <row r="31" spans="1:16" ht="14.75" x14ac:dyDescent="0.75">
      <c r="A31" s="60" t="s">
        <v>31</v>
      </c>
      <c r="B31" s="104">
        <v>6867221</v>
      </c>
      <c r="C31" s="104">
        <v>4116439</v>
      </c>
      <c r="D31" s="104">
        <v>1257202</v>
      </c>
      <c r="E31" s="104">
        <v>1797649</v>
      </c>
      <c r="F31" s="104">
        <v>4302495</v>
      </c>
      <c r="G31" s="104">
        <v>-4638106</v>
      </c>
      <c r="H31" s="120"/>
    </row>
    <row r="32" spans="1:16" ht="14.75" x14ac:dyDescent="0.75">
      <c r="A32" s="107" t="s">
        <v>32</v>
      </c>
      <c r="B32" s="104">
        <v>6907165</v>
      </c>
      <c r="C32" s="104">
        <v>4150704</v>
      </c>
      <c r="D32" s="104">
        <v>1265452</v>
      </c>
      <c r="E32" s="104">
        <v>1691965</v>
      </c>
      <c r="F32" s="104">
        <v>4383806</v>
      </c>
      <c r="G32" s="104">
        <v>-4661190</v>
      </c>
      <c r="H32" s="122"/>
    </row>
    <row r="33" spans="1:8" ht="14.75" x14ac:dyDescent="0.75">
      <c r="A33" s="60" t="s">
        <v>107</v>
      </c>
      <c r="B33" s="104">
        <v>6915890</v>
      </c>
      <c r="C33" s="104">
        <v>4146128</v>
      </c>
      <c r="D33" s="104">
        <v>1273334</v>
      </c>
      <c r="E33" s="104">
        <v>1793454</v>
      </c>
      <c r="F33" s="104">
        <v>4382056</v>
      </c>
      <c r="G33" s="104">
        <v>-4599912</v>
      </c>
      <c r="H33" s="120"/>
    </row>
    <row r="34" spans="1:8" ht="14.75" x14ac:dyDescent="0.75">
      <c r="A34" s="107" t="s">
        <v>115</v>
      </c>
      <c r="B34" s="104">
        <v>6715287</v>
      </c>
      <c r="C34" s="104">
        <v>3915150</v>
      </c>
      <c r="D34" s="104">
        <v>1281506</v>
      </c>
      <c r="E34" s="104">
        <v>1787158</v>
      </c>
      <c r="F34" s="104">
        <v>4426251</v>
      </c>
      <c r="G34" s="104">
        <v>-4682987</v>
      </c>
      <c r="H34" s="140"/>
    </row>
    <row r="35" spans="1:8" ht="14.75" x14ac:dyDescent="0.75">
      <c r="A35" s="107" t="s">
        <v>120</v>
      </c>
      <c r="B35" s="104">
        <v>6275688</v>
      </c>
      <c r="C35" s="104">
        <v>3253870</v>
      </c>
      <c r="D35" s="104">
        <v>1288923</v>
      </c>
      <c r="E35" s="104">
        <v>1912767</v>
      </c>
      <c r="F35" s="104">
        <v>3791930</v>
      </c>
      <c r="G35" s="104">
        <v>-3933581</v>
      </c>
    </row>
    <row r="36" spans="1:8" x14ac:dyDescent="0.65">
      <c r="A36" s="160" t="s">
        <v>94</v>
      </c>
      <c r="B36" s="160"/>
      <c r="C36" s="160"/>
    </row>
    <row r="37" spans="1:8" ht="14.75" x14ac:dyDescent="0.75">
      <c r="A37" s="101" t="s">
        <v>95</v>
      </c>
    </row>
    <row r="38" spans="1:8" x14ac:dyDescent="0.65">
      <c r="A38" s="160" t="s">
        <v>96</v>
      </c>
      <c r="B38" s="160"/>
      <c r="C38" s="160"/>
    </row>
    <row r="39" spans="1:8" x14ac:dyDescent="0.65">
      <c r="A39" s="40"/>
      <c r="B39" s="100">
        <v>43815</v>
      </c>
      <c r="C39" s="42"/>
    </row>
    <row r="40" spans="1:8" x14ac:dyDescent="0.65"/>
    <row r="41" spans="1:8" x14ac:dyDescent="0.65"/>
  </sheetData>
  <mergeCells count="6">
    <mergeCell ref="A38:C38"/>
    <mergeCell ref="A1:G1"/>
    <mergeCell ref="J1:P3"/>
    <mergeCell ref="A2:G2"/>
    <mergeCell ref="A3:G3"/>
    <mergeCell ref="A36:C36"/>
  </mergeCells>
  <phoneticPr fontId="36" type="noConversion"/>
  <hyperlinks>
    <hyperlink ref="A37" r:id="rId1" xr:uid="{00000000-0004-0000-0200-000000000000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C38"/>
  <sheetViews>
    <sheetView showGridLines="0" zoomScale="50" zoomScaleNormal="50" workbookViewId="0">
      <selection activeCell="C30" sqref="C30"/>
    </sheetView>
  </sheetViews>
  <sheetFormatPr defaultColWidth="0" defaultRowHeight="0" customHeight="1" zeroHeight="1" x14ac:dyDescent="0.6"/>
  <cols>
    <col min="1" max="1" width="7.86328125" style="40" customWidth="1"/>
    <col min="2" max="2" width="26.40625" style="40" customWidth="1"/>
    <col min="3" max="3" width="29.26953125" style="40" customWidth="1"/>
    <col min="4" max="18" width="11.1328125" style="40" bestFit="1" customWidth="1"/>
    <col min="19" max="19" width="12.86328125" style="40" customWidth="1"/>
    <col min="20" max="20" width="12" style="40" customWidth="1"/>
    <col min="21" max="21" width="11.40625" style="40" customWidth="1"/>
    <col min="22" max="22" width="15.1328125" style="40" customWidth="1"/>
    <col min="23" max="28" width="11.1328125" style="40" customWidth="1"/>
    <col min="29" max="29" width="13.7265625" style="40" customWidth="1"/>
    <col min="30" max="16384" width="9.1328125" style="40" hidden="1"/>
  </cols>
  <sheetData>
    <row r="1" spans="1:29" ht="15.5" x14ac:dyDescent="0.7">
      <c r="A1" s="164" t="s">
        <v>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</row>
    <row r="2" spans="1:29" ht="13" x14ac:dyDescent="0.6">
      <c r="D2" s="43">
        <v>2014</v>
      </c>
      <c r="E2" s="43"/>
      <c r="F2" s="43"/>
      <c r="G2" s="43"/>
      <c r="H2" s="43">
        <v>2015</v>
      </c>
      <c r="I2" s="43"/>
      <c r="J2" s="43"/>
      <c r="K2" s="43"/>
      <c r="L2" s="43">
        <v>2016</v>
      </c>
      <c r="M2" s="43"/>
      <c r="N2" s="43"/>
      <c r="O2" s="43"/>
      <c r="P2" s="43">
        <v>2017</v>
      </c>
      <c r="Q2" s="43"/>
      <c r="R2" s="43"/>
      <c r="T2" s="43">
        <v>2018</v>
      </c>
      <c r="X2" s="42">
        <v>2019</v>
      </c>
      <c r="Y2" s="42"/>
      <c r="Z2" s="42"/>
      <c r="AA2" s="42"/>
      <c r="AB2" s="44">
        <v>2020</v>
      </c>
    </row>
    <row r="3" spans="1:29" ht="13" x14ac:dyDescent="0.6">
      <c r="D3" s="43" t="s">
        <v>4</v>
      </c>
      <c r="E3" s="43" t="s">
        <v>5</v>
      </c>
      <c r="F3" s="43" t="s">
        <v>6</v>
      </c>
      <c r="G3" s="43" t="s">
        <v>7</v>
      </c>
      <c r="H3" s="43" t="s">
        <v>4</v>
      </c>
      <c r="I3" s="43" t="s">
        <v>5</v>
      </c>
      <c r="J3" s="43" t="s">
        <v>6</v>
      </c>
      <c r="K3" s="43" t="s">
        <v>7</v>
      </c>
      <c r="L3" s="43" t="s">
        <v>4</v>
      </c>
      <c r="M3" s="43" t="s">
        <v>5</v>
      </c>
      <c r="N3" s="43" t="s">
        <v>6</v>
      </c>
      <c r="O3" s="43" t="s">
        <v>7</v>
      </c>
      <c r="P3" s="43" t="s">
        <v>4</v>
      </c>
      <c r="Q3" s="43" t="s">
        <v>5</v>
      </c>
      <c r="R3" s="43" t="s">
        <v>6</v>
      </c>
      <c r="S3" s="43" t="s">
        <v>7</v>
      </c>
      <c r="T3" s="43" t="s">
        <v>4</v>
      </c>
      <c r="U3" s="43" t="s">
        <v>5</v>
      </c>
      <c r="V3" s="43" t="s">
        <v>6</v>
      </c>
      <c r="W3" s="43" t="s">
        <v>7</v>
      </c>
      <c r="X3" s="39" t="s">
        <v>4</v>
      </c>
      <c r="Y3" s="43" t="s">
        <v>5</v>
      </c>
      <c r="Z3" s="43" t="s">
        <v>6</v>
      </c>
      <c r="AA3" s="108" t="s">
        <v>7</v>
      </c>
      <c r="AB3" s="39" t="s">
        <v>4</v>
      </c>
      <c r="AC3" s="43" t="s">
        <v>5</v>
      </c>
    </row>
    <row r="4" spans="1:29" s="133" customFormat="1" ht="14.75" x14ac:dyDescent="0.75">
      <c r="A4" s="44"/>
      <c r="B4" s="45" t="s">
        <v>77</v>
      </c>
      <c r="C4" s="45" t="s">
        <v>98</v>
      </c>
      <c r="D4" s="131">
        <v>2450.6999999999998</v>
      </c>
      <c r="E4" s="131">
        <v>2493.4</v>
      </c>
      <c r="F4" s="131">
        <v>2625.5</v>
      </c>
      <c r="G4" s="131">
        <v>2816.7</v>
      </c>
      <c r="H4" s="131">
        <v>2476.5</v>
      </c>
      <c r="I4" s="131">
        <v>2555.1999999999998</v>
      </c>
      <c r="J4" s="131">
        <v>2663.4</v>
      </c>
      <c r="K4" s="131">
        <v>2809.5</v>
      </c>
      <c r="L4" s="131">
        <v>2391.5</v>
      </c>
      <c r="M4" s="131">
        <v>2569.5</v>
      </c>
      <c r="N4" s="131">
        <v>2678.2</v>
      </c>
      <c r="O4" s="131">
        <v>2850.8</v>
      </c>
      <c r="P4" s="131">
        <v>2719.6</v>
      </c>
      <c r="Q4" s="131">
        <v>2783.8</v>
      </c>
      <c r="R4" s="131">
        <v>2956.9</v>
      </c>
      <c r="S4" s="131">
        <v>3187</v>
      </c>
      <c r="T4" s="131">
        <v>2969.9</v>
      </c>
      <c r="U4" s="131">
        <v>3193.3</v>
      </c>
      <c r="V4" s="131">
        <v>3189.7</v>
      </c>
      <c r="W4" s="132">
        <v>3420.5</v>
      </c>
      <c r="X4" s="131">
        <v>3123.6</v>
      </c>
      <c r="Y4" s="133">
        <v>3158.2</v>
      </c>
      <c r="Z4" s="133">
        <v>3298.5</v>
      </c>
      <c r="AA4" s="133">
        <v>3385.3</v>
      </c>
      <c r="AB4" s="131">
        <v>3239</v>
      </c>
      <c r="AC4" s="133">
        <v>2812.4</v>
      </c>
    </row>
    <row r="5" spans="1:29" s="133" customFormat="1" ht="14.75" x14ac:dyDescent="0.75">
      <c r="A5" s="40"/>
      <c r="B5" s="45" t="s">
        <v>78</v>
      </c>
      <c r="C5" s="45" t="s">
        <v>99</v>
      </c>
      <c r="D5" s="131">
        <v>-3068.8</v>
      </c>
      <c r="E5" s="131">
        <v>-3120.5</v>
      </c>
      <c r="F5" s="131">
        <v>-3306.5</v>
      </c>
      <c r="G5" s="131">
        <v>-3413.2</v>
      </c>
      <c r="H5" s="131">
        <v>-3050.1</v>
      </c>
      <c r="I5" s="131">
        <v>-3139.2</v>
      </c>
      <c r="J5" s="131">
        <v>-3295.5</v>
      </c>
      <c r="K5" s="131">
        <v>-3225.4</v>
      </c>
      <c r="L5" s="131">
        <v>-2828.1</v>
      </c>
      <c r="M5" s="131">
        <v>-3068</v>
      </c>
      <c r="N5" s="131">
        <v>-3149.9</v>
      </c>
      <c r="O5" s="131">
        <v>-3370.5</v>
      </c>
      <c r="P5" s="131">
        <v>-3257.4</v>
      </c>
      <c r="Q5" s="131">
        <v>-3452</v>
      </c>
      <c r="R5" s="131">
        <v>-3777.4</v>
      </c>
      <c r="S5" s="131">
        <v>-3690</v>
      </c>
      <c r="T5" s="131">
        <v>-3477.4</v>
      </c>
      <c r="U5" s="131">
        <v>-3857.4</v>
      </c>
      <c r="V5" s="131">
        <v>-4313.8999999999996</v>
      </c>
      <c r="W5" s="132">
        <v>-4144.2</v>
      </c>
      <c r="X5" s="131">
        <v>-3730.2</v>
      </c>
      <c r="Y5" s="133">
        <v>-4044.8</v>
      </c>
      <c r="Z5" s="133">
        <v>-4087.5</v>
      </c>
      <c r="AA5" s="133">
        <v>-4051.1</v>
      </c>
      <c r="AB5" s="131">
        <v>-3692.6</v>
      </c>
      <c r="AC5" s="133">
        <v>-3185.8</v>
      </c>
    </row>
    <row r="6" spans="1:29" ht="13" x14ac:dyDescent="0.6">
      <c r="B6" s="45" t="s">
        <v>100</v>
      </c>
      <c r="C6" s="45" t="s">
        <v>101</v>
      </c>
      <c r="D6" s="62">
        <f>D4+D5</f>
        <v>-618.10000000000036</v>
      </c>
      <c r="E6" s="62">
        <f t="shared" ref="E6:V6" si="0">E4+E5</f>
        <v>-627.09999999999991</v>
      </c>
      <c r="F6" s="62">
        <f t="shared" si="0"/>
        <v>-681</v>
      </c>
      <c r="G6" s="62">
        <f t="shared" si="0"/>
        <v>-596.5</v>
      </c>
      <c r="H6" s="62">
        <f t="shared" si="0"/>
        <v>-573.59999999999991</v>
      </c>
      <c r="I6" s="62">
        <f t="shared" si="0"/>
        <v>-584</v>
      </c>
      <c r="J6" s="62">
        <f t="shared" si="0"/>
        <v>-632.09999999999991</v>
      </c>
      <c r="K6" s="62">
        <f t="shared" si="0"/>
        <v>-415.90000000000009</v>
      </c>
      <c r="L6" s="62">
        <f t="shared" si="0"/>
        <v>-436.59999999999991</v>
      </c>
      <c r="M6" s="62">
        <f t="shared" si="0"/>
        <v>-498.5</v>
      </c>
      <c r="N6" s="62">
        <f t="shared" si="0"/>
        <v>-471.70000000000027</v>
      </c>
      <c r="O6" s="62">
        <f t="shared" si="0"/>
        <v>-519.69999999999982</v>
      </c>
      <c r="P6" s="62">
        <f t="shared" si="0"/>
        <v>-537.80000000000018</v>
      </c>
      <c r="Q6" s="62">
        <f t="shared" si="0"/>
        <v>-668.19999999999982</v>
      </c>
      <c r="R6" s="62">
        <f t="shared" si="0"/>
        <v>-820.5</v>
      </c>
      <c r="S6" s="62">
        <f t="shared" si="0"/>
        <v>-503</v>
      </c>
      <c r="T6" s="62">
        <f t="shared" si="0"/>
        <v>-507.5</v>
      </c>
      <c r="U6" s="62">
        <f t="shared" si="0"/>
        <v>-664.09999999999991</v>
      </c>
      <c r="V6" s="62">
        <f t="shared" si="0"/>
        <v>-1124.1999999999998</v>
      </c>
      <c r="W6" s="62">
        <f t="shared" ref="W6:AC6" si="1">W4+W5</f>
        <v>-723.69999999999982</v>
      </c>
      <c r="X6" s="62">
        <f t="shared" si="1"/>
        <v>-606.59999999999991</v>
      </c>
      <c r="Y6" s="62">
        <f t="shared" si="1"/>
        <v>-886.60000000000036</v>
      </c>
      <c r="Z6" s="62">
        <f t="shared" si="1"/>
        <v>-789</v>
      </c>
      <c r="AA6" s="62">
        <f t="shared" si="1"/>
        <v>-665.79999999999973</v>
      </c>
      <c r="AB6" s="138">
        <f t="shared" si="1"/>
        <v>-453.59999999999991</v>
      </c>
      <c r="AC6" s="138">
        <f t="shared" si="1"/>
        <v>-373.40000000000009</v>
      </c>
    </row>
    <row r="7" spans="1:29" ht="13" x14ac:dyDescent="0.6">
      <c r="C7" s="4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AB7" s="138"/>
    </row>
    <row r="8" spans="1:29" ht="26" x14ac:dyDescent="0.75">
      <c r="B8" s="47" t="s">
        <v>102</v>
      </c>
      <c r="C8" s="48" t="s">
        <v>103</v>
      </c>
      <c r="D8" s="104">
        <v>5284491</v>
      </c>
      <c r="E8" s="104">
        <v>5859394</v>
      </c>
      <c r="F8" s="104">
        <v>6171444</v>
      </c>
      <c r="G8" s="104">
        <v>6338832</v>
      </c>
      <c r="H8" s="104">
        <v>5416099</v>
      </c>
      <c r="I8" s="104">
        <v>6111572</v>
      </c>
      <c r="J8" s="104">
        <v>6426893</v>
      </c>
      <c r="K8" s="104">
        <v>6471397</v>
      </c>
      <c r="L8" s="104">
        <v>5586111</v>
      </c>
      <c r="M8" s="104">
        <v>6260640</v>
      </c>
      <c r="N8" s="104">
        <v>6498668</v>
      </c>
      <c r="O8" s="104">
        <v>6727219</v>
      </c>
      <c r="P8" s="104">
        <v>5905612</v>
      </c>
      <c r="Q8" s="104">
        <v>6697210</v>
      </c>
      <c r="R8" s="104">
        <v>7030404</v>
      </c>
      <c r="S8" s="104">
        <v>7164605</v>
      </c>
      <c r="T8" s="104">
        <v>6305741</v>
      </c>
      <c r="U8" s="104">
        <v>7275075</v>
      </c>
      <c r="V8" s="104">
        <v>7640912</v>
      </c>
      <c r="W8" s="104">
        <v>7834322</v>
      </c>
      <c r="X8" s="104">
        <v>6761300</v>
      </c>
      <c r="Y8" s="104">
        <v>7650352</v>
      </c>
      <c r="Z8" s="104">
        <v>8043972</v>
      </c>
      <c r="AA8" s="104">
        <v>8020463</v>
      </c>
      <c r="AB8" s="104">
        <v>6750918</v>
      </c>
      <c r="AC8" s="104">
        <v>6908459</v>
      </c>
    </row>
    <row r="9" spans="1:29" s="49" customFormat="1" ht="13" x14ac:dyDescent="0.6">
      <c r="B9" s="45" t="s">
        <v>104</v>
      </c>
      <c r="C9" s="50" t="s">
        <v>105</v>
      </c>
      <c r="D9" s="51">
        <f>(D6/(D8/1000)*100)</f>
        <v>-11.696490731084609</v>
      </c>
      <c r="E9" s="51">
        <f t="shared" ref="E9:V9" si="2">(E6/(E8/1000)*100)</f>
        <v>-10.702471962117583</v>
      </c>
      <c r="F9" s="51">
        <f t="shared" si="2"/>
        <v>-11.034694635485632</v>
      </c>
      <c r="G9" s="51">
        <f t="shared" si="2"/>
        <v>-9.4102509736809559</v>
      </c>
      <c r="H9" s="51">
        <f t="shared" si="2"/>
        <v>-10.590648361486743</v>
      </c>
      <c r="I9" s="51">
        <f t="shared" si="2"/>
        <v>-9.5556429671449514</v>
      </c>
      <c r="J9" s="51">
        <f t="shared" si="2"/>
        <v>-9.8352345371239238</v>
      </c>
      <c r="K9" s="51">
        <f t="shared" si="2"/>
        <v>-6.4267421701991099</v>
      </c>
      <c r="L9" s="51">
        <f t="shared" si="2"/>
        <v>-7.8158131838053331</v>
      </c>
      <c r="M9" s="51">
        <f t="shared" si="2"/>
        <v>-7.9624447340846931</v>
      </c>
      <c r="N9" s="51">
        <f t="shared" si="2"/>
        <v>-7.2584104927348232</v>
      </c>
      <c r="O9" s="51">
        <f t="shared" si="2"/>
        <v>-7.7253319685296375</v>
      </c>
      <c r="P9" s="51">
        <f t="shared" si="2"/>
        <v>-9.1065921702949701</v>
      </c>
      <c r="Q9" s="51">
        <f t="shared" si="2"/>
        <v>-9.9772890502164309</v>
      </c>
      <c r="R9" s="51">
        <f t="shared" si="2"/>
        <v>-11.670737556476128</v>
      </c>
      <c r="S9" s="51">
        <f t="shared" si="2"/>
        <v>-7.0206243051780248</v>
      </c>
      <c r="T9" s="51">
        <f t="shared" si="2"/>
        <v>-8.0482214540686012</v>
      </c>
      <c r="U9" s="51">
        <f t="shared" si="2"/>
        <v>-9.1284282292622407</v>
      </c>
      <c r="V9" s="51">
        <f t="shared" si="2"/>
        <v>-14.712903381167061</v>
      </c>
      <c r="W9" s="51">
        <f t="shared" ref="W9:AA9" si="3">(W6/(W8/1000)*100)</f>
        <v>-9.2375575065717204</v>
      </c>
      <c r="X9" s="51">
        <f t="shared" si="3"/>
        <v>-8.9716474642450397</v>
      </c>
      <c r="Y9" s="51">
        <f t="shared" si="3"/>
        <v>-11.589009237744882</v>
      </c>
      <c r="Z9" s="51">
        <f t="shared" si="3"/>
        <v>-9.8085871009993575</v>
      </c>
      <c r="AA9" s="51">
        <f t="shared" si="3"/>
        <v>-8.3012663982116699</v>
      </c>
      <c r="AB9" s="139">
        <f>(AB6/(AB8/1000)*100)</f>
        <v>-6.7190862042762172</v>
      </c>
      <c r="AC9" s="139">
        <f>(AC6/(AC8/1000)*100)</f>
        <v>-5.4049680254308532</v>
      </c>
    </row>
    <row r="10" spans="1:29" ht="13" x14ac:dyDescent="0.6">
      <c r="C10" s="52"/>
    </row>
    <row r="11" spans="1:29" ht="13" x14ac:dyDescent="0.6"/>
    <row r="12" spans="1:29" ht="13" x14ac:dyDescent="0.6">
      <c r="A12" s="160" t="s">
        <v>94</v>
      </c>
      <c r="B12" s="160"/>
    </row>
    <row r="13" spans="1:29" ht="14.75" x14ac:dyDescent="0.75">
      <c r="A13" s="124" t="s">
        <v>109</v>
      </c>
      <c r="B13"/>
    </row>
    <row r="14" spans="1:29" ht="13" x14ac:dyDescent="0.6">
      <c r="A14" s="160" t="s">
        <v>96</v>
      </c>
      <c r="B14" s="160"/>
      <c r="C14" s="53"/>
    </row>
    <row r="15" spans="1:29" ht="14.75" x14ac:dyDescent="0.6">
      <c r="A15" s="54"/>
      <c r="B15" s="75">
        <v>43815</v>
      </c>
      <c r="C15" s="55"/>
    </row>
    <row r="16" spans="1:29" ht="14.75" x14ac:dyDescent="0.75">
      <c r="B16" s="64"/>
      <c r="C16" s="53"/>
    </row>
    <row r="17" spans="1:28" ht="13" x14ac:dyDescent="0.6"/>
    <row r="18" spans="1:28" ht="13" x14ac:dyDescent="0.6"/>
    <row r="19" spans="1:28" ht="13" x14ac:dyDescent="0.6">
      <c r="A19" s="160" t="s">
        <v>94</v>
      </c>
      <c r="B19" s="160"/>
    </row>
    <row r="20" spans="1:28" ht="14.75" x14ac:dyDescent="0.75">
      <c r="A20" s="106" t="s">
        <v>106</v>
      </c>
      <c r="B20"/>
    </row>
    <row r="21" spans="1:28" ht="13" x14ac:dyDescent="0.6">
      <c r="A21" s="160" t="s">
        <v>96</v>
      </c>
      <c r="B21" s="160"/>
    </row>
    <row r="22" spans="1:28" ht="14.75" x14ac:dyDescent="0.75">
      <c r="A22" s="54"/>
      <c r="B22" s="76">
        <v>43815</v>
      </c>
    </row>
    <row r="23" spans="1:28" ht="13" x14ac:dyDescent="0.6"/>
    <row r="24" spans="1:28" ht="13" x14ac:dyDescent="0.6"/>
    <row r="25" spans="1:28" ht="13" x14ac:dyDescent="0.6"/>
    <row r="26" spans="1:28" ht="13" x14ac:dyDescent="0.6"/>
    <row r="27" spans="1:28" ht="13" x14ac:dyDescent="0.6"/>
    <row r="28" spans="1:28" ht="14.75" x14ac:dyDescent="0.75"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V28" s="63"/>
      <c r="W28" s="63"/>
      <c r="X28" s="63"/>
      <c r="Y28" s="63"/>
      <c r="Z28" s="63"/>
      <c r="AA28" s="63"/>
      <c r="AB28" s="63"/>
    </row>
    <row r="29" spans="1:28" ht="14.25" x14ac:dyDescent="0.65"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28" ht="14.25" x14ac:dyDescent="0.65"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28" ht="14.25" x14ac:dyDescent="0.65"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28" ht="14.25" x14ac:dyDescent="0.65"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5:18" ht="14.25" x14ac:dyDescent="0.65"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5:18" ht="14.25" x14ac:dyDescent="0.65"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5:18" ht="14.25" x14ac:dyDescent="0.65"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5:18" ht="14.25" hidden="1" x14ac:dyDescent="0.65"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5:18" ht="14.25" hidden="1" x14ac:dyDescent="0.65"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5:18" ht="14.25" hidden="1" x14ac:dyDescent="0.65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</sheetData>
  <mergeCells count="5">
    <mergeCell ref="A21:B21"/>
    <mergeCell ref="A1:AC1"/>
    <mergeCell ref="A12:B12"/>
    <mergeCell ref="A14:B14"/>
    <mergeCell ref="A19:B19"/>
  </mergeCells>
  <hyperlinks>
    <hyperlink ref="A20" r:id="rId1" display="http://data.csb.gov.lv/pxweb/lv/ekfin/ekfin__ikp__IKP__isterm/IK10_070c.px" xr:uid="{00000000-0004-0000-0300-000000000000}"/>
    <hyperlink ref="A13" r:id="rId2" xr:uid="{00000000-0004-0000-0300-000001000000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76CD1-054B-40F4-B64A-78E578C30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</cp:lastModifiedBy>
  <cp:revision/>
  <dcterms:created xsi:type="dcterms:W3CDTF">2017-12-21T13:23:30Z</dcterms:created>
  <dcterms:modified xsi:type="dcterms:W3CDTF">2020-12-07T08:35:39Z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