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drawings/drawing15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6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8_Seminaru_materiali\2018\20180629_Lampa\"/>
    </mc:Choice>
  </mc:AlternateContent>
  <bookViews>
    <workbookView xWindow="0" yWindow="0" windowWidth="25200" windowHeight="11850" tabRatio="892" activeTab="1"/>
  </bookViews>
  <sheets>
    <sheet name="Par aptauju-spēli" sheetId="1" r:id="rId1"/>
    <sheet name="Reformas un to ietekme" sheetId="2" r:id="rId2"/>
    <sheet name="Cietais rieksts" sheetId="35" r:id="rId3"/>
    <sheet name="Ilgtermiņā sekas" sheetId="37" r:id="rId4"/>
    <sheet name="Rezerves" sheetId="12" state="hidden" r:id="rId5"/>
    <sheet name="Pieņēmumi" sheetId="36" state="hidden" r:id="rId6"/>
    <sheet name="Budžeta ieņēmumi un izdevumi" sheetId="14" state="hidden" r:id="rId7"/>
    <sheet name="Budžeta bilance" sheetId="17" state="hidden" r:id="rId8"/>
    <sheet name="Valsts parāds" sheetId="21" state="hidden" r:id="rId9"/>
    <sheet name="Riski finansēm" sheetId="24" state="hidden" r:id="rId10"/>
    <sheet name="Pārmaiņu rezultāts" sheetId="28" state="hidden" r:id="rId11"/>
    <sheet name="Makro" sheetId="18" state="hidden" r:id="rId12"/>
    <sheet name="Kopa_rezerves" sheetId="25" state="hidden" r:id="rId13"/>
    <sheet name="LNG_2008-2018" sheetId="26" state="hidden" r:id="rId14"/>
    <sheet name="Apro_rezerve_2010-2018" sheetId="27" state="hidden" r:id="rId15"/>
    <sheet name="Parads_1902" sheetId="22" state="hidden" r:id="rId16"/>
    <sheet name="Parads_2605" sheetId="34" state="hidden" r:id="rId17"/>
    <sheet name="Deficits_0103" sheetId="19" state="hidden" r:id="rId18"/>
    <sheet name="Deficits_2004" sheetId="33" state="hidden" r:id="rId19"/>
    <sheet name="Izdevumi_potencials" sheetId="20" state="hidden" r:id="rId20"/>
    <sheet name="Tax_2_GDP_0103" sheetId="16" state="hidden" r:id="rId21"/>
    <sheet name="Tax_2_GDP_2605" sheetId="32" state="hidden" r:id="rId22"/>
    <sheet name="GG_TE_TR_0103" sheetId="15" state="hidden" r:id="rId23"/>
    <sheet name="GG_TE_TR_2605" sheetId="31" state="hidden" r:id="rId24"/>
    <sheet name="LNG" sheetId="13" state="hidden" r:id="rId25"/>
    <sheet name="COFOG" sheetId="9" state="hidden" r:id="rId26"/>
    <sheet name="COFOG_2016" sheetId="30" state="hidden" r:id="rId27"/>
    <sheet name="COFOG_eiro" sheetId="38" state="hidden" r:id="rId28"/>
    <sheet name="Ienemumi_eiro" sheetId="39" state="hidden" r:id="rId29"/>
    <sheet name="Ienemumi" sheetId="10" state="hidden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BEx00291TFWM0SH72LN67BUNGOVC" localSheetId="7" hidden="1">#REF!</definedName>
    <definedName name="BEx00291TFWM0SH72LN67BUNGOVC" localSheetId="6" hidden="1">#REF!</definedName>
    <definedName name="BEx00291TFWM0SH72LN67BUNGOVC" localSheetId="17" hidden="1">#REF!</definedName>
    <definedName name="BEx00291TFWM0SH72LN67BUNGOVC" localSheetId="22" hidden="1">#REF!</definedName>
    <definedName name="BEx00291TFWM0SH72LN67BUNGOVC" localSheetId="3" hidden="1">#REF!</definedName>
    <definedName name="BEx00291TFWM0SH72LN67BUNGOVC" localSheetId="19" hidden="1">#REF!</definedName>
    <definedName name="BEx00291TFWM0SH72LN67BUNGOVC" localSheetId="15" hidden="1">#REF!</definedName>
    <definedName name="BEx00291TFWM0SH72LN67BUNGOVC" localSheetId="4" hidden="1">#REF!</definedName>
    <definedName name="BEx00291TFWM0SH72LN67BUNGOVC" localSheetId="9" hidden="1">#REF!</definedName>
    <definedName name="BEx00291TFWM0SH72LN67BUNGOVC" localSheetId="20" hidden="1">#REF!</definedName>
    <definedName name="BEx00291TFWM0SH72LN67BUNGOVC" localSheetId="8" hidden="1">#REF!</definedName>
    <definedName name="BEx00291TFWM0SH72LN67BUNGOVC" hidden="1">#REF!</definedName>
    <definedName name="BEx00RQ5JLUN6TIMBHH0D2X36GI1" localSheetId="7" hidden="1">#REF!</definedName>
    <definedName name="BEx00RQ5JLUN6TIMBHH0D2X36GI1" localSheetId="6" hidden="1">#REF!</definedName>
    <definedName name="BEx00RQ5JLUN6TIMBHH0D2X36GI1" localSheetId="22" hidden="1">#REF!</definedName>
    <definedName name="BEx00RQ5JLUN6TIMBHH0D2X36GI1" localSheetId="3" hidden="1">#REF!</definedName>
    <definedName name="BEx00RQ5JLUN6TIMBHH0D2X36GI1" localSheetId="4" hidden="1">#REF!</definedName>
    <definedName name="BEx00RQ5JLUN6TIMBHH0D2X36GI1" localSheetId="9" hidden="1">#REF!</definedName>
    <definedName name="BEx00RQ5JLUN6TIMBHH0D2X36GI1" localSheetId="20" hidden="1">#REF!</definedName>
    <definedName name="BEx00RQ5JLUN6TIMBHH0D2X36GI1" localSheetId="8" hidden="1">#REF!</definedName>
    <definedName name="BEx00RQ5JLUN6TIMBHH0D2X36GI1" hidden="1">#REF!</definedName>
    <definedName name="BEx01NHUJB8UAP930A5BCDCMYNEA" localSheetId="7" hidden="1">#REF!</definedName>
    <definedName name="BEx01NHUJB8UAP930A5BCDCMYNEA" localSheetId="6" hidden="1">#REF!</definedName>
    <definedName name="BEx01NHUJB8UAP930A5BCDCMYNEA" localSheetId="22" hidden="1">#REF!</definedName>
    <definedName name="BEx01NHUJB8UAP930A5BCDCMYNEA" localSheetId="3" hidden="1">#REF!</definedName>
    <definedName name="BEx01NHUJB8UAP930A5BCDCMYNEA" localSheetId="19" hidden="1">#REF!</definedName>
    <definedName name="BEx01NHUJB8UAP930A5BCDCMYNEA" localSheetId="4" hidden="1">#REF!</definedName>
    <definedName name="BEx01NHUJB8UAP930A5BCDCMYNEA" localSheetId="9" hidden="1">#REF!</definedName>
    <definedName name="BEx01NHUJB8UAP930A5BCDCMYNEA" localSheetId="20" hidden="1">#REF!</definedName>
    <definedName name="BEx01NHUJB8UAP930A5BCDCMYNEA" localSheetId="8" hidden="1">#REF!</definedName>
    <definedName name="BEx01NHUJB8UAP930A5BCDCMYNEA" hidden="1">#REF!</definedName>
    <definedName name="BEx02S3RMMAM49IRGCTRSYXIBTM3" localSheetId="7" hidden="1">#REF!</definedName>
    <definedName name="BEx02S3RMMAM49IRGCTRSYXIBTM3" localSheetId="6" hidden="1">#REF!</definedName>
    <definedName name="BEx02S3RMMAM49IRGCTRSYXIBTM3" localSheetId="22" hidden="1">#REF!</definedName>
    <definedName name="BEx02S3RMMAM49IRGCTRSYXIBTM3" localSheetId="3" hidden="1">#REF!</definedName>
    <definedName name="BEx02S3RMMAM49IRGCTRSYXIBTM3" localSheetId="19" hidden="1">#REF!</definedName>
    <definedName name="BEx02S3RMMAM49IRGCTRSYXIBTM3" localSheetId="4" hidden="1">#REF!</definedName>
    <definedName name="BEx02S3RMMAM49IRGCTRSYXIBTM3" localSheetId="9" hidden="1">#REF!</definedName>
    <definedName name="BEx02S3RMMAM49IRGCTRSYXIBTM3" localSheetId="20" hidden="1">#REF!</definedName>
    <definedName name="BEx02S3RMMAM49IRGCTRSYXIBTM3" localSheetId="8" hidden="1">#REF!</definedName>
    <definedName name="BEx02S3RMMAM49IRGCTRSYXIBTM3" hidden="1">#REF!</definedName>
    <definedName name="BEx1H7X513BJSY31BXLRNLKF2DL3" localSheetId="7" hidden="1">#REF!</definedName>
    <definedName name="BEx1H7X513BJSY31BXLRNLKF2DL3" localSheetId="6" hidden="1">#REF!</definedName>
    <definedName name="BEx1H7X513BJSY31BXLRNLKF2DL3" localSheetId="22" hidden="1">#REF!</definedName>
    <definedName name="BEx1H7X513BJSY31BXLRNLKF2DL3" localSheetId="3" hidden="1">#REF!</definedName>
    <definedName name="BEx1H7X513BJSY31BXLRNLKF2DL3" localSheetId="19" hidden="1">#REF!</definedName>
    <definedName name="BEx1H7X513BJSY31BXLRNLKF2DL3" localSheetId="4" hidden="1">#REF!</definedName>
    <definedName name="BEx1H7X513BJSY31BXLRNLKF2DL3" localSheetId="9" hidden="1">#REF!</definedName>
    <definedName name="BEx1H7X513BJSY31BXLRNLKF2DL3" localSheetId="20" hidden="1">#REF!</definedName>
    <definedName name="BEx1H7X513BJSY31BXLRNLKF2DL3" localSheetId="8" hidden="1">#REF!</definedName>
    <definedName name="BEx1H7X513BJSY31BXLRNLKF2DL3" hidden="1">#REF!</definedName>
    <definedName name="BEx1HI9C72EAJA5BQVO8AFVN8RH6" localSheetId="7" hidden="1">#REF!</definedName>
    <definedName name="BEx1HI9C72EAJA5BQVO8AFVN8RH6" localSheetId="6" hidden="1">#REF!</definedName>
    <definedName name="BEx1HI9C72EAJA5BQVO8AFVN8RH6" localSheetId="22" hidden="1">#REF!</definedName>
    <definedName name="BEx1HI9C72EAJA5BQVO8AFVN8RH6" localSheetId="3" hidden="1">#REF!</definedName>
    <definedName name="BEx1HI9C72EAJA5BQVO8AFVN8RH6" localSheetId="19" hidden="1">#REF!</definedName>
    <definedName name="BEx1HI9C72EAJA5BQVO8AFVN8RH6" localSheetId="4" hidden="1">#REF!</definedName>
    <definedName name="BEx1HI9C72EAJA5BQVO8AFVN8RH6" localSheetId="9" hidden="1">#REF!</definedName>
    <definedName name="BEx1HI9C72EAJA5BQVO8AFVN8RH6" localSheetId="20" hidden="1">#REF!</definedName>
    <definedName name="BEx1HI9C72EAJA5BQVO8AFVN8RH6" localSheetId="8" hidden="1">#REF!</definedName>
    <definedName name="BEx1HI9C72EAJA5BQVO8AFVN8RH6" hidden="1">#REF!</definedName>
    <definedName name="BEx1ILD9KYF8KV7QTO8AEJ2O44QJ" localSheetId="7" hidden="1">#REF!</definedName>
    <definedName name="BEx1ILD9KYF8KV7QTO8AEJ2O44QJ" localSheetId="6" hidden="1">#REF!</definedName>
    <definedName name="BEx1ILD9KYF8KV7QTO8AEJ2O44QJ" localSheetId="22" hidden="1">#REF!</definedName>
    <definedName name="BEx1ILD9KYF8KV7QTO8AEJ2O44QJ" localSheetId="3" hidden="1">#REF!</definedName>
    <definedName name="BEx1ILD9KYF8KV7QTO8AEJ2O44QJ" localSheetId="19" hidden="1">#REF!</definedName>
    <definedName name="BEx1ILD9KYF8KV7QTO8AEJ2O44QJ" localSheetId="4" hidden="1">#REF!</definedName>
    <definedName name="BEx1ILD9KYF8KV7QTO8AEJ2O44QJ" localSheetId="9" hidden="1">#REF!</definedName>
    <definedName name="BEx1ILD9KYF8KV7QTO8AEJ2O44QJ" localSheetId="20" hidden="1">#REF!</definedName>
    <definedName name="BEx1ILD9KYF8KV7QTO8AEJ2O44QJ" localSheetId="8" hidden="1">#REF!</definedName>
    <definedName name="BEx1ILD9KYF8KV7QTO8AEJ2O44QJ" hidden="1">#REF!</definedName>
    <definedName name="BEx1J91O4L4U9RH1N6TZ5DMPA09Z" localSheetId="7" hidden="1">#REF!</definedName>
    <definedName name="BEx1J91O4L4U9RH1N6TZ5DMPA09Z" localSheetId="6" hidden="1">#REF!</definedName>
    <definedName name="BEx1J91O4L4U9RH1N6TZ5DMPA09Z" localSheetId="22" hidden="1">#REF!</definedName>
    <definedName name="BEx1J91O4L4U9RH1N6TZ5DMPA09Z" localSheetId="3" hidden="1">#REF!</definedName>
    <definedName name="BEx1J91O4L4U9RH1N6TZ5DMPA09Z" localSheetId="19" hidden="1">#REF!</definedName>
    <definedName name="BEx1J91O4L4U9RH1N6TZ5DMPA09Z" localSheetId="4" hidden="1">#REF!</definedName>
    <definedName name="BEx1J91O4L4U9RH1N6TZ5DMPA09Z" localSheetId="9" hidden="1">#REF!</definedName>
    <definedName name="BEx1J91O4L4U9RH1N6TZ5DMPA09Z" localSheetId="20" hidden="1">#REF!</definedName>
    <definedName name="BEx1J91O4L4U9RH1N6TZ5DMPA09Z" localSheetId="8" hidden="1">#REF!</definedName>
    <definedName name="BEx1J91O4L4U9RH1N6TZ5DMPA09Z" hidden="1">#REF!</definedName>
    <definedName name="BEx1JVIVQ4HNH47Q8YHSFOT7XE3E" localSheetId="7" hidden="1">#REF!</definedName>
    <definedName name="BEx1JVIVQ4HNH47Q8YHSFOT7XE3E" localSheetId="6" hidden="1">#REF!</definedName>
    <definedName name="BEx1JVIVQ4HNH47Q8YHSFOT7XE3E" localSheetId="22" hidden="1">#REF!</definedName>
    <definedName name="BEx1JVIVQ4HNH47Q8YHSFOT7XE3E" localSheetId="3" hidden="1">#REF!</definedName>
    <definedName name="BEx1JVIVQ4HNH47Q8YHSFOT7XE3E" localSheetId="19" hidden="1">#REF!</definedName>
    <definedName name="BEx1JVIVQ4HNH47Q8YHSFOT7XE3E" localSheetId="4" hidden="1">#REF!</definedName>
    <definedName name="BEx1JVIVQ4HNH47Q8YHSFOT7XE3E" localSheetId="9" hidden="1">#REF!</definedName>
    <definedName name="BEx1JVIVQ4HNH47Q8YHSFOT7XE3E" localSheetId="20" hidden="1">#REF!</definedName>
    <definedName name="BEx1JVIVQ4HNH47Q8YHSFOT7XE3E" localSheetId="8" hidden="1">#REF!</definedName>
    <definedName name="BEx1JVIVQ4HNH47Q8YHSFOT7XE3E" hidden="1">#REF!</definedName>
    <definedName name="BEx1KP6WIEC74GT8JHR2WP9QPQJZ" localSheetId="7" hidden="1">#REF!</definedName>
    <definedName name="BEx1KP6WIEC74GT8JHR2WP9QPQJZ" localSheetId="6" hidden="1">#REF!</definedName>
    <definedName name="BEx1KP6WIEC74GT8JHR2WP9QPQJZ" localSheetId="22" hidden="1">#REF!</definedName>
    <definedName name="BEx1KP6WIEC74GT8JHR2WP9QPQJZ" localSheetId="3" hidden="1">#REF!</definedName>
    <definedName name="BEx1KP6WIEC74GT8JHR2WP9QPQJZ" localSheetId="19" hidden="1">#REF!</definedName>
    <definedName name="BEx1KP6WIEC74GT8JHR2WP9QPQJZ" localSheetId="4" hidden="1">#REF!</definedName>
    <definedName name="BEx1KP6WIEC74GT8JHR2WP9QPQJZ" localSheetId="9" hidden="1">#REF!</definedName>
    <definedName name="BEx1KP6WIEC74GT8JHR2WP9QPQJZ" localSheetId="20" hidden="1">#REF!</definedName>
    <definedName name="BEx1KP6WIEC74GT8JHR2WP9QPQJZ" localSheetId="8" hidden="1">#REF!</definedName>
    <definedName name="BEx1KP6WIEC74GT8JHR2WP9QPQJZ" hidden="1">#REF!</definedName>
    <definedName name="BEx1KWJD9OT4RI2N2N6MN4BMO1PX" localSheetId="7" hidden="1">#REF!</definedName>
    <definedName name="BEx1KWJD9OT4RI2N2N6MN4BMO1PX" localSheetId="6" hidden="1">#REF!</definedName>
    <definedName name="BEx1KWJD9OT4RI2N2N6MN4BMO1PX" localSheetId="22" hidden="1">#REF!</definedName>
    <definedName name="BEx1KWJD9OT4RI2N2N6MN4BMO1PX" localSheetId="3" hidden="1">#REF!</definedName>
    <definedName name="BEx1KWJD9OT4RI2N2N6MN4BMO1PX" localSheetId="19" hidden="1">#REF!</definedName>
    <definedName name="BEx1KWJD9OT4RI2N2N6MN4BMO1PX" localSheetId="4" hidden="1">#REF!</definedName>
    <definedName name="BEx1KWJD9OT4RI2N2N6MN4BMO1PX" localSheetId="9" hidden="1">#REF!</definedName>
    <definedName name="BEx1KWJD9OT4RI2N2N6MN4BMO1PX" localSheetId="20" hidden="1">#REF!</definedName>
    <definedName name="BEx1KWJD9OT4RI2N2N6MN4BMO1PX" localSheetId="8" hidden="1">#REF!</definedName>
    <definedName name="BEx1KWJD9OT4RI2N2N6MN4BMO1PX" hidden="1">#REF!</definedName>
    <definedName name="BEx1MJKVJJAUNYBM1BYB9LYH1CWL" localSheetId="7" hidden="1">#REF!</definedName>
    <definedName name="BEx1MJKVJJAUNYBM1BYB9LYH1CWL" localSheetId="6" hidden="1">#REF!</definedName>
    <definedName name="BEx1MJKVJJAUNYBM1BYB9LYH1CWL" localSheetId="22" hidden="1">#REF!</definedName>
    <definedName name="BEx1MJKVJJAUNYBM1BYB9LYH1CWL" localSheetId="3" hidden="1">#REF!</definedName>
    <definedName name="BEx1MJKVJJAUNYBM1BYB9LYH1CWL" localSheetId="19" hidden="1">#REF!</definedName>
    <definedName name="BEx1MJKVJJAUNYBM1BYB9LYH1CWL" localSheetId="4" hidden="1">#REF!</definedName>
    <definedName name="BEx1MJKVJJAUNYBM1BYB9LYH1CWL" localSheetId="9" hidden="1">#REF!</definedName>
    <definedName name="BEx1MJKVJJAUNYBM1BYB9LYH1CWL" localSheetId="20" hidden="1">#REF!</definedName>
    <definedName name="BEx1MJKVJJAUNYBM1BYB9LYH1CWL" localSheetId="8" hidden="1">#REF!</definedName>
    <definedName name="BEx1MJKVJJAUNYBM1BYB9LYH1CWL" hidden="1">#REF!</definedName>
    <definedName name="BEx1MMKMLWIJSHHE74V478CELFN5" localSheetId="7" hidden="1">#REF!</definedName>
    <definedName name="BEx1MMKMLWIJSHHE74V478CELFN5" localSheetId="6" hidden="1">#REF!</definedName>
    <definedName name="BEx1MMKMLWIJSHHE74V478CELFN5" localSheetId="22" hidden="1">#REF!</definedName>
    <definedName name="BEx1MMKMLWIJSHHE74V478CELFN5" localSheetId="3" hidden="1">#REF!</definedName>
    <definedName name="BEx1MMKMLWIJSHHE74V478CELFN5" localSheetId="19" hidden="1">#REF!</definedName>
    <definedName name="BEx1MMKMLWIJSHHE74V478CELFN5" localSheetId="4" hidden="1">#REF!</definedName>
    <definedName name="BEx1MMKMLWIJSHHE74V478CELFN5" localSheetId="9" hidden="1">#REF!</definedName>
    <definedName name="BEx1MMKMLWIJSHHE74V478CELFN5" localSheetId="20" hidden="1">#REF!</definedName>
    <definedName name="BEx1MMKMLWIJSHHE74V478CELFN5" localSheetId="8" hidden="1">#REF!</definedName>
    <definedName name="BEx1MMKMLWIJSHHE74V478CELFN5" hidden="1">#REF!</definedName>
    <definedName name="BEx1MS4BYFL60IBZC8LZ7VX13KM8" localSheetId="7" hidden="1">#REF!</definedName>
    <definedName name="BEx1MS4BYFL60IBZC8LZ7VX13KM8" localSheetId="6" hidden="1">#REF!</definedName>
    <definedName name="BEx1MS4BYFL60IBZC8LZ7VX13KM8" localSheetId="22" hidden="1">#REF!</definedName>
    <definedName name="BEx1MS4BYFL60IBZC8LZ7VX13KM8" localSheetId="3" hidden="1">#REF!</definedName>
    <definedName name="BEx1MS4BYFL60IBZC8LZ7VX13KM8" localSheetId="19" hidden="1">#REF!</definedName>
    <definedName name="BEx1MS4BYFL60IBZC8LZ7VX13KM8" localSheetId="4" hidden="1">#REF!</definedName>
    <definedName name="BEx1MS4BYFL60IBZC8LZ7VX13KM8" localSheetId="9" hidden="1">#REF!</definedName>
    <definedName name="BEx1MS4BYFL60IBZC8LZ7VX13KM8" localSheetId="20" hidden="1">#REF!</definedName>
    <definedName name="BEx1MS4BYFL60IBZC8LZ7VX13KM8" localSheetId="8" hidden="1">#REF!</definedName>
    <definedName name="BEx1MS4BYFL60IBZC8LZ7VX13KM8" hidden="1">#REF!</definedName>
    <definedName name="BEx1OOWGET6S1KYHJBFZLD9XWWBC" localSheetId="7" hidden="1">#REF!</definedName>
    <definedName name="BEx1OOWGET6S1KYHJBFZLD9XWWBC" localSheetId="6" hidden="1">#REF!</definedName>
    <definedName name="BEx1OOWGET6S1KYHJBFZLD9XWWBC" localSheetId="22" hidden="1">#REF!</definedName>
    <definedName name="BEx1OOWGET6S1KYHJBFZLD9XWWBC" localSheetId="3" hidden="1">#REF!</definedName>
    <definedName name="BEx1OOWGET6S1KYHJBFZLD9XWWBC" localSheetId="19" hidden="1">#REF!</definedName>
    <definedName name="BEx1OOWGET6S1KYHJBFZLD9XWWBC" localSheetId="4" hidden="1">#REF!</definedName>
    <definedName name="BEx1OOWGET6S1KYHJBFZLD9XWWBC" localSheetId="9" hidden="1">#REF!</definedName>
    <definedName name="BEx1OOWGET6S1KYHJBFZLD9XWWBC" localSheetId="20" hidden="1">#REF!</definedName>
    <definedName name="BEx1OOWGET6S1KYHJBFZLD9XWWBC" localSheetId="8" hidden="1">#REF!</definedName>
    <definedName name="BEx1OOWGET6S1KYHJBFZLD9XWWBC" hidden="1">#REF!</definedName>
    <definedName name="BEx1P2OSGCKL4ANRW5JU86B3OUP2" localSheetId="7" hidden="1">#REF!</definedName>
    <definedName name="BEx1P2OSGCKL4ANRW5JU86B3OUP2" localSheetId="6" hidden="1">#REF!</definedName>
    <definedName name="BEx1P2OSGCKL4ANRW5JU86B3OUP2" localSheetId="22" hidden="1">#REF!</definedName>
    <definedName name="BEx1P2OSGCKL4ANRW5JU86B3OUP2" localSheetId="3" hidden="1">#REF!</definedName>
    <definedName name="BEx1P2OSGCKL4ANRW5JU86B3OUP2" localSheetId="19" hidden="1">#REF!</definedName>
    <definedName name="BEx1P2OSGCKL4ANRW5JU86B3OUP2" localSheetId="4" hidden="1">#REF!</definedName>
    <definedName name="BEx1P2OSGCKL4ANRW5JU86B3OUP2" localSheetId="9" hidden="1">#REF!</definedName>
    <definedName name="BEx1P2OSGCKL4ANRW5JU86B3OUP2" localSheetId="20" hidden="1">#REF!</definedName>
    <definedName name="BEx1P2OSGCKL4ANRW5JU86B3OUP2" localSheetId="8" hidden="1">#REF!</definedName>
    <definedName name="BEx1P2OSGCKL4ANRW5JU86B3OUP2" hidden="1">#REF!</definedName>
    <definedName name="BEx1PGH3GRG8414N36YXACK3CPOO" localSheetId="7" hidden="1">#REF!</definedName>
    <definedName name="BEx1PGH3GRG8414N36YXACK3CPOO" localSheetId="6" hidden="1">#REF!</definedName>
    <definedName name="BEx1PGH3GRG8414N36YXACK3CPOO" localSheetId="22" hidden="1">#REF!</definedName>
    <definedName name="BEx1PGH3GRG8414N36YXACK3CPOO" localSheetId="3" hidden="1">#REF!</definedName>
    <definedName name="BEx1PGH3GRG8414N36YXACK3CPOO" localSheetId="19" hidden="1">#REF!</definedName>
    <definedName name="BEx1PGH3GRG8414N36YXACK3CPOO" localSheetId="4" hidden="1">#REF!</definedName>
    <definedName name="BEx1PGH3GRG8414N36YXACK3CPOO" localSheetId="9" hidden="1">#REF!</definedName>
    <definedName name="BEx1PGH3GRG8414N36YXACK3CPOO" localSheetId="20" hidden="1">#REF!</definedName>
    <definedName name="BEx1PGH3GRG8414N36YXACK3CPOO" localSheetId="8" hidden="1">#REF!</definedName>
    <definedName name="BEx1PGH3GRG8414N36YXACK3CPOO" hidden="1">#REF!</definedName>
    <definedName name="BEx1QL3156WEYPI3R9CJQ00GSPI4" localSheetId="7" hidden="1">#REF!</definedName>
    <definedName name="BEx1QL3156WEYPI3R9CJQ00GSPI4" localSheetId="6" hidden="1">#REF!</definedName>
    <definedName name="BEx1QL3156WEYPI3R9CJQ00GSPI4" localSheetId="22" hidden="1">#REF!</definedName>
    <definedName name="BEx1QL3156WEYPI3R9CJQ00GSPI4" localSheetId="3" hidden="1">#REF!</definedName>
    <definedName name="BEx1QL3156WEYPI3R9CJQ00GSPI4" localSheetId="19" hidden="1">#REF!</definedName>
    <definedName name="BEx1QL3156WEYPI3R9CJQ00GSPI4" localSheetId="4" hidden="1">#REF!</definedName>
    <definedName name="BEx1QL3156WEYPI3R9CJQ00GSPI4" localSheetId="9" hidden="1">#REF!</definedName>
    <definedName name="BEx1QL3156WEYPI3R9CJQ00GSPI4" localSheetId="20" hidden="1">#REF!</definedName>
    <definedName name="BEx1QL3156WEYPI3R9CJQ00GSPI4" localSheetId="8" hidden="1">#REF!</definedName>
    <definedName name="BEx1QL3156WEYPI3R9CJQ00GSPI4" hidden="1">#REF!</definedName>
    <definedName name="BEx1QPKVDU9SLK3O0E92FYO40BZP" localSheetId="7" hidden="1">#REF!</definedName>
    <definedName name="BEx1QPKVDU9SLK3O0E92FYO40BZP" localSheetId="6" hidden="1">#REF!</definedName>
    <definedName name="BEx1QPKVDU9SLK3O0E92FYO40BZP" localSheetId="22" hidden="1">#REF!</definedName>
    <definedName name="BEx1QPKVDU9SLK3O0E92FYO40BZP" localSheetId="3" hidden="1">#REF!</definedName>
    <definedName name="BEx1QPKVDU9SLK3O0E92FYO40BZP" localSheetId="19" hidden="1">#REF!</definedName>
    <definedName name="BEx1QPKVDU9SLK3O0E92FYO40BZP" localSheetId="4" hidden="1">#REF!</definedName>
    <definedName name="BEx1QPKVDU9SLK3O0E92FYO40BZP" localSheetId="9" hidden="1">#REF!</definedName>
    <definedName name="BEx1QPKVDU9SLK3O0E92FYO40BZP" localSheetId="20" hidden="1">#REF!</definedName>
    <definedName name="BEx1QPKVDU9SLK3O0E92FYO40BZP" localSheetId="8" hidden="1">#REF!</definedName>
    <definedName name="BEx1QPKVDU9SLK3O0E92FYO40BZP" hidden="1">#REF!</definedName>
    <definedName name="BEx1SUG5GCPP5E1UPZD3TR8HR1DH" localSheetId="7" hidden="1">#REF!</definedName>
    <definedName name="BEx1SUG5GCPP5E1UPZD3TR8HR1DH" localSheetId="6" hidden="1">#REF!</definedName>
    <definedName name="BEx1SUG5GCPP5E1UPZD3TR8HR1DH" localSheetId="22" hidden="1">#REF!</definedName>
    <definedName name="BEx1SUG5GCPP5E1UPZD3TR8HR1DH" localSheetId="3" hidden="1">#REF!</definedName>
    <definedName name="BEx1SUG5GCPP5E1UPZD3TR8HR1DH" localSheetId="19" hidden="1">#REF!</definedName>
    <definedName name="BEx1SUG5GCPP5E1UPZD3TR8HR1DH" localSheetId="4" hidden="1">#REF!</definedName>
    <definedName name="BEx1SUG5GCPP5E1UPZD3TR8HR1DH" localSheetId="9" hidden="1">#REF!</definedName>
    <definedName name="BEx1SUG5GCPP5E1UPZD3TR8HR1DH" localSheetId="20" hidden="1">#REF!</definedName>
    <definedName name="BEx1SUG5GCPP5E1UPZD3TR8HR1DH" localSheetId="8" hidden="1">#REF!</definedName>
    <definedName name="BEx1SUG5GCPP5E1UPZD3TR8HR1DH" hidden="1">#REF!</definedName>
    <definedName name="BEx1T64YGK6TUA6FFFPBSX2QPPNB" localSheetId="7" hidden="1">#REF!</definedName>
    <definedName name="BEx1T64YGK6TUA6FFFPBSX2QPPNB" localSheetId="6" hidden="1">#REF!</definedName>
    <definedName name="BEx1T64YGK6TUA6FFFPBSX2QPPNB" localSheetId="22" hidden="1">#REF!</definedName>
    <definedName name="BEx1T64YGK6TUA6FFFPBSX2QPPNB" localSheetId="3" hidden="1">#REF!</definedName>
    <definedName name="BEx1T64YGK6TUA6FFFPBSX2QPPNB" localSheetId="19" hidden="1">#REF!</definedName>
    <definedName name="BEx1T64YGK6TUA6FFFPBSX2QPPNB" localSheetId="4" hidden="1">#REF!</definedName>
    <definedName name="BEx1T64YGK6TUA6FFFPBSX2QPPNB" localSheetId="9" hidden="1">#REF!</definedName>
    <definedName name="BEx1T64YGK6TUA6FFFPBSX2QPPNB" localSheetId="20" hidden="1">#REF!</definedName>
    <definedName name="BEx1T64YGK6TUA6FFFPBSX2QPPNB" localSheetId="8" hidden="1">#REF!</definedName>
    <definedName name="BEx1T64YGK6TUA6FFFPBSX2QPPNB" hidden="1">#REF!</definedName>
    <definedName name="BEx1T9FNYP9XC413EICJJS3CIB3I" localSheetId="7" hidden="1">#REF!</definedName>
    <definedName name="BEx1T9FNYP9XC413EICJJS3CIB3I" localSheetId="6" hidden="1">#REF!</definedName>
    <definedName name="BEx1T9FNYP9XC413EICJJS3CIB3I" localSheetId="22" hidden="1">#REF!</definedName>
    <definedName name="BEx1T9FNYP9XC413EICJJS3CIB3I" localSheetId="3" hidden="1">#REF!</definedName>
    <definedName name="BEx1T9FNYP9XC413EICJJS3CIB3I" localSheetId="19" hidden="1">#REF!</definedName>
    <definedName name="BEx1T9FNYP9XC413EICJJS3CIB3I" localSheetId="4" hidden="1">#REF!</definedName>
    <definedName name="BEx1T9FNYP9XC413EICJJS3CIB3I" localSheetId="9" hidden="1">#REF!</definedName>
    <definedName name="BEx1T9FNYP9XC413EICJJS3CIB3I" localSheetId="20" hidden="1">#REF!</definedName>
    <definedName name="BEx1T9FNYP9XC413EICJJS3CIB3I" localSheetId="8" hidden="1">#REF!</definedName>
    <definedName name="BEx1T9FNYP9XC413EICJJS3CIB3I" hidden="1">#REF!</definedName>
    <definedName name="BEx1UOU0SIP0VL35IYJ3IEV9IEQ9" localSheetId="7" hidden="1">#REF!</definedName>
    <definedName name="BEx1UOU0SIP0VL35IYJ3IEV9IEQ9" localSheetId="6" hidden="1">#REF!</definedName>
    <definedName name="BEx1UOU0SIP0VL35IYJ3IEV9IEQ9" localSheetId="22" hidden="1">#REF!</definedName>
    <definedName name="BEx1UOU0SIP0VL35IYJ3IEV9IEQ9" localSheetId="3" hidden="1">#REF!</definedName>
    <definedName name="BEx1UOU0SIP0VL35IYJ3IEV9IEQ9" localSheetId="19" hidden="1">#REF!</definedName>
    <definedName name="BEx1UOU0SIP0VL35IYJ3IEV9IEQ9" localSheetId="4" hidden="1">#REF!</definedName>
    <definedName name="BEx1UOU0SIP0VL35IYJ3IEV9IEQ9" localSheetId="9" hidden="1">#REF!</definedName>
    <definedName name="BEx1UOU0SIP0VL35IYJ3IEV9IEQ9" localSheetId="20" hidden="1">#REF!</definedName>
    <definedName name="BEx1UOU0SIP0VL35IYJ3IEV9IEQ9" localSheetId="8" hidden="1">#REF!</definedName>
    <definedName name="BEx1UOU0SIP0VL35IYJ3IEV9IEQ9" hidden="1">#REF!</definedName>
    <definedName name="BEx1V79N0TQAFIRH3KFHSLZAL1GW" localSheetId="7" hidden="1">#REF!</definedName>
    <definedName name="BEx1V79N0TQAFIRH3KFHSLZAL1GW" localSheetId="6" hidden="1">#REF!</definedName>
    <definedName name="BEx1V79N0TQAFIRH3KFHSLZAL1GW" localSheetId="22" hidden="1">#REF!</definedName>
    <definedName name="BEx1V79N0TQAFIRH3KFHSLZAL1GW" localSheetId="3" hidden="1">#REF!</definedName>
    <definedName name="BEx1V79N0TQAFIRH3KFHSLZAL1GW" localSheetId="19" hidden="1">#REF!</definedName>
    <definedName name="BEx1V79N0TQAFIRH3KFHSLZAL1GW" localSheetId="4" hidden="1">#REF!</definedName>
    <definedName name="BEx1V79N0TQAFIRH3KFHSLZAL1GW" localSheetId="9" hidden="1">#REF!</definedName>
    <definedName name="BEx1V79N0TQAFIRH3KFHSLZAL1GW" localSheetId="20" hidden="1">#REF!</definedName>
    <definedName name="BEx1V79N0TQAFIRH3KFHSLZAL1GW" localSheetId="8" hidden="1">#REF!</definedName>
    <definedName name="BEx1V79N0TQAFIRH3KFHSLZAL1GW" hidden="1">#REF!</definedName>
    <definedName name="BEx1VZVTULZORT9RPBIYQMS8LAIS" localSheetId="7" hidden="1">#REF!</definedName>
    <definedName name="BEx1VZVTULZORT9RPBIYQMS8LAIS" localSheetId="6" hidden="1">#REF!</definedName>
    <definedName name="BEx1VZVTULZORT9RPBIYQMS8LAIS" localSheetId="22" hidden="1">#REF!</definedName>
    <definedName name="BEx1VZVTULZORT9RPBIYQMS8LAIS" localSheetId="3" hidden="1">#REF!</definedName>
    <definedName name="BEx1VZVTULZORT9RPBIYQMS8LAIS" localSheetId="19" hidden="1">#REF!</definedName>
    <definedName name="BEx1VZVTULZORT9RPBIYQMS8LAIS" localSheetId="4" hidden="1">#REF!</definedName>
    <definedName name="BEx1VZVTULZORT9RPBIYQMS8LAIS" localSheetId="9" hidden="1">#REF!</definedName>
    <definedName name="BEx1VZVTULZORT9RPBIYQMS8LAIS" localSheetId="20" hidden="1">#REF!</definedName>
    <definedName name="BEx1VZVTULZORT9RPBIYQMS8LAIS" localSheetId="8" hidden="1">#REF!</definedName>
    <definedName name="BEx1VZVTULZORT9RPBIYQMS8LAIS" hidden="1">#REF!</definedName>
    <definedName name="BEx1W66EZ12EH9GPTUTM3ET4FUL2" localSheetId="7" hidden="1">#REF!</definedName>
    <definedName name="BEx1W66EZ12EH9GPTUTM3ET4FUL2" localSheetId="6" hidden="1">#REF!</definedName>
    <definedName name="BEx1W66EZ12EH9GPTUTM3ET4FUL2" localSheetId="22" hidden="1">#REF!</definedName>
    <definedName name="BEx1W66EZ12EH9GPTUTM3ET4FUL2" localSheetId="3" hidden="1">#REF!</definedName>
    <definedName name="BEx1W66EZ12EH9GPTUTM3ET4FUL2" localSheetId="19" hidden="1">#REF!</definedName>
    <definedName name="BEx1W66EZ12EH9GPTUTM3ET4FUL2" localSheetId="4" hidden="1">#REF!</definedName>
    <definedName name="BEx1W66EZ12EH9GPTUTM3ET4FUL2" localSheetId="9" hidden="1">#REF!</definedName>
    <definedName name="BEx1W66EZ12EH9GPTUTM3ET4FUL2" localSheetId="20" hidden="1">#REF!</definedName>
    <definedName name="BEx1W66EZ12EH9GPTUTM3ET4FUL2" localSheetId="8" hidden="1">#REF!</definedName>
    <definedName name="BEx1W66EZ12EH9GPTUTM3ET4FUL2" hidden="1">#REF!</definedName>
    <definedName name="BEx1W9RV1JQUGHRFI7EU9J8END50" localSheetId="7" hidden="1">#REF!</definedName>
    <definedName name="BEx1W9RV1JQUGHRFI7EU9J8END50" localSheetId="6" hidden="1">#REF!</definedName>
    <definedName name="BEx1W9RV1JQUGHRFI7EU9J8END50" localSheetId="22" hidden="1">#REF!</definedName>
    <definedName name="BEx1W9RV1JQUGHRFI7EU9J8END50" localSheetId="3" hidden="1">#REF!</definedName>
    <definedName name="BEx1W9RV1JQUGHRFI7EU9J8END50" localSheetId="19" hidden="1">#REF!</definedName>
    <definedName name="BEx1W9RV1JQUGHRFI7EU9J8END50" localSheetId="4" hidden="1">#REF!</definedName>
    <definedName name="BEx1W9RV1JQUGHRFI7EU9J8END50" localSheetId="9" hidden="1">#REF!</definedName>
    <definedName name="BEx1W9RV1JQUGHRFI7EU9J8END50" localSheetId="20" hidden="1">#REF!</definedName>
    <definedName name="BEx1W9RV1JQUGHRFI7EU9J8END50" localSheetId="8" hidden="1">#REF!</definedName>
    <definedName name="BEx1W9RV1JQUGHRFI7EU9J8END50" hidden="1">#REF!</definedName>
    <definedName name="BEx1WHKK4EWJNI2ZYDJKG5VN3BOD" localSheetId="7" hidden="1">#REF!</definedName>
    <definedName name="BEx1WHKK4EWJNI2ZYDJKG5VN3BOD" localSheetId="6" hidden="1">#REF!</definedName>
    <definedName name="BEx1WHKK4EWJNI2ZYDJKG5VN3BOD" localSheetId="22" hidden="1">#REF!</definedName>
    <definedName name="BEx1WHKK4EWJNI2ZYDJKG5VN3BOD" localSheetId="3" hidden="1">#REF!</definedName>
    <definedName name="BEx1WHKK4EWJNI2ZYDJKG5VN3BOD" localSheetId="19" hidden="1">#REF!</definedName>
    <definedName name="BEx1WHKK4EWJNI2ZYDJKG5VN3BOD" localSheetId="4" hidden="1">#REF!</definedName>
    <definedName name="BEx1WHKK4EWJNI2ZYDJKG5VN3BOD" localSheetId="9" hidden="1">#REF!</definedName>
    <definedName name="BEx1WHKK4EWJNI2ZYDJKG5VN3BOD" localSheetId="20" hidden="1">#REF!</definedName>
    <definedName name="BEx1WHKK4EWJNI2ZYDJKG5VN3BOD" localSheetId="8" hidden="1">#REF!</definedName>
    <definedName name="BEx1WHKK4EWJNI2ZYDJKG5VN3BOD" hidden="1">#REF!</definedName>
    <definedName name="BEx1XJ1394CX4S34Z4EZIYEQ73N8" localSheetId="7" hidden="1">#REF!</definedName>
    <definedName name="BEx1XJ1394CX4S34Z4EZIYEQ73N8" localSheetId="6" hidden="1">#REF!</definedName>
    <definedName name="BEx1XJ1394CX4S34Z4EZIYEQ73N8" localSheetId="22" hidden="1">#REF!</definedName>
    <definedName name="BEx1XJ1394CX4S34Z4EZIYEQ73N8" localSheetId="3" hidden="1">#REF!</definedName>
    <definedName name="BEx1XJ1394CX4S34Z4EZIYEQ73N8" localSheetId="19" hidden="1">#REF!</definedName>
    <definedName name="BEx1XJ1394CX4S34Z4EZIYEQ73N8" localSheetId="4" hidden="1">#REF!</definedName>
    <definedName name="BEx1XJ1394CX4S34Z4EZIYEQ73N8" localSheetId="9" hidden="1">#REF!</definedName>
    <definedName name="BEx1XJ1394CX4S34Z4EZIYEQ73N8" localSheetId="20" hidden="1">#REF!</definedName>
    <definedName name="BEx1XJ1394CX4S34Z4EZIYEQ73N8" localSheetId="8" hidden="1">#REF!</definedName>
    <definedName name="BEx1XJ1394CX4S34Z4EZIYEQ73N8" hidden="1">#REF!</definedName>
    <definedName name="BEx1XM0ZHSX4LKVGHKLQT41WT4J7" localSheetId="7" hidden="1">#REF!</definedName>
    <definedName name="BEx1XM0ZHSX4LKVGHKLQT41WT4J7" localSheetId="6" hidden="1">#REF!</definedName>
    <definedName name="BEx1XM0ZHSX4LKVGHKLQT41WT4J7" localSheetId="22" hidden="1">#REF!</definedName>
    <definedName name="BEx1XM0ZHSX4LKVGHKLQT41WT4J7" localSheetId="3" hidden="1">#REF!</definedName>
    <definedName name="BEx1XM0ZHSX4LKVGHKLQT41WT4J7" localSheetId="19" hidden="1">#REF!</definedName>
    <definedName name="BEx1XM0ZHSX4LKVGHKLQT41WT4J7" localSheetId="4" hidden="1">#REF!</definedName>
    <definedName name="BEx1XM0ZHSX4LKVGHKLQT41WT4J7" localSheetId="9" hidden="1">#REF!</definedName>
    <definedName name="BEx1XM0ZHSX4LKVGHKLQT41WT4J7" localSheetId="20" hidden="1">#REF!</definedName>
    <definedName name="BEx1XM0ZHSX4LKVGHKLQT41WT4J7" localSheetId="8" hidden="1">#REF!</definedName>
    <definedName name="BEx1XM0ZHSX4LKVGHKLQT41WT4J7" hidden="1">#REF!</definedName>
    <definedName name="BEx1XPMHFJ6EMBC383RB1U9P1Y6O" localSheetId="7" hidden="1">#REF!</definedName>
    <definedName name="BEx1XPMHFJ6EMBC383RB1U9P1Y6O" localSheetId="6" hidden="1">#REF!</definedName>
    <definedName name="BEx1XPMHFJ6EMBC383RB1U9P1Y6O" localSheetId="22" hidden="1">#REF!</definedName>
    <definedName name="BEx1XPMHFJ6EMBC383RB1U9P1Y6O" localSheetId="3" hidden="1">#REF!</definedName>
    <definedName name="BEx1XPMHFJ6EMBC383RB1U9P1Y6O" localSheetId="19" hidden="1">#REF!</definedName>
    <definedName name="BEx1XPMHFJ6EMBC383RB1U9P1Y6O" localSheetId="4" hidden="1">#REF!</definedName>
    <definedName name="BEx1XPMHFJ6EMBC383RB1U9P1Y6O" localSheetId="9" hidden="1">#REF!</definedName>
    <definedName name="BEx1XPMHFJ6EMBC383RB1U9P1Y6O" localSheetId="20" hidden="1">#REF!</definedName>
    <definedName name="BEx1XPMHFJ6EMBC383RB1U9P1Y6O" localSheetId="8" hidden="1">#REF!</definedName>
    <definedName name="BEx1XPMHFJ6EMBC383RB1U9P1Y6O" hidden="1">#REF!</definedName>
    <definedName name="BEx3ATHHUCGCIRND8KLAREDV3L40" localSheetId="7" hidden="1">[1]HEADER!#REF!</definedName>
    <definedName name="BEx3ATHHUCGCIRND8KLAREDV3L40" localSheetId="6" hidden="1">[1]HEADER!#REF!</definedName>
    <definedName name="BEx3ATHHUCGCIRND8KLAREDV3L40" localSheetId="22" hidden="1">[1]HEADER!#REF!</definedName>
    <definedName name="BEx3ATHHUCGCIRND8KLAREDV3L40" localSheetId="3" hidden="1">[1]HEADER!#REF!</definedName>
    <definedName name="BEx3ATHHUCGCIRND8KLAREDV3L40" localSheetId="19" hidden="1">[1]HEADER!#REF!</definedName>
    <definedName name="BEx3ATHHUCGCIRND8KLAREDV3L40" localSheetId="4" hidden="1">[1]HEADER!#REF!</definedName>
    <definedName name="BEx3ATHHUCGCIRND8KLAREDV3L40" localSheetId="9" hidden="1">[1]HEADER!#REF!</definedName>
    <definedName name="BEx3ATHHUCGCIRND8KLAREDV3L40" localSheetId="20" hidden="1">[1]HEADER!#REF!</definedName>
    <definedName name="BEx3ATHHUCGCIRND8KLAREDV3L40" localSheetId="8" hidden="1">[1]HEADER!#REF!</definedName>
    <definedName name="BEx3ATHHUCGCIRND8KLAREDV3L40" hidden="1">[1]HEADER!#REF!</definedName>
    <definedName name="BEx3DHE1CEQ0EUM0NF3VG4L8Y352" localSheetId="7" hidden="1">#REF!</definedName>
    <definedName name="BEx3DHE1CEQ0EUM0NF3VG4L8Y352" localSheetId="6" hidden="1">#REF!</definedName>
    <definedName name="BEx3DHE1CEQ0EUM0NF3VG4L8Y352" localSheetId="17" hidden="1">#REF!</definedName>
    <definedName name="BEx3DHE1CEQ0EUM0NF3VG4L8Y352" localSheetId="22" hidden="1">#REF!</definedName>
    <definedName name="BEx3DHE1CEQ0EUM0NF3VG4L8Y352" localSheetId="3" hidden="1">#REF!</definedName>
    <definedName name="BEx3DHE1CEQ0EUM0NF3VG4L8Y352" localSheetId="19" hidden="1">#REF!</definedName>
    <definedName name="BEx3DHE1CEQ0EUM0NF3VG4L8Y352" localSheetId="15" hidden="1">#REF!</definedName>
    <definedName name="BEx3DHE1CEQ0EUM0NF3VG4L8Y352" localSheetId="4" hidden="1">#REF!</definedName>
    <definedName name="BEx3DHE1CEQ0EUM0NF3VG4L8Y352" localSheetId="9" hidden="1">#REF!</definedName>
    <definedName name="BEx3DHE1CEQ0EUM0NF3VG4L8Y352" localSheetId="20" hidden="1">#REF!</definedName>
    <definedName name="BEx3DHE1CEQ0EUM0NF3VG4L8Y352" localSheetId="8" hidden="1">#REF!</definedName>
    <definedName name="BEx3DHE1CEQ0EUM0NF3VG4L8Y352" hidden="1">#REF!</definedName>
    <definedName name="BEx3EYAB2I7N6QDFHR9LIJKXKPR2" localSheetId="7" hidden="1">#REF!</definedName>
    <definedName name="BEx3EYAB2I7N6QDFHR9LIJKXKPR2" localSheetId="6" hidden="1">#REF!</definedName>
    <definedName name="BEx3EYAB2I7N6QDFHR9LIJKXKPR2" localSheetId="22" hidden="1">#REF!</definedName>
    <definedName name="BEx3EYAB2I7N6QDFHR9LIJKXKPR2" localSheetId="3" hidden="1">#REF!</definedName>
    <definedName name="BEx3EYAB2I7N6QDFHR9LIJKXKPR2" localSheetId="19" hidden="1">#REF!</definedName>
    <definedName name="BEx3EYAB2I7N6QDFHR9LIJKXKPR2" localSheetId="4" hidden="1">#REF!</definedName>
    <definedName name="BEx3EYAB2I7N6QDFHR9LIJKXKPR2" localSheetId="9" hidden="1">#REF!</definedName>
    <definedName name="BEx3EYAB2I7N6QDFHR9LIJKXKPR2" localSheetId="20" hidden="1">#REF!</definedName>
    <definedName name="BEx3EYAB2I7N6QDFHR9LIJKXKPR2" localSheetId="8" hidden="1">#REF!</definedName>
    <definedName name="BEx3EYAB2I7N6QDFHR9LIJKXKPR2" hidden="1">#REF!</definedName>
    <definedName name="BEx3F6Z7Y33TXV9KZVL5HE4EREHD" localSheetId="7" hidden="1">#REF!</definedName>
    <definedName name="BEx3F6Z7Y33TXV9KZVL5HE4EREHD" localSheetId="6" hidden="1">#REF!</definedName>
    <definedName name="BEx3F6Z7Y33TXV9KZVL5HE4EREHD" localSheetId="22" hidden="1">#REF!</definedName>
    <definedName name="BEx3F6Z7Y33TXV9KZVL5HE4EREHD" localSheetId="3" hidden="1">#REF!</definedName>
    <definedName name="BEx3F6Z7Y33TXV9KZVL5HE4EREHD" localSheetId="19" hidden="1">#REF!</definedName>
    <definedName name="BEx3F6Z7Y33TXV9KZVL5HE4EREHD" localSheetId="4" hidden="1">#REF!</definedName>
    <definedName name="BEx3F6Z7Y33TXV9KZVL5HE4EREHD" localSheetId="9" hidden="1">#REF!</definedName>
    <definedName name="BEx3F6Z7Y33TXV9KZVL5HE4EREHD" localSheetId="20" hidden="1">#REF!</definedName>
    <definedName name="BEx3F6Z7Y33TXV9KZVL5HE4EREHD" localSheetId="8" hidden="1">#REF!</definedName>
    <definedName name="BEx3F6Z7Y33TXV9KZVL5HE4EREHD" hidden="1">#REF!</definedName>
    <definedName name="BEx3FYZZKXJZZERKHK5KVPCXV8Z2" localSheetId="7" hidden="1">#REF!</definedName>
    <definedName name="BEx3FYZZKXJZZERKHK5KVPCXV8Z2" localSheetId="6" hidden="1">#REF!</definedName>
    <definedName name="BEx3FYZZKXJZZERKHK5KVPCXV8Z2" localSheetId="22" hidden="1">#REF!</definedName>
    <definedName name="BEx3FYZZKXJZZERKHK5KVPCXV8Z2" localSheetId="3" hidden="1">#REF!</definedName>
    <definedName name="BEx3FYZZKXJZZERKHK5KVPCXV8Z2" localSheetId="19" hidden="1">#REF!</definedName>
    <definedName name="BEx3FYZZKXJZZERKHK5KVPCXV8Z2" localSheetId="4" hidden="1">#REF!</definedName>
    <definedName name="BEx3FYZZKXJZZERKHK5KVPCXV8Z2" localSheetId="9" hidden="1">#REF!</definedName>
    <definedName name="BEx3FYZZKXJZZERKHK5KVPCXV8Z2" localSheetId="20" hidden="1">#REF!</definedName>
    <definedName name="BEx3FYZZKXJZZERKHK5KVPCXV8Z2" localSheetId="8" hidden="1">#REF!</definedName>
    <definedName name="BEx3FYZZKXJZZERKHK5KVPCXV8Z2" hidden="1">#REF!</definedName>
    <definedName name="BEx3GJJ6IYBBSCURXRIA3BSCE5N1" localSheetId="7" hidden="1">#REF!</definedName>
    <definedName name="BEx3GJJ6IYBBSCURXRIA3BSCE5N1" localSheetId="6" hidden="1">#REF!</definedName>
    <definedName name="BEx3GJJ6IYBBSCURXRIA3BSCE5N1" localSheetId="22" hidden="1">#REF!</definedName>
    <definedName name="BEx3GJJ6IYBBSCURXRIA3BSCE5N1" localSheetId="3" hidden="1">#REF!</definedName>
    <definedName name="BEx3GJJ6IYBBSCURXRIA3BSCE5N1" localSheetId="19" hidden="1">#REF!</definedName>
    <definedName name="BEx3GJJ6IYBBSCURXRIA3BSCE5N1" localSheetId="4" hidden="1">#REF!</definedName>
    <definedName name="BEx3GJJ6IYBBSCURXRIA3BSCE5N1" localSheetId="9" hidden="1">#REF!</definedName>
    <definedName name="BEx3GJJ6IYBBSCURXRIA3BSCE5N1" localSheetId="20" hidden="1">#REF!</definedName>
    <definedName name="BEx3GJJ6IYBBSCURXRIA3BSCE5N1" localSheetId="8" hidden="1">#REF!</definedName>
    <definedName name="BEx3GJJ6IYBBSCURXRIA3BSCE5N1" hidden="1">#REF!</definedName>
    <definedName name="BEx3I7RORXESPXMIDKUURJTFXSAV" localSheetId="7" hidden="1">#REF!</definedName>
    <definedName name="BEx3I7RORXESPXMIDKUURJTFXSAV" localSheetId="6" hidden="1">#REF!</definedName>
    <definedName name="BEx3I7RORXESPXMIDKUURJTFXSAV" localSheetId="22" hidden="1">#REF!</definedName>
    <definedName name="BEx3I7RORXESPXMIDKUURJTFXSAV" localSheetId="3" hidden="1">#REF!</definedName>
    <definedName name="BEx3I7RORXESPXMIDKUURJTFXSAV" localSheetId="19" hidden="1">#REF!</definedName>
    <definedName name="BEx3I7RORXESPXMIDKUURJTFXSAV" localSheetId="4" hidden="1">#REF!</definedName>
    <definedName name="BEx3I7RORXESPXMIDKUURJTFXSAV" localSheetId="9" hidden="1">#REF!</definedName>
    <definedName name="BEx3I7RORXESPXMIDKUURJTFXSAV" localSheetId="20" hidden="1">#REF!</definedName>
    <definedName name="BEx3I7RORXESPXMIDKUURJTFXSAV" localSheetId="8" hidden="1">#REF!</definedName>
    <definedName name="BEx3I7RORXESPXMIDKUURJTFXSAV" hidden="1">#REF!</definedName>
    <definedName name="BEx3I9KG327WDNDQJDT6WMRJR837" localSheetId="7" hidden="1">#REF!</definedName>
    <definedName name="BEx3I9KG327WDNDQJDT6WMRJR837" localSheetId="6" hidden="1">#REF!</definedName>
    <definedName name="BEx3I9KG327WDNDQJDT6WMRJR837" localSheetId="22" hidden="1">#REF!</definedName>
    <definedName name="BEx3I9KG327WDNDQJDT6WMRJR837" localSheetId="3" hidden="1">#REF!</definedName>
    <definedName name="BEx3I9KG327WDNDQJDT6WMRJR837" localSheetId="4" hidden="1">#REF!</definedName>
    <definedName name="BEx3I9KG327WDNDQJDT6WMRJR837" localSheetId="9" hidden="1">#REF!</definedName>
    <definedName name="BEx3I9KG327WDNDQJDT6WMRJR837" localSheetId="20" hidden="1">#REF!</definedName>
    <definedName name="BEx3I9KG327WDNDQJDT6WMRJR837" localSheetId="8" hidden="1">#REF!</definedName>
    <definedName name="BEx3I9KG327WDNDQJDT6WMRJR837" hidden="1">#REF!</definedName>
    <definedName name="BEx3J92XIHJHWBI9NRU822WLQ848" localSheetId="7" hidden="1">#REF!</definedName>
    <definedName name="BEx3J92XIHJHWBI9NRU822WLQ848" localSheetId="6" hidden="1">#REF!</definedName>
    <definedName name="BEx3J92XIHJHWBI9NRU822WLQ848" localSheetId="22" hidden="1">#REF!</definedName>
    <definedName name="BEx3J92XIHJHWBI9NRU822WLQ848" localSheetId="3" hidden="1">#REF!</definedName>
    <definedName name="BEx3J92XIHJHWBI9NRU822WLQ848" localSheetId="19" hidden="1">#REF!</definedName>
    <definedName name="BEx3J92XIHJHWBI9NRU822WLQ848" localSheetId="4" hidden="1">#REF!</definedName>
    <definedName name="BEx3J92XIHJHWBI9NRU822WLQ848" localSheetId="9" hidden="1">#REF!</definedName>
    <definedName name="BEx3J92XIHJHWBI9NRU822WLQ848" localSheetId="20" hidden="1">#REF!</definedName>
    <definedName name="BEx3J92XIHJHWBI9NRU822WLQ848" localSheetId="8" hidden="1">#REF!</definedName>
    <definedName name="BEx3J92XIHJHWBI9NRU822WLQ848" hidden="1">#REF!</definedName>
    <definedName name="BEx3JKRQMYNU9ORP9UW5CKAI5NKC" localSheetId="7" hidden="1">#REF!</definedName>
    <definedName name="BEx3JKRQMYNU9ORP9UW5CKAI5NKC" localSheetId="6" hidden="1">#REF!</definedName>
    <definedName name="BEx3JKRQMYNU9ORP9UW5CKAI5NKC" localSheetId="22" hidden="1">#REF!</definedName>
    <definedName name="BEx3JKRQMYNU9ORP9UW5CKAI5NKC" localSheetId="3" hidden="1">#REF!</definedName>
    <definedName name="BEx3JKRQMYNU9ORP9UW5CKAI5NKC" localSheetId="19" hidden="1">#REF!</definedName>
    <definedName name="BEx3JKRQMYNU9ORP9UW5CKAI5NKC" localSheetId="4" hidden="1">#REF!</definedName>
    <definedName name="BEx3JKRQMYNU9ORP9UW5CKAI5NKC" localSheetId="9" hidden="1">#REF!</definedName>
    <definedName name="BEx3JKRQMYNU9ORP9UW5CKAI5NKC" localSheetId="20" hidden="1">#REF!</definedName>
    <definedName name="BEx3JKRQMYNU9ORP9UW5CKAI5NKC" localSheetId="8" hidden="1">#REF!</definedName>
    <definedName name="BEx3JKRQMYNU9ORP9UW5CKAI5NKC" hidden="1">#REF!</definedName>
    <definedName name="BEx3JL80G3AZGNZH0WT8T6OQ3PXQ" localSheetId="7" hidden="1">#REF!</definedName>
    <definedName name="BEx3JL80G3AZGNZH0WT8T6OQ3PXQ" localSheetId="6" hidden="1">#REF!</definedName>
    <definedName name="BEx3JL80G3AZGNZH0WT8T6OQ3PXQ" localSheetId="22" hidden="1">#REF!</definedName>
    <definedName name="BEx3JL80G3AZGNZH0WT8T6OQ3PXQ" localSheetId="3" hidden="1">#REF!</definedName>
    <definedName name="BEx3JL80G3AZGNZH0WT8T6OQ3PXQ" localSheetId="19" hidden="1">#REF!</definedName>
    <definedName name="BEx3JL80G3AZGNZH0WT8T6OQ3PXQ" localSheetId="4" hidden="1">#REF!</definedName>
    <definedName name="BEx3JL80G3AZGNZH0WT8T6OQ3PXQ" localSheetId="9" hidden="1">#REF!</definedName>
    <definedName name="BEx3JL80G3AZGNZH0WT8T6OQ3PXQ" localSheetId="20" hidden="1">#REF!</definedName>
    <definedName name="BEx3JL80G3AZGNZH0WT8T6OQ3PXQ" localSheetId="8" hidden="1">#REF!</definedName>
    <definedName name="BEx3JL80G3AZGNZH0WT8T6OQ3PXQ" hidden="1">#REF!</definedName>
    <definedName name="BEx3JPF1VX9EQ3WW6Y43S8UX965K" localSheetId="7" hidden="1">#REF!</definedName>
    <definedName name="BEx3JPF1VX9EQ3WW6Y43S8UX965K" localSheetId="6" hidden="1">#REF!</definedName>
    <definedName name="BEx3JPF1VX9EQ3WW6Y43S8UX965K" localSheetId="22" hidden="1">#REF!</definedName>
    <definedName name="BEx3JPF1VX9EQ3WW6Y43S8UX965K" localSheetId="3" hidden="1">#REF!</definedName>
    <definedName name="BEx3JPF1VX9EQ3WW6Y43S8UX965K" localSheetId="19" hidden="1">#REF!</definedName>
    <definedName name="BEx3JPF1VX9EQ3WW6Y43S8UX965K" localSheetId="4" hidden="1">#REF!</definedName>
    <definedName name="BEx3JPF1VX9EQ3WW6Y43S8UX965K" localSheetId="9" hidden="1">#REF!</definedName>
    <definedName name="BEx3JPF1VX9EQ3WW6Y43S8UX965K" localSheetId="20" hidden="1">#REF!</definedName>
    <definedName name="BEx3JPF1VX9EQ3WW6Y43S8UX965K" localSheetId="8" hidden="1">#REF!</definedName>
    <definedName name="BEx3JPF1VX9EQ3WW6Y43S8UX965K" hidden="1">#REF!</definedName>
    <definedName name="BEx3JZGFSV34NYGIFLMUPO321I52" localSheetId="7" hidden="1">#REF!</definedName>
    <definedName name="BEx3JZGFSV34NYGIFLMUPO321I52" localSheetId="6" hidden="1">#REF!</definedName>
    <definedName name="BEx3JZGFSV34NYGIFLMUPO321I52" localSheetId="22" hidden="1">#REF!</definedName>
    <definedName name="BEx3JZGFSV34NYGIFLMUPO321I52" localSheetId="3" hidden="1">#REF!</definedName>
    <definedName name="BEx3JZGFSV34NYGIFLMUPO321I52" localSheetId="19" hidden="1">#REF!</definedName>
    <definedName name="BEx3JZGFSV34NYGIFLMUPO321I52" localSheetId="4" hidden="1">#REF!</definedName>
    <definedName name="BEx3JZGFSV34NYGIFLMUPO321I52" localSheetId="9" hidden="1">#REF!</definedName>
    <definedName name="BEx3JZGFSV34NYGIFLMUPO321I52" localSheetId="20" hidden="1">#REF!</definedName>
    <definedName name="BEx3JZGFSV34NYGIFLMUPO321I52" localSheetId="8" hidden="1">#REF!</definedName>
    <definedName name="BEx3JZGFSV34NYGIFLMUPO321I52" hidden="1">#REF!</definedName>
    <definedName name="BEx3JZR6XIEL1LTK3JAQ2QHJZ653" localSheetId="7" hidden="1">#REF!</definedName>
    <definedName name="BEx3JZR6XIEL1LTK3JAQ2QHJZ653" localSheetId="6" hidden="1">#REF!</definedName>
    <definedName name="BEx3JZR6XIEL1LTK3JAQ2QHJZ653" localSheetId="22" hidden="1">#REF!</definedName>
    <definedName name="BEx3JZR6XIEL1LTK3JAQ2QHJZ653" localSheetId="3" hidden="1">#REF!</definedName>
    <definedName name="BEx3JZR6XIEL1LTK3JAQ2QHJZ653" localSheetId="19" hidden="1">#REF!</definedName>
    <definedName name="BEx3JZR6XIEL1LTK3JAQ2QHJZ653" localSheetId="4" hidden="1">#REF!</definedName>
    <definedName name="BEx3JZR6XIEL1LTK3JAQ2QHJZ653" localSheetId="9" hidden="1">#REF!</definedName>
    <definedName name="BEx3JZR6XIEL1LTK3JAQ2QHJZ653" localSheetId="20" hidden="1">#REF!</definedName>
    <definedName name="BEx3JZR6XIEL1LTK3JAQ2QHJZ653" localSheetId="8" hidden="1">#REF!</definedName>
    <definedName name="BEx3JZR6XIEL1LTK3JAQ2QHJZ653" hidden="1">#REF!</definedName>
    <definedName name="BEx3KNA4YR3MXLI9IM9P15UAW7MQ" localSheetId="7" hidden="1">#REF!</definedName>
    <definedName name="BEx3KNA4YR3MXLI9IM9P15UAW7MQ" localSheetId="6" hidden="1">#REF!</definedName>
    <definedName name="BEx3KNA4YR3MXLI9IM9P15UAW7MQ" localSheetId="22" hidden="1">#REF!</definedName>
    <definedName name="BEx3KNA4YR3MXLI9IM9P15UAW7MQ" localSheetId="3" hidden="1">#REF!</definedName>
    <definedName name="BEx3KNA4YR3MXLI9IM9P15UAW7MQ" localSheetId="19" hidden="1">#REF!</definedName>
    <definedName name="BEx3KNA4YR3MXLI9IM9P15UAW7MQ" localSheetId="4" hidden="1">#REF!</definedName>
    <definedName name="BEx3KNA4YR3MXLI9IM9P15UAW7MQ" localSheetId="9" hidden="1">#REF!</definedName>
    <definedName name="BEx3KNA4YR3MXLI9IM9P15UAW7MQ" localSheetId="20" hidden="1">#REF!</definedName>
    <definedName name="BEx3KNA4YR3MXLI9IM9P15UAW7MQ" localSheetId="8" hidden="1">#REF!</definedName>
    <definedName name="BEx3KNA4YR3MXLI9IM9P15UAW7MQ" hidden="1">#REF!</definedName>
    <definedName name="BEx3KO6H3WRDKXYD37B5379Y0XLC" localSheetId="7" hidden="1">#REF!</definedName>
    <definedName name="BEx3KO6H3WRDKXYD37B5379Y0XLC" localSheetId="6" hidden="1">#REF!</definedName>
    <definedName name="BEx3KO6H3WRDKXYD37B5379Y0XLC" localSheetId="22" hidden="1">#REF!</definedName>
    <definedName name="BEx3KO6H3WRDKXYD37B5379Y0XLC" localSheetId="3" hidden="1">#REF!</definedName>
    <definedName name="BEx3KO6H3WRDKXYD37B5379Y0XLC" localSheetId="19" hidden="1">#REF!</definedName>
    <definedName name="BEx3KO6H3WRDKXYD37B5379Y0XLC" localSheetId="4" hidden="1">#REF!</definedName>
    <definedName name="BEx3KO6H3WRDKXYD37B5379Y0XLC" localSheetId="9" hidden="1">#REF!</definedName>
    <definedName name="BEx3KO6H3WRDKXYD37B5379Y0XLC" localSheetId="20" hidden="1">#REF!</definedName>
    <definedName name="BEx3KO6H3WRDKXYD37B5379Y0XLC" localSheetId="8" hidden="1">#REF!</definedName>
    <definedName name="BEx3KO6H3WRDKXYD37B5379Y0XLC" hidden="1">#REF!</definedName>
    <definedName name="BEx3LJNE53HQCNAYXJXZTS5YSOC7" localSheetId="7" hidden="1">#REF!</definedName>
    <definedName name="BEx3LJNE53HQCNAYXJXZTS5YSOC7" localSheetId="6" hidden="1">#REF!</definedName>
    <definedName name="BEx3LJNE53HQCNAYXJXZTS5YSOC7" localSheetId="22" hidden="1">#REF!</definedName>
    <definedName name="BEx3LJNE53HQCNAYXJXZTS5YSOC7" localSheetId="3" hidden="1">#REF!</definedName>
    <definedName name="BEx3LJNE53HQCNAYXJXZTS5YSOC7" localSheetId="19" hidden="1">#REF!</definedName>
    <definedName name="BEx3LJNE53HQCNAYXJXZTS5YSOC7" localSheetId="4" hidden="1">#REF!</definedName>
    <definedName name="BEx3LJNE53HQCNAYXJXZTS5YSOC7" localSheetId="9" hidden="1">#REF!</definedName>
    <definedName name="BEx3LJNE53HQCNAYXJXZTS5YSOC7" localSheetId="20" hidden="1">#REF!</definedName>
    <definedName name="BEx3LJNE53HQCNAYXJXZTS5YSOC7" localSheetId="8" hidden="1">#REF!</definedName>
    <definedName name="BEx3LJNE53HQCNAYXJXZTS5YSOC7" hidden="1">#REF!</definedName>
    <definedName name="BEx3LR54HIP45KED74OABARDXXC3" localSheetId="7" hidden="1">#REF!</definedName>
    <definedName name="BEx3LR54HIP45KED74OABARDXXC3" localSheetId="6" hidden="1">#REF!</definedName>
    <definedName name="BEx3LR54HIP45KED74OABARDXXC3" localSheetId="22" hidden="1">#REF!</definedName>
    <definedName name="BEx3LR54HIP45KED74OABARDXXC3" localSheetId="3" hidden="1">#REF!</definedName>
    <definedName name="BEx3LR54HIP45KED74OABARDXXC3" localSheetId="19" hidden="1">#REF!</definedName>
    <definedName name="BEx3LR54HIP45KED74OABARDXXC3" localSheetId="4" hidden="1">#REF!</definedName>
    <definedName name="BEx3LR54HIP45KED74OABARDXXC3" localSheetId="9" hidden="1">#REF!</definedName>
    <definedName name="BEx3LR54HIP45KED74OABARDXXC3" localSheetId="20" hidden="1">#REF!</definedName>
    <definedName name="BEx3LR54HIP45KED74OABARDXXC3" localSheetId="8" hidden="1">#REF!</definedName>
    <definedName name="BEx3LR54HIP45KED74OABARDXXC3" hidden="1">#REF!</definedName>
    <definedName name="BEx3MM5ROXPN1RA8O4SRH5CIVI86" localSheetId="7" hidden="1">#REF!</definedName>
    <definedName name="BEx3MM5ROXPN1RA8O4SRH5CIVI86" localSheetId="6" hidden="1">#REF!</definedName>
    <definedName name="BEx3MM5ROXPN1RA8O4SRH5CIVI86" localSheetId="22" hidden="1">#REF!</definedName>
    <definedName name="BEx3MM5ROXPN1RA8O4SRH5CIVI86" localSheetId="3" hidden="1">#REF!</definedName>
    <definedName name="BEx3MM5ROXPN1RA8O4SRH5CIVI86" localSheetId="4" hidden="1">#REF!</definedName>
    <definedName name="BEx3MM5ROXPN1RA8O4SRH5CIVI86" localSheetId="9" hidden="1">#REF!</definedName>
    <definedName name="BEx3MM5ROXPN1RA8O4SRH5CIVI86" localSheetId="20" hidden="1">#REF!</definedName>
    <definedName name="BEx3MM5ROXPN1RA8O4SRH5CIVI86" localSheetId="8" hidden="1">#REF!</definedName>
    <definedName name="BEx3MM5ROXPN1RA8O4SRH5CIVI86" hidden="1">#REF!</definedName>
    <definedName name="BEx3MYWG911V0YMT73OFHD748CEV" localSheetId="7" hidden="1">#REF!</definedName>
    <definedName name="BEx3MYWG911V0YMT73OFHD748CEV" localSheetId="6" hidden="1">#REF!</definedName>
    <definedName name="BEx3MYWG911V0YMT73OFHD748CEV" localSheetId="22" hidden="1">#REF!</definedName>
    <definedName name="BEx3MYWG911V0YMT73OFHD748CEV" localSheetId="3" hidden="1">#REF!</definedName>
    <definedName name="BEx3MYWG911V0YMT73OFHD748CEV" localSheetId="19" hidden="1">#REF!</definedName>
    <definedName name="BEx3MYWG911V0YMT73OFHD748CEV" localSheetId="4" hidden="1">#REF!</definedName>
    <definedName name="BEx3MYWG911V0YMT73OFHD748CEV" localSheetId="9" hidden="1">#REF!</definedName>
    <definedName name="BEx3MYWG911V0YMT73OFHD748CEV" localSheetId="20" hidden="1">#REF!</definedName>
    <definedName name="BEx3MYWG911V0YMT73OFHD748CEV" localSheetId="8" hidden="1">#REF!</definedName>
    <definedName name="BEx3MYWG911V0YMT73OFHD748CEV" hidden="1">#REF!</definedName>
    <definedName name="BEx3NFDQJ1UG1SOMDJP1TMQUI1WY" localSheetId="7" hidden="1">#REF!</definedName>
    <definedName name="BEx3NFDQJ1UG1SOMDJP1TMQUI1WY" localSheetId="6" hidden="1">#REF!</definedName>
    <definedName name="BEx3NFDQJ1UG1SOMDJP1TMQUI1WY" localSheetId="22" hidden="1">#REF!</definedName>
    <definedName name="BEx3NFDQJ1UG1SOMDJP1TMQUI1WY" localSheetId="3" hidden="1">#REF!</definedName>
    <definedName name="BEx3NFDQJ1UG1SOMDJP1TMQUI1WY" localSheetId="19" hidden="1">#REF!</definedName>
    <definedName name="BEx3NFDQJ1UG1SOMDJP1TMQUI1WY" localSheetId="4" hidden="1">#REF!</definedName>
    <definedName name="BEx3NFDQJ1UG1SOMDJP1TMQUI1WY" localSheetId="9" hidden="1">#REF!</definedName>
    <definedName name="BEx3NFDQJ1UG1SOMDJP1TMQUI1WY" localSheetId="20" hidden="1">#REF!</definedName>
    <definedName name="BEx3NFDQJ1UG1SOMDJP1TMQUI1WY" localSheetId="8" hidden="1">#REF!</definedName>
    <definedName name="BEx3NFDQJ1UG1SOMDJP1TMQUI1WY" hidden="1">#REF!</definedName>
    <definedName name="BEx3NHH8CN35OXMD80N7V10NC97W" localSheetId="7" hidden="1">#REF!</definedName>
    <definedName name="BEx3NHH8CN35OXMD80N7V10NC97W" localSheetId="6" hidden="1">#REF!</definedName>
    <definedName name="BEx3NHH8CN35OXMD80N7V10NC97W" localSheetId="22" hidden="1">#REF!</definedName>
    <definedName name="BEx3NHH8CN35OXMD80N7V10NC97W" localSheetId="3" hidden="1">#REF!</definedName>
    <definedName name="BEx3NHH8CN35OXMD80N7V10NC97W" localSheetId="19" hidden="1">#REF!</definedName>
    <definedName name="BEx3NHH8CN35OXMD80N7V10NC97W" localSheetId="4" hidden="1">#REF!</definedName>
    <definedName name="BEx3NHH8CN35OXMD80N7V10NC97W" localSheetId="9" hidden="1">#REF!</definedName>
    <definedName name="BEx3NHH8CN35OXMD80N7V10NC97W" localSheetId="20" hidden="1">#REF!</definedName>
    <definedName name="BEx3NHH8CN35OXMD80N7V10NC97W" localSheetId="8" hidden="1">#REF!</definedName>
    <definedName name="BEx3NHH8CN35OXMD80N7V10NC97W" hidden="1">#REF!</definedName>
    <definedName name="BEx3OHFYXXT8O8BZECGO4G67T5KV" localSheetId="7" hidden="1">#REF!</definedName>
    <definedName name="BEx3OHFYXXT8O8BZECGO4G67T5KV" localSheetId="6" hidden="1">#REF!</definedName>
    <definedName name="BEx3OHFYXXT8O8BZECGO4G67T5KV" localSheetId="22" hidden="1">#REF!</definedName>
    <definedName name="BEx3OHFYXXT8O8BZECGO4G67T5KV" localSheetId="3" hidden="1">#REF!</definedName>
    <definedName name="BEx3OHFYXXT8O8BZECGO4G67T5KV" localSheetId="19" hidden="1">#REF!</definedName>
    <definedName name="BEx3OHFYXXT8O8BZECGO4G67T5KV" localSheetId="4" hidden="1">#REF!</definedName>
    <definedName name="BEx3OHFYXXT8O8BZECGO4G67T5KV" localSheetId="9" hidden="1">#REF!</definedName>
    <definedName name="BEx3OHFYXXT8O8BZECGO4G67T5KV" localSheetId="20" hidden="1">#REF!</definedName>
    <definedName name="BEx3OHFYXXT8O8BZECGO4G67T5KV" localSheetId="8" hidden="1">#REF!</definedName>
    <definedName name="BEx3OHFYXXT8O8BZECGO4G67T5KV" hidden="1">#REF!</definedName>
    <definedName name="BEx3OTVP3JBTBAPUS9RJMIIOJBHB" localSheetId="7" hidden="1">#REF!</definedName>
    <definedName name="BEx3OTVP3JBTBAPUS9RJMIIOJBHB" localSheetId="6" hidden="1">#REF!</definedName>
    <definedName name="BEx3OTVP3JBTBAPUS9RJMIIOJBHB" localSheetId="22" hidden="1">#REF!</definedName>
    <definedName name="BEx3OTVP3JBTBAPUS9RJMIIOJBHB" localSheetId="3" hidden="1">#REF!</definedName>
    <definedName name="BEx3OTVP3JBTBAPUS9RJMIIOJBHB" localSheetId="19" hidden="1">#REF!</definedName>
    <definedName name="BEx3OTVP3JBTBAPUS9RJMIIOJBHB" localSheetId="4" hidden="1">#REF!</definedName>
    <definedName name="BEx3OTVP3JBTBAPUS9RJMIIOJBHB" localSheetId="9" hidden="1">#REF!</definedName>
    <definedName name="BEx3OTVP3JBTBAPUS9RJMIIOJBHB" localSheetId="20" hidden="1">#REF!</definedName>
    <definedName name="BEx3OTVP3JBTBAPUS9RJMIIOJBHB" localSheetId="8" hidden="1">#REF!</definedName>
    <definedName name="BEx3OTVP3JBTBAPUS9RJMIIOJBHB" hidden="1">#REF!</definedName>
    <definedName name="BEx3OWKRCQ64AMBOB45C7OZOIL99" localSheetId="7" hidden="1">#REF!</definedName>
    <definedName name="BEx3OWKRCQ64AMBOB45C7OZOIL99" localSheetId="6" hidden="1">#REF!</definedName>
    <definedName name="BEx3OWKRCQ64AMBOB45C7OZOIL99" localSheetId="22" hidden="1">#REF!</definedName>
    <definedName name="BEx3OWKRCQ64AMBOB45C7OZOIL99" localSheetId="3" hidden="1">#REF!</definedName>
    <definedName name="BEx3OWKRCQ64AMBOB45C7OZOIL99" localSheetId="19" hidden="1">#REF!</definedName>
    <definedName name="BEx3OWKRCQ64AMBOB45C7OZOIL99" localSheetId="4" hidden="1">#REF!</definedName>
    <definedName name="BEx3OWKRCQ64AMBOB45C7OZOIL99" localSheetId="9" hidden="1">#REF!</definedName>
    <definedName name="BEx3OWKRCQ64AMBOB45C7OZOIL99" localSheetId="20" hidden="1">#REF!</definedName>
    <definedName name="BEx3OWKRCQ64AMBOB45C7OZOIL99" localSheetId="8" hidden="1">#REF!</definedName>
    <definedName name="BEx3OWKRCQ64AMBOB45C7OZOIL99" hidden="1">#REF!</definedName>
    <definedName name="BEx3Q58GA3E2VZFYARH5P3P8STJ3" localSheetId="7" hidden="1">#REF!</definedName>
    <definedName name="BEx3Q58GA3E2VZFYARH5P3P8STJ3" localSheetId="6" hidden="1">#REF!</definedName>
    <definedName name="BEx3Q58GA3E2VZFYARH5P3P8STJ3" localSheetId="22" hidden="1">#REF!</definedName>
    <definedName name="BEx3Q58GA3E2VZFYARH5P3P8STJ3" localSheetId="3" hidden="1">#REF!</definedName>
    <definedName name="BEx3Q58GA3E2VZFYARH5P3P8STJ3" localSheetId="19" hidden="1">#REF!</definedName>
    <definedName name="BEx3Q58GA3E2VZFYARH5P3P8STJ3" localSheetId="4" hidden="1">#REF!</definedName>
    <definedName name="BEx3Q58GA3E2VZFYARH5P3P8STJ3" localSheetId="9" hidden="1">#REF!</definedName>
    <definedName name="BEx3Q58GA3E2VZFYARH5P3P8STJ3" localSheetId="20" hidden="1">#REF!</definedName>
    <definedName name="BEx3Q58GA3E2VZFYARH5P3P8STJ3" localSheetId="8" hidden="1">#REF!</definedName>
    <definedName name="BEx3Q58GA3E2VZFYARH5P3P8STJ3" hidden="1">#REF!</definedName>
    <definedName name="BEx3QB2RILYEXIROLAFCWQMOJXMN" localSheetId="7" hidden="1">[1]HEADER!#REF!</definedName>
    <definedName name="BEx3QB2RILYEXIROLAFCWQMOJXMN" localSheetId="6" hidden="1">[1]HEADER!#REF!</definedName>
    <definedName name="BEx3QB2RILYEXIROLAFCWQMOJXMN" localSheetId="22" hidden="1">[1]HEADER!#REF!</definedName>
    <definedName name="BEx3QB2RILYEXIROLAFCWQMOJXMN" localSheetId="3" hidden="1">[1]HEADER!#REF!</definedName>
    <definedName name="BEx3QB2RILYEXIROLAFCWQMOJXMN" localSheetId="19" hidden="1">[1]HEADER!#REF!</definedName>
    <definedName name="BEx3QB2RILYEXIROLAFCWQMOJXMN" localSheetId="4" hidden="1">[1]HEADER!#REF!</definedName>
    <definedName name="BEx3QB2RILYEXIROLAFCWQMOJXMN" localSheetId="9" hidden="1">[1]HEADER!#REF!</definedName>
    <definedName name="BEx3QB2RILYEXIROLAFCWQMOJXMN" localSheetId="20" hidden="1">[1]HEADER!#REF!</definedName>
    <definedName name="BEx3QB2RILYEXIROLAFCWQMOJXMN" localSheetId="8" hidden="1">[1]HEADER!#REF!</definedName>
    <definedName name="BEx3QB2RILYEXIROLAFCWQMOJXMN" hidden="1">[1]HEADER!#REF!</definedName>
    <definedName name="BEx3RIJ9LXPXWNF4BFBFA4ILG6AY" localSheetId="7" hidden="1">[1]HEADER!#REF!</definedName>
    <definedName name="BEx3RIJ9LXPXWNF4BFBFA4ILG6AY" localSheetId="6" hidden="1">[1]HEADER!#REF!</definedName>
    <definedName name="BEx3RIJ9LXPXWNF4BFBFA4ILG6AY" localSheetId="22" hidden="1">[1]HEADER!#REF!</definedName>
    <definedName name="BEx3RIJ9LXPXWNF4BFBFA4ILG6AY" localSheetId="3" hidden="1">[1]HEADER!#REF!</definedName>
    <definedName name="BEx3RIJ9LXPXWNF4BFBFA4ILG6AY" localSheetId="19" hidden="1">[1]HEADER!#REF!</definedName>
    <definedName name="BEx3RIJ9LXPXWNF4BFBFA4ILG6AY" localSheetId="4" hidden="1">[1]HEADER!#REF!</definedName>
    <definedName name="BEx3RIJ9LXPXWNF4BFBFA4ILG6AY" localSheetId="9" hidden="1">[1]HEADER!#REF!</definedName>
    <definedName name="BEx3RIJ9LXPXWNF4BFBFA4ILG6AY" localSheetId="20" hidden="1">[1]HEADER!#REF!</definedName>
    <definedName name="BEx3RIJ9LXPXWNF4BFBFA4ILG6AY" localSheetId="8" hidden="1">[1]HEADER!#REF!</definedName>
    <definedName name="BEx3RIJ9LXPXWNF4BFBFA4ILG6AY" hidden="1">[1]HEADER!#REF!</definedName>
    <definedName name="BEx3RZRLU0ALXJEMHH4AUF6XFENE" localSheetId="7" hidden="1">#REF!</definedName>
    <definedName name="BEx3RZRLU0ALXJEMHH4AUF6XFENE" localSheetId="6" hidden="1">#REF!</definedName>
    <definedName name="BEx3RZRLU0ALXJEMHH4AUF6XFENE" localSheetId="17" hidden="1">#REF!</definedName>
    <definedName name="BEx3RZRLU0ALXJEMHH4AUF6XFENE" localSheetId="22" hidden="1">#REF!</definedName>
    <definedName name="BEx3RZRLU0ALXJEMHH4AUF6XFENE" localSheetId="3" hidden="1">#REF!</definedName>
    <definedName name="BEx3RZRLU0ALXJEMHH4AUF6XFENE" localSheetId="19" hidden="1">#REF!</definedName>
    <definedName name="BEx3RZRLU0ALXJEMHH4AUF6XFENE" localSheetId="15" hidden="1">#REF!</definedName>
    <definedName name="BEx3RZRLU0ALXJEMHH4AUF6XFENE" localSheetId="4" hidden="1">#REF!</definedName>
    <definedName name="BEx3RZRLU0ALXJEMHH4AUF6XFENE" localSheetId="9" hidden="1">#REF!</definedName>
    <definedName name="BEx3RZRLU0ALXJEMHH4AUF6XFENE" localSheetId="20" hidden="1">#REF!</definedName>
    <definedName name="BEx3RZRLU0ALXJEMHH4AUF6XFENE" localSheetId="8" hidden="1">#REF!</definedName>
    <definedName name="BEx3RZRLU0ALXJEMHH4AUF6XFENE" hidden="1">#REF!</definedName>
    <definedName name="BEx3T0BXISY2B5ITPCUSXFK8Z2T0" localSheetId="7" hidden="1">#REF!</definedName>
    <definedName name="BEx3T0BXISY2B5ITPCUSXFK8Z2T0" localSheetId="6" hidden="1">#REF!</definedName>
    <definedName name="BEx3T0BXISY2B5ITPCUSXFK8Z2T0" localSheetId="22" hidden="1">#REF!</definedName>
    <definedName name="BEx3T0BXISY2B5ITPCUSXFK8Z2T0" localSheetId="3" hidden="1">#REF!</definedName>
    <definedName name="BEx3T0BXISY2B5ITPCUSXFK8Z2T0" localSheetId="19" hidden="1">#REF!</definedName>
    <definedName name="BEx3T0BXISY2B5ITPCUSXFK8Z2T0" localSheetId="4" hidden="1">#REF!</definedName>
    <definedName name="BEx3T0BXISY2B5ITPCUSXFK8Z2T0" localSheetId="9" hidden="1">#REF!</definedName>
    <definedName name="BEx3T0BXISY2B5ITPCUSXFK8Z2T0" localSheetId="20" hidden="1">#REF!</definedName>
    <definedName name="BEx3T0BXISY2B5ITPCUSXFK8Z2T0" localSheetId="8" hidden="1">#REF!</definedName>
    <definedName name="BEx3T0BXISY2B5ITPCUSXFK8Z2T0" hidden="1">#REF!</definedName>
    <definedName name="BEx3T0H8MRQCYUG4XJPAPPP1ALFR" localSheetId="7" hidden="1">#REF!</definedName>
    <definedName name="BEx3T0H8MRQCYUG4XJPAPPP1ALFR" localSheetId="6" hidden="1">#REF!</definedName>
    <definedName name="BEx3T0H8MRQCYUG4XJPAPPP1ALFR" localSheetId="22" hidden="1">#REF!</definedName>
    <definedName name="BEx3T0H8MRQCYUG4XJPAPPP1ALFR" localSheetId="3" hidden="1">#REF!</definedName>
    <definedName name="BEx3T0H8MRQCYUG4XJPAPPP1ALFR" localSheetId="19" hidden="1">#REF!</definedName>
    <definedName name="BEx3T0H8MRQCYUG4XJPAPPP1ALFR" localSheetId="4" hidden="1">#REF!</definedName>
    <definedName name="BEx3T0H8MRQCYUG4XJPAPPP1ALFR" localSheetId="9" hidden="1">#REF!</definedName>
    <definedName name="BEx3T0H8MRQCYUG4XJPAPPP1ALFR" localSheetId="20" hidden="1">#REF!</definedName>
    <definedName name="BEx3T0H8MRQCYUG4XJPAPPP1ALFR" localSheetId="8" hidden="1">#REF!</definedName>
    <definedName name="BEx3T0H8MRQCYUG4XJPAPPP1ALFR" hidden="1">#REF!</definedName>
    <definedName name="BEx3T3XEKJ0I8634YNR6MPN3OBQL" localSheetId="7" hidden="1">[1]HEADER!#REF!</definedName>
    <definedName name="BEx3T3XEKJ0I8634YNR6MPN3OBQL" localSheetId="6" hidden="1">[1]HEADER!#REF!</definedName>
    <definedName name="BEx3T3XEKJ0I8634YNR6MPN3OBQL" localSheetId="22" hidden="1">[1]HEADER!#REF!</definedName>
    <definedName name="BEx3T3XEKJ0I8634YNR6MPN3OBQL" localSheetId="3" hidden="1">[1]HEADER!#REF!</definedName>
    <definedName name="BEx3T3XEKJ0I8634YNR6MPN3OBQL" localSheetId="19" hidden="1">[1]HEADER!#REF!</definedName>
    <definedName name="BEx3T3XEKJ0I8634YNR6MPN3OBQL" localSheetId="4" hidden="1">[1]HEADER!#REF!</definedName>
    <definedName name="BEx3T3XEKJ0I8634YNR6MPN3OBQL" localSheetId="9" hidden="1">[1]HEADER!#REF!</definedName>
    <definedName name="BEx3T3XEKJ0I8634YNR6MPN3OBQL" localSheetId="20" hidden="1">[1]HEADER!#REF!</definedName>
    <definedName name="BEx3T3XEKJ0I8634YNR6MPN3OBQL" localSheetId="8" hidden="1">[1]HEADER!#REF!</definedName>
    <definedName name="BEx3T3XEKJ0I8634YNR6MPN3OBQL" hidden="1">[1]HEADER!#REF!</definedName>
    <definedName name="BEx3TN998DP2QT7Y11HQ294YGUM6" localSheetId="7" hidden="1">#REF!</definedName>
    <definedName name="BEx3TN998DP2QT7Y11HQ294YGUM6" localSheetId="6" hidden="1">#REF!</definedName>
    <definedName name="BEx3TN998DP2QT7Y11HQ294YGUM6" localSheetId="17" hidden="1">#REF!</definedName>
    <definedName name="BEx3TN998DP2QT7Y11HQ294YGUM6" localSheetId="22" hidden="1">#REF!</definedName>
    <definedName name="BEx3TN998DP2QT7Y11HQ294YGUM6" localSheetId="3" hidden="1">#REF!</definedName>
    <definedName name="BEx3TN998DP2QT7Y11HQ294YGUM6" localSheetId="19" hidden="1">#REF!</definedName>
    <definedName name="BEx3TN998DP2QT7Y11HQ294YGUM6" localSheetId="15" hidden="1">#REF!</definedName>
    <definedName name="BEx3TN998DP2QT7Y11HQ294YGUM6" localSheetId="4" hidden="1">#REF!</definedName>
    <definedName name="BEx3TN998DP2QT7Y11HQ294YGUM6" localSheetId="9" hidden="1">#REF!</definedName>
    <definedName name="BEx3TN998DP2QT7Y11HQ294YGUM6" localSheetId="20" hidden="1">#REF!</definedName>
    <definedName name="BEx3TN998DP2QT7Y11HQ294YGUM6" localSheetId="8" hidden="1">#REF!</definedName>
    <definedName name="BEx3TN998DP2QT7Y11HQ294YGUM6" hidden="1">#REF!</definedName>
    <definedName name="BEx57SA75AY5JB247DBW1TQSKLZ9" localSheetId="7" hidden="1">#REF!</definedName>
    <definedName name="BEx57SA75AY5JB247DBW1TQSKLZ9" localSheetId="6" hidden="1">#REF!</definedName>
    <definedName name="BEx57SA75AY5JB247DBW1TQSKLZ9" localSheetId="22" hidden="1">#REF!</definedName>
    <definedName name="BEx57SA75AY5JB247DBW1TQSKLZ9" localSheetId="3" hidden="1">#REF!</definedName>
    <definedName name="BEx57SA75AY5JB247DBW1TQSKLZ9" localSheetId="19" hidden="1">#REF!</definedName>
    <definedName name="BEx57SA75AY5JB247DBW1TQSKLZ9" localSheetId="4" hidden="1">#REF!</definedName>
    <definedName name="BEx57SA75AY5JB247DBW1TQSKLZ9" localSheetId="9" hidden="1">#REF!</definedName>
    <definedName name="BEx57SA75AY5JB247DBW1TQSKLZ9" localSheetId="20" hidden="1">#REF!</definedName>
    <definedName name="BEx57SA75AY5JB247DBW1TQSKLZ9" localSheetId="8" hidden="1">#REF!</definedName>
    <definedName name="BEx57SA75AY5JB247DBW1TQSKLZ9" hidden="1">#REF!</definedName>
    <definedName name="BEx5862HDRKK9A5W951ZPLYGKI4J" localSheetId="7" hidden="1">#REF!</definedName>
    <definedName name="BEx5862HDRKK9A5W951ZPLYGKI4J" localSheetId="6" hidden="1">#REF!</definedName>
    <definedName name="BEx5862HDRKK9A5W951ZPLYGKI4J" localSheetId="22" hidden="1">#REF!</definedName>
    <definedName name="BEx5862HDRKK9A5W951ZPLYGKI4J" localSheetId="3" hidden="1">#REF!</definedName>
    <definedName name="BEx5862HDRKK9A5W951ZPLYGKI4J" localSheetId="19" hidden="1">#REF!</definedName>
    <definedName name="BEx5862HDRKK9A5W951ZPLYGKI4J" localSheetId="4" hidden="1">#REF!</definedName>
    <definedName name="BEx5862HDRKK9A5W951ZPLYGKI4J" localSheetId="9" hidden="1">#REF!</definedName>
    <definedName name="BEx5862HDRKK9A5W951ZPLYGKI4J" localSheetId="20" hidden="1">#REF!</definedName>
    <definedName name="BEx5862HDRKK9A5W951ZPLYGKI4J" localSheetId="8" hidden="1">#REF!</definedName>
    <definedName name="BEx5862HDRKK9A5W951ZPLYGKI4J" hidden="1">#REF!</definedName>
    <definedName name="BEx5AB8S2ZYXI52R896Z9U1669M1" localSheetId="7" hidden="1">#REF!</definedName>
    <definedName name="BEx5AB8S2ZYXI52R896Z9U1669M1" localSheetId="6" hidden="1">#REF!</definedName>
    <definedName name="BEx5AB8S2ZYXI52R896Z9U1669M1" localSheetId="22" hidden="1">#REF!</definedName>
    <definedName name="BEx5AB8S2ZYXI52R896Z9U1669M1" localSheetId="3" hidden="1">#REF!</definedName>
    <definedName name="BEx5AB8S2ZYXI52R896Z9U1669M1" localSheetId="19" hidden="1">#REF!</definedName>
    <definedName name="BEx5AB8S2ZYXI52R896Z9U1669M1" localSheetId="4" hidden="1">#REF!</definedName>
    <definedName name="BEx5AB8S2ZYXI52R896Z9U1669M1" localSheetId="9" hidden="1">#REF!</definedName>
    <definedName name="BEx5AB8S2ZYXI52R896Z9U1669M1" localSheetId="20" hidden="1">#REF!</definedName>
    <definedName name="BEx5AB8S2ZYXI52R896Z9U1669M1" localSheetId="8" hidden="1">#REF!</definedName>
    <definedName name="BEx5AB8S2ZYXI52R896Z9U1669M1" hidden="1">#REF!</definedName>
    <definedName name="BEx5AGHHEZYG9FF0SY884LUQIFFT" localSheetId="7" hidden="1">#REF!</definedName>
    <definedName name="BEx5AGHHEZYG9FF0SY884LUQIFFT" localSheetId="6" hidden="1">#REF!</definedName>
    <definedName name="BEx5AGHHEZYG9FF0SY884LUQIFFT" localSheetId="22" hidden="1">#REF!</definedName>
    <definedName name="BEx5AGHHEZYG9FF0SY884LUQIFFT" localSheetId="3" hidden="1">#REF!</definedName>
    <definedName name="BEx5AGHHEZYG9FF0SY884LUQIFFT" localSheetId="19" hidden="1">#REF!</definedName>
    <definedName name="BEx5AGHHEZYG9FF0SY884LUQIFFT" localSheetId="4" hidden="1">#REF!</definedName>
    <definedName name="BEx5AGHHEZYG9FF0SY884LUQIFFT" localSheetId="9" hidden="1">#REF!</definedName>
    <definedName name="BEx5AGHHEZYG9FF0SY884LUQIFFT" localSheetId="20" hidden="1">#REF!</definedName>
    <definedName name="BEx5AGHHEZYG9FF0SY884LUQIFFT" localSheetId="8" hidden="1">#REF!</definedName>
    <definedName name="BEx5AGHHEZYG9FF0SY884LUQIFFT" hidden="1">#REF!</definedName>
    <definedName name="BEx5C7KO889DNC9OX2RFJT8X97OC" localSheetId="7" hidden="1">#REF!</definedName>
    <definedName name="BEx5C7KO889DNC9OX2RFJT8X97OC" localSheetId="6" hidden="1">#REF!</definedName>
    <definedName name="BEx5C7KO889DNC9OX2RFJT8X97OC" localSheetId="22" hidden="1">#REF!</definedName>
    <definedName name="BEx5C7KO889DNC9OX2RFJT8X97OC" localSheetId="3" hidden="1">#REF!</definedName>
    <definedName name="BEx5C7KO889DNC9OX2RFJT8X97OC" localSheetId="19" hidden="1">#REF!</definedName>
    <definedName name="BEx5C7KO889DNC9OX2RFJT8X97OC" localSheetId="4" hidden="1">#REF!</definedName>
    <definedName name="BEx5C7KO889DNC9OX2RFJT8X97OC" localSheetId="9" hidden="1">#REF!</definedName>
    <definedName name="BEx5C7KO889DNC9OX2RFJT8X97OC" localSheetId="20" hidden="1">#REF!</definedName>
    <definedName name="BEx5C7KO889DNC9OX2RFJT8X97OC" localSheetId="8" hidden="1">#REF!</definedName>
    <definedName name="BEx5C7KO889DNC9OX2RFJT8X97OC" hidden="1">#REF!</definedName>
    <definedName name="BEx5D6N1N8R3N5P6KF3KQCG36HE5" localSheetId="7" hidden="1">#REF!</definedName>
    <definedName name="BEx5D6N1N8R3N5P6KF3KQCG36HE5" localSheetId="6" hidden="1">#REF!</definedName>
    <definedName name="BEx5D6N1N8R3N5P6KF3KQCG36HE5" localSheetId="22" hidden="1">#REF!</definedName>
    <definedName name="BEx5D6N1N8R3N5P6KF3KQCG36HE5" localSheetId="3" hidden="1">#REF!</definedName>
    <definedName name="BEx5D6N1N8R3N5P6KF3KQCG36HE5" localSheetId="19" hidden="1">#REF!</definedName>
    <definedName name="BEx5D6N1N8R3N5P6KF3KQCG36HE5" localSheetId="4" hidden="1">#REF!</definedName>
    <definedName name="BEx5D6N1N8R3N5P6KF3KQCG36HE5" localSheetId="9" hidden="1">#REF!</definedName>
    <definedName name="BEx5D6N1N8R3N5P6KF3KQCG36HE5" localSheetId="20" hidden="1">#REF!</definedName>
    <definedName name="BEx5D6N1N8R3N5P6KF3KQCG36HE5" localSheetId="8" hidden="1">#REF!</definedName>
    <definedName name="BEx5D6N1N8R3N5P6KF3KQCG36HE5" hidden="1">#REF!</definedName>
    <definedName name="BEx5DCHCU9JR9EVSNYZ48ATUI5WX" localSheetId="7" hidden="1">#REF!</definedName>
    <definedName name="BEx5DCHCU9JR9EVSNYZ48ATUI5WX" localSheetId="6" hidden="1">#REF!</definedName>
    <definedName name="BEx5DCHCU9JR9EVSNYZ48ATUI5WX" localSheetId="22" hidden="1">#REF!</definedName>
    <definedName name="BEx5DCHCU9JR9EVSNYZ48ATUI5WX" localSheetId="3" hidden="1">#REF!</definedName>
    <definedName name="BEx5DCHCU9JR9EVSNYZ48ATUI5WX" localSheetId="19" hidden="1">#REF!</definedName>
    <definedName name="BEx5DCHCU9JR9EVSNYZ48ATUI5WX" localSheetId="4" hidden="1">#REF!</definedName>
    <definedName name="BEx5DCHCU9JR9EVSNYZ48ATUI5WX" localSheetId="9" hidden="1">#REF!</definedName>
    <definedName name="BEx5DCHCU9JR9EVSNYZ48ATUI5WX" localSheetId="20" hidden="1">#REF!</definedName>
    <definedName name="BEx5DCHCU9JR9EVSNYZ48ATUI5WX" localSheetId="8" hidden="1">#REF!</definedName>
    <definedName name="BEx5DCHCU9JR9EVSNYZ48ATUI5WX" hidden="1">#REF!</definedName>
    <definedName name="BEx5DFMPS5X96RJDOCJY23G0L5T4" localSheetId="7" hidden="1">#REF!</definedName>
    <definedName name="BEx5DFMPS5X96RJDOCJY23G0L5T4" localSheetId="6" hidden="1">#REF!</definedName>
    <definedName name="BEx5DFMPS5X96RJDOCJY23G0L5T4" localSheetId="22" hidden="1">#REF!</definedName>
    <definedName name="BEx5DFMPS5X96RJDOCJY23G0L5T4" localSheetId="3" hidden="1">#REF!</definedName>
    <definedName name="BEx5DFMPS5X96RJDOCJY23G0L5T4" localSheetId="19" hidden="1">#REF!</definedName>
    <definedName name="BEx5DFMPS5X96RJDOCJY23G0L5T4" localSheetId="4" hidden="1">#REF!</definedName>
    <definedName name="BEx5DFMPS5X96RJDOCJY23G0L5T4" localSheetId="9" hidden="1">#REF!</definedName>
    <definedName name="BEx5DFMPS5X96RJDOCJY23G0L5T4" localSheetId="20" hidden="1">#REF!</definedName>
    <definedName name="BEx5DFMPS5X96RJDOCJY23G0L5T4" localSheetId="8" hidden="1">#REF!</definedName>
    <definedName name="BEx5DFMPS5X96RJDOCJY23G0L5T4" hidden="1">#REF!</definedName>
    <definedName name="BEx5DYYLHKHCNBKMYSP0TUJ1QSJQ" localSheetId="7" hidden="1">#REF!</definedName>
    <definedName name="BEx5DYYLHKHCNBKMYSP0TUJ1QSJQ" localSheetId="6" hidden="1">#REF!</definedName>
    <definedName name="BEx5DYYLHKHCNBKMYSP0TUJ1QSJQ" localSheetId="22" hidden="1">#REF!</definedName>
    <definedName name="BEx5DYYLHKHCNBKMYSP0TUJ1QSJQ" localSheetId="3" hidden="1">#REF!</definedName>
    <definedName name="BEx5DYYLHKHCNBKMYSP0TUJ1QSJQ" localSheetId="19" hidden="1">#REF!</definedName>
    <definedName name="BEx5DYYLHKHCNBKMYSP0TUJ1QSJQ" localSheetId="4" hidden="1">#REF!</definedName>
    <definedName name="BEx5DYYLHKHCNBKMYSP0TUJ1QSJQ" localSheetId="9" hidden="1">#REF!</definedName>
    <definedName name="BEx5DYYLHKHCNBKMYSP0TUJ1QSJQ" localSheetId="20" hidden="1">#REF!</definedName>
    <definedName name="BEx5DYYLHKHCNBKMYSP0TUJ1QSJQ" localSheetId="8" hidden="1">#REF!</definedName>
    <definedName name="BEx5DYYLHKHCNBKMYSP0TUJ1QSJQ" hidden="1">#REF!</definedName>
    <definedName name="BEx5EB8X1QMUK8A3RJA0NR2IFEF8" localSheetId="7" hidden="1">#REF!</definedName>
    <definedName name="BEx5EB8X1QMUK8A3RJA0NR2IFEF8" localSheetId="6" hidden="1">#REF!</definedName>
    <definedName name="BEx5EB8X1QMUK8A3RJA0NR2IFEF8" localSheetId="22" hidden="1">#REF!</definedName>
    <definedName name="BEx5EB8X1QMUK8A3RJA0NR2IFEF8" localSheetId="3" hidden="1">#REF!</definedName>
    <definedName name="BEx5EB8X1QMUK8A3RJA0NR2IFEF8" localSheetId="19" hidden="1">#REF!</definedName>
    <definedName name="BEx5EB8X1QMUK8A3RJA0NR2IFEF8" localSheetId="4" hidden="1">#REF!</definedName>
    <definedName name="BEx5EB8X1QMUK8A3RJA0NR2IFEF8" localSheetId="9" hidden="1">#REF!</definedName>
    <definedName name="BEx5EB8X1QMUK8A3RJA0NR2IFEF8" localSheetId="20" hidden="1">#REF!</definedName>
    <definedName name="BEx5EB8X1QMUK8A3RJA0NR2IFEF8" localSheetId="8" hidden="1">#REF!</definedName>
    <definedName name="BEx5EB8X1QMUK8A3RJA0NR2IFEF8" hidden="1">#REF!</definedName>
    <definedName name="BEx5EOA86ZTLBOBQ6O0SRXWP9S7C" localSheetId="7" hidden="1">#REF!</definedName>
    <definedName name="BEx5EOA86ZTLBOBQ6O0SRXWP9S7C" localSheetId="6" hidden="1">#REF!</definedName>
    <definedName name="BEx5EOA86ZTLBOBQ6O0SRXWP9S7C" localSheetId="22" hidden="1">#REF!</definedName>
    <definedName name="BEx5EOA86ZTLBOBQ6O0SRXWP9S7C" localSheetId="3" hidden="1">#REF!</definedName>
    <definedName name="BEx5EOA86ZTLBOBQ6O0SRXWP9S7C" localSheetId="19" hidden="1">#REF!</definedName>
    <definedName name="BEx5EOA86ZTLBOBQ6O0SRXWP9S7C" localSheetId="4" hidden="1">#REF!</definedName>
    <definedName name="BEx5EOA86ZTLBOBQ6O0SRXWP9S7C" localSheetId="9" hidden="1">#REF!</definedName>
    <definedName name="BEx5EOA86ZTLBOBQ6O0SRXWP9S7C" localSheetId="20" hidden="1">#REF!</definedName>
    <definedName name="BEx5EOA86ZTLBOBQ6O0SRXWP9S7C" localSheetId="8" hidden="1">#REF!</definedName>
    <definedName name="BEx5EOA86ZTLBOBQ6O0SRXWP9S7C" hidden="1">#REF!</definedName>
    <definedName name="BEx5EYMIRHIZXOWMET7JJ918MHW4" localSheetId="7" hidden="1">#REF!</definedName>
    <definedName name="BEx5EYMIRHIZXOWMET7JJ918MHW4" localSheetId="6" hidden="1">#REF!</definedName>
    <definedName name="BEx5EYMIRHIZXOWMET7JJ918MHW4" localSheetId="22" hidden="1">#REF!</definedName>
    <definedName name="BEx5EYMIRHIZXOWMET7JJ918MHW4" localSheetId="3" hidden="1">#REF!</definedName>
    <definedName name="BEx5EYMIRHIZXOWMET7JJ918MHW4" localSheetId="19" hidden="1">#REF!</definedName>
    <definedName name="BEx5EYMIRHIZXOWMET7JJ918MHW4" localSheetId="4" hidden="1">#REF!</definedName>
    <definedName name="BEx5EYMIRHIZXOWMET7JJ918MHW4" localSheetId="9" hidden="1">#REF!</definedName>
    <definedName name="BEx5EYMIRHIZXOWMET7JJ918MHW4" localSheetId="20" hidden="1">#REF!</definedName>
    <definedName name="BEx5EYMIRHIZXOWMET7JJ918MHW4" localSheetId="8" hidden="1">#REF!</definedName>
    <definedName name="BEx5EYMIRHIZXOWMET7JJ918MHW4" hidden="1">#REF!</definedName>
    <definedName name="BEx5F1BNSJ89ROV8TQB9SLLMELUX" localSheetId="7" hidden="1">#REF!</definedName>
    <definedName name="BEx5F1BNSJ89ROV8TQB9SLLMELUX" localSheetId="6" hidden="1">#REF!</definedName>
    <definedName name="BEx5F1BNSJ89ROV8TQB9SLLMELUX" localSheetId="22" hidden="1">#REF!</definedName>
    <definedName name="BEx5F1BNSJ89ROV8TQB9SLLMELUX" localSheetId="3" hidden="1">#REF!</definedName>
    <definedName name="BEx5F1BNSJ89ROV8TQB9SLLMELUX" localSheetId="19" hidden="1">#REF!</definedName>
    <definedName name="BEx5F1BNSJ89ROV8TQB9SLLMELUX" localSheetId="4" hidden="1">#REF!</definedName>
    <definedName name="BEx5F1BNSJ89ROV8TQB9SLLMELUX" localSheetId="9" hidden="1">#REF!</definedName>
    <definedName name="BEx5F1BNSJ89ROV8TQB9SLLMELUX" localSheetId="20" hidden="1">#REF!</definedName>
    <definedName name="BEx5F1BNSJ89ROV8TQB9SLLMELUX" localSheetId="8" hidden="1">#REF!</definedName>
    <definedName name="BEx5F1BNSJ89ROV8TQB9SLLMELUX" hidden="1">#REF!</definedName>
    <definedName name="BEx5F5D7Z3AZ3S9IXH1FODWIBR68" localSheetId="7" hidden="1">#REF!</definedName>
    <definedName name="BEx5F5D7Z3AZ3S9IXH1FODWIBR68" localSheetId="6" hidden="1">#REF!</definedName>
    <definedName name="BEx5F5D7Z3AZ3S9IXH1FODWIBR68" localSheetId="22" hidden="1">#REF!</definedName>
    <definedName name="BEx5F5D7Z3AZ3S9IXH1FODWIBR68" localSheetId="3" hidden="1">#REF!</definedName>
    <definedName name="BEx5F5D7Z3AZ3S9IXH1FODWIBR68" localSheetId="19" hidden="1">#REF!</definedName>
    <definedName name="BEx5F5D7Z3AZ3S9IXH1FODWIBR68" localSheetId="4" hidden="1">#REF!</definedName>
    <definedName name="BEx5F5D7Z3AZ3S9IXH1FODWIBR68" localSheetId="9" hidden="1">#REF!</definedName>
    <definedName name="BEx5F5D7Z3AZ3S9IXH1FODWIBR68" localSheetId="20" hidden="1">#REF!</definedName>
    <definedName name="BEx5F5D7Z3AZ3S9IXH1FODWIBR68" localSheetId="8" hidden="1">#REF!</definedName>
    <definedName name="BEx5F5D7Z3AZ3S9IXH1FODWIBR68" hidden="1">#REF!</definedName>
    <definedName name="BEx5FLEEMZW7NUQC8NSY6T2A2Z59" localSheetId="7" hidden="1">#REF!</definedName>
    <definedName name="BEx5FLEEMZW7NUQC8NSY6T2A2Z59" localSheetId="6" hidden="1">#REF!</definedName>
    <definedName name="BEx5FLEEMZW7NUQC8NSY6T2A2Z59" localSheetId="22" hidden="1">#REF!</definedName>
    <definedName name="BEx5FLEEMZW7NUQC8NSY6T2A2Z59" localSheetId="3" hidden="1">#REF!</definedName>
    <definedName name="BEx5FLEEMZW7NUQC8NSY6T2A2Z59" localSheetId="19" hidden="1">#REF!</definedName>
    <definedName name="BEx5FLEEMZW7NUQC8NSY6T2A2Z59" localSheetId="4" hidden="1">#REF!</definedName>
    <definedName name="BEx5FLEEMZW7NUQC8NSY6T2A2Z59" localSheetId="9" hidden="1">#REF!</definedName>
    <definedName name="BEx5FLEEMZW7NUQC8NSY6T2A2Z59" localSheetId="20" hidden="1">#REF!</definedName>
    <definedName name="BEx5FLEEMZW7NUQC8NSY6T2A2Z59" localSheetId="8" hidden="1">#REF!</definedName>
    <definedName name="BEx5FLEEMZW7NUQC8NSY6T2A2Z59" hidden="1">#REF!</definedName>
    <definedName name="BEx5FSW64TA7L06BOFLVWW013BY4" localSheetId="7" hidden="1">#REF!</definedName>
    <definedName name="BEx5FSW64TA7L06BOFLVWW013BY4" localSheetId="6" hidden="1">#REF!</definedName>
    <definedName name="BEx5FSW64TA7L06BOFLVWW013BY4" localSheetId="22" hidden="1">#REF!</definedName>
    <definedName name="BEx5FSW64TA7L06BOFLVWW013BY4" localSheetId="3" hidden="1">#REF!</definedName>
    <definedName name="BEx5FSW64TA7L06BOFLVWW013BY4" localSheetId="19" hidden="1">#REF!</definedName>
    <definedName name="BEx5FSW64TA7L06BOFLVWW013BY4" localSheetId="4" hidden="1">#REF!</definedName>
    <definedName name="BEx5FSW64TA7L06BOFLVWW013BY4" localSheetId="9" hidden="1">#REF!</definedName>
    <definedName name="BEx5FSW64TA7L06BOFLVWW013BY4" localSheetId="20" hidden="1">#REF!</definedName>
    <definedName name="BEx5FSW64TA7L06BOFLVWW013BY4" localSheetId="8" hidden="1">#REF!</definedName>
    <definedName name="BEx5FSW64TA7L06BOFLVWW013BY4" hidden="1">#REF!</definedName>
    <definedName name="BEx5GTR9OPOVBQ4J2HOD0SU5KWXY" localSheetId="7" hidden="1">#REF!</definedName>
    <definedName name="BEx5GTR9OPOVBQ4J2HOD0SU5KWXY" localSheetId="6" hidden="1">#REF!</definedName>
    <definedName name="BEx5GTR9OPOVBQ4J2HOD0SU5KWXY" localSheetId="22" hidden="1">#REF!</definedName>
    <definedName name="BEx5GTR9OPOVBQ4J2HOD0SU5KWXY" localSheetId="3" hidden="1">#REF!</definedName>
    <definedName name="BEx5GTR9OPOVBQ4J2HOD0SU5KWXY" localSheetId="19" hidden="1">#REF!</definedName>
    <definedName name="BEx5GTR9OPOVBQ4J2HOD0SU5KWXY" localSheetId="4" hidden="1">#REF!</definedName>
    <definedName name="BEx5GTR9OPOVBQ4J2HOD0SU5KWXY" localSheetId="9" hidden="1">#REF!</definedName>
    <definedName name="BEx5GTR9OPOVBQ4J2HOD0SU5KWXY" localSheetId="20" hidden="1">#REF!</definedName>
    <definedName name="BEx5GTR9OPOVBQ4J2HOD0SU5KWXY" localSheetId="8" hidden="1">#REF!</definedName>
    <definedName name="BEx5GTR9OPOVBQ4J2HOD0SU5KWXY" hidden="1">#REF!</definedName>
    <definedName name="BEx5I35TILQTCIK986SSI06XGPYY" localSheetId="7" hidden="1">#REF!</definedName>
    <definedName name="BEx5I35TILQTCIK986SSI06XGPYY" localSheetId="6" hidden="1">#REF!</definedName>
    <definedName name="BEx5I35TILQTCIK986SSI06XGPYY" localSheetId="22" hidden="1">#REF!</definedName>
    <definedName name="BEx5I35TILQTCIK986SSI06XGPYY" localSheetId="3" hidden="1">#REF!</definedName>
    <definedName name="BEx5I35TILQTCIK986SSI06XGPYY" localSheetId="19" hidden="1">#REF!</definedName>
    <definedName name="BEx5I35TILQTCIK986SSI06XGPYY" localSheetId="4" hidden="1">#REF!</definedName>
    <definedName name="BEx5I35TILQTCIK986SSI06XGPYY" localSheetId="9" hidden="1">#REF!</definedName>
    <definedName name="BEx5I35TILQTCIK986SSI06XGPYY" localSheetId="20" hidden="1">#REF!</definedName>
    <definedName name="BEx5I35TILQTCIK986SSI06XGPYY" localSheetId="8" hidden="1">#REF!</definedName>
    <definedName name="BEx5I35TILQTCIK986SSI06XGPYY" hidden="1">#REF!</definedName>
    <definedName name="BEx5J8TK6J2UGBW37HI2SCFI4O2E" localSheetId="7" hidden="1">#REF!</definedName>
    <definedName name="BEx5J8TK6J2UGBW37HI2SCFI4O2E" localSheetId="6" hidden="1">#REF!</definedName>
    <definedName name="BEx5J8TK6J2UGBW37HI2SCFI4O2E" localSheetId="22" hidden="1">#REF!</definedName>
    <definedName name="BEx5J8TK6J2UGBW37HI2SCFI4O2E" localSheetId="3" hidden="1">#REF!</definedName>
    <definedName name="BEx5J8TK6J2UGBW37HI2SCFI4O2E" localSheetId="19" hidden="1">#REF!</definedName>
    <definedName name="BEx5J8TK6J2UGBW37HI2SCFI4O2E" localSheetId="4" hidden="1">#REF!</definedName>
    <definedName name="BEx5J8TK6J2UGBW37HI2SCFI4O2E" localSheetId="9" hidden="1">#REF!</definedName>
    <definedName name="BEx5J8TK6J2UGBW37HI2SCFI4O2E" localSheetId="20" hidden="1">#REF!</definedName>
    <definedName name="BEx5J8TK6J2UGBW37HI2SCFI4O2E" localSheetId="8" hidden="1">#REF!</definedName>
    <definedName name="BEx5J8TK6J2UGBW37HI2SCFI4O2E" hidden="1">#REF!</definedName>
    <definedName name="BEx5JB2F8WF84L5FQ69JISMHNTVK" localSheetId="7" hidden="1">#REF!</definedName>
    <definedName name="BEx5JB2F8WF84L5FQ69JISMHNTVK" localSheetId="6" hidden="1">#REF!</definedName>
    <definedName name="BEx5JB2F8WF84L5FQ69JISMHNTVK" localSheetId="22" hidden="1">#REF!</definedName>
    <definedName name="BEx5JB2F8WF84L5FQ69JISMHNTVK" localSheetId="3" hidden="1">#REF!</definedName>
    <definedName name="BEx5JB2F8WF84L5FQ69JISMHNTVK" localSheetId="19" hidden="1">#REF!</definedName>
    <definedName name="BEx5JB2F8WF84L5FQ69JISMHNTVK" localSheetId="4" hidden="1">#REF!</definedName>
    <definedName name="BEx5JB2F8WF84L5FQ69JISMHNTVK" localSheetId="9" hidden="1">#REF!</definedName>
    <definedName name="BEx5JB2F8WF84L5FQ69JISMHNTVK" localSheetId="20" hidden="1">#REF!</definedName>
    <definedName name="BEx5JB2F8WF84L5FQ69JISMHNTVK" localSheetId="8" hidden="1">#REF!</definedName>
    <definedName name="BEx5JB2F8WF84L5FQ69JISMHNTVK" hidden="1">#REF!</definedName>
    <definedName name="BEx5KOYSUSMPMB5VLEMHY0ANORN8" localSheetId="7" hidden="1">#REF!</definedName>
    <definedName name="BEx5KOYSUSMPMB5VLEMHY0ANORN8" localSheetId="6" hidden="1">#REF!</definedName>
    <definedName name="BEx5KOYSUSMPMB5VLEMHY0ANORN8" localSheetId="22" hidden="1">#REF!</definedName>
    <definedName name="BEx5KOYSUSMPMB5VLEMHY0ANORN8" localSheetId="3" hidden="1">#REF!</definedName>
    <definedName name="BEx5KOYSUSMPMB5VLEMHY0ANORN8" localSheetId="19" hidden="1">#REF!</definedName>
    <definedName name="BEx5KOYSUSMPMB5VLEMHY0ANORN8" localSheetId="4" hidden="1">#REF!</definedName>
    <definedName name="BEx5KOYSUSMPMB5VLEMHY0ANORN8" localSheetId="9" hidden="1">#REF!</definedName>
    <definedName name="BEx5KOYSUSMPMB5VLEMHY0ANORN8" localSheetId="20" hidden="1">#REF!</definedName>
    <definedName name="BEx5KOYSUSMPMB5VLEMHY0ANORN8" localSheetId="8" hidden="1">#REF!</definedName>
    <definedName name="BEx5KOYSUSMPMB5VLEMHY0ANORN8" hidden="1">#REF!</definedName>
    <definedName name="BEx5L4JWTG16ALFDQDG17M6J4C0F" localSheetId="7" hidden="1">#REF!</definedName>
    <definedName name="BEx5L4JWTG16ALFDQDG17M6J4C0F" localSheetId="6" hidden="1">#REF!</definedName>
    <definedName name="BEx5L4JWTG16ALFDQDG17M6J4C0F" localSheetId="22" hidden="1">#REF!</definedName>
    <definedName name="BEx5L4JWTG16ALFDQDG17M6J4C0F" localSheetId="3" hidden="1">#REF!</definedName>
    <definedName name="BEx5L4JWTG16ALFDQDG17M6J4C0F" localSheetId="19" hidden="1">#REF!</definedName>
    <definedName name="BEx5L4JWTG16ALFDQDG17M6J4C0F" localSheetId="4" hidden="1">#REF!</definedName>
    <definedName name="BEx5L4JWTG16ALFDQDG17M6J4C0F" localSheetId="9" hidden="1">#REF!</definedName>
    <definedName name="BEx5L4JWTG16ALFDQDG17M6J4C0F" localSheetId="20" hidden="1">#REF!</definedName>
    <definedName name="BEx5L4JWTG16ALFDQDG17M6J4C0F" localSheetId="8" hidden="1">#REF!</definedName>
    <definedName name="BEx5L4JWTG16ALFDQDG17M6J4C0F" hidden="1">#REF!</definedName>
    <definedName name="BEx5N4BWM2LYG4WNE87UGZ9BH1I5" localSheetId="7" hidden="1">#REF!</definedName>
    <definedName name="BEx5N4BWM2LYG4WNE87UGZ9BH1I5" localSheetId="6" hidden="1">#REF!</definedName>
    <definedName name="BEx5N4BWM2LYG4WNE87UGZ9BH1I5" localSheetId="22" hidden="1">#REF!</definedName>
    <definedName name="BEx5N4BWM2LYG4WNE87UGZ9BH1I5" localSheetId="3" hidden="1">#REF!</definedName>
    <definedName name="BEx5N4BWM2LYG4WNE87UGZ9BH1I5" localSheetId="19" hidden="1">#REF!</definedName>
    <definedName name="BEx5N4BWM2LYG4WNE87UGZ9BH1I5" localSheetId="4" hidden="1">#REF!</definedName>
    <definedName name="BEx5N4BWM2LYG4WNE87UGZ9BH1I5" localSheetId="9" hidden="1">#REF!</definedName>
    <definedName name="BEx5N4BWM2LYG4WNE87UGZ9BH1I5" localSheetId="20" hidden="1">#REF!</definedName>
    <definedName name="BEx5N4BWM2LYG4WNE87UGZ9BH1I5" localSheetId="8" hidden="1">#REF!</definedName>
    <definedName name="BEx5N4BWM2LYG4WNE87UGZ9BH1I5" hidden="1">#REF!</definedName>
    <definedName name="BEx5NRK15YJIY23N8U2MFMYSEQA7" localSheetId="7" hidden="1">#REF!</definedName>
    <definedName name="BEx5NRK15YJIY23N8U2MFMYSEQA7" localSheetId="6" hidden="1">#REF!</definedName>
    <definedName name="BEx5NRK15YJIY23N8U2MFMYSEQA7" localSheetId="22" hidden="1">#REF!</definedName>
    <definedName name="BEx5NRK15YJIY23N8U2MFMYSEQA7" localSheetId="3" hidden="1">#REF!</definedName>
    <definedName name="BEx5NRK15YJIY23N8U2MFMYSEQA7" localSheetId="19" hidden="1">#REF!</definedName>
    <definedName name="BEx5NRK15YJIY23N8U2MFMYSEQA7" localSheetId="4" hidden="1">#REF!</definedName>
    <definedName name="BEx5NRK15YJIY23N8U2MFMYSEQA7" localSheetId="9" hidden="1">#REF!</definedName>
    <definedName name="BEx5NRK15YJIY23N8U2MFMYSEQA7" localSheetId="20" hidden="1">#REF!</definedName>
    <definedName name="BEx5NRK15YJIY23N8U2MFMYSEQA7" localSheetId="8" hidden="1">#REF!</definedName>
    <definedName name="BEx5NRK15YJIY23N8U2MFMYSEQA7" hidden="1">#REF!</definedName>
    <definedName name="BEx5OR7ZRGHEZGRPE2M6L03SBJPM" localSheetId="7" hidden="1">#REF!</definedName>
    <definedName name="BEx5OR7ZRGHEZGRPE2M6L03SBJPM" localSheetId="6" hidden="1">#REF!</definedName>
    <definedName name="BEx5OR7ZRGHEZGRPE2M6L03SBJPM" localSheetId="22" hidden="1">#REF!</definedName>
    <definedName name="BEx5OR7ZRGHEZGRPE2M6L03SBJPM" localSheetId="3" hidden="1">#REF!</definedName>
    <definedName name="BEx5OR7ZRGHEZGRPE2M6L03SBJPM" localSheetId="19" hidden="1">#REF!</definedName>
    <definedName name="BEx5OR7ZRGHEZGRPE2M6L03SBJPM" localSheetId="4" hidden="1">#REF!</definedName>
    <definedName name="BEx5OR7ZRGHEZGRPE2M6L03SBJPM" localSheetId="9" hidden="1">#REF!</definedName>
    <definedName name="BEx5OR7ZRGHEZGRPE2M6L03SBJPM" localSheetId="20" hidden="1">#REF!</definedName>
    <definedName name="BEx5OR7ZRGHEZGRPE2M6L03SBJPM" localSheetId="8" hidden="1">#REF!</definedName>
    <definedName name="BEx5OR7ZRGHEZGRPE2M6L03SBJPM" hidden="1">#REF!</definedName>
    <definedName name="BEx5P91WJTN8QGJ866QZ3F1M6SNA" localSheetId="7" hidden="1">#REF!</definedName>
    <definedName name="BEx5P91WJTN8QGJ866QZ3F1M6SNA" localSheetId="6" hidden="1">#REF!</definedName>
    <definedName name="BEx5P91WJTN8QGJ866QZ3F1M6SNA" localSheetId="22" hidden="1">#REF!</definedName>
    <definedName name="BEx5P91WJTN8QGJ866QZ3F1M6SNA" localSheetId="3" hidden="1">#REF!</definedName>
    <definedName name="BEx5P91WJTN8QGJ866QZ3F1M6SNA" localSheetId="19" hidden="1">#REF!</definedName>
    <definedName name="BEx5P91WJTN8QGJ866QZ3F1M6SNA" localSheetId="4" hidden="1">#REF!</definedName>
    <definedName name="BEx5P91WJTN8QGJ866QZ3F1M6SNA" localSheetId="9" hidden="1">#REF!</definedName>
    <definedName name="BEx5P91WJTN8QGJ866QZ3F1M6SNA" localSheetId="20" hidden="1">#REF!</definedName>
    <definedName name="BEx5P91WJTN8QGJ866QZ3F1M6SNA" localSheetId="8" hidden="1">#REF!</definedName>
    <definedName name="BEx5P91WJTN8QGJ866QZ3F1M6SNA" hidden="1">#REF!</definedName>
    <definedName name="BEx5PB5F014M1BTQWCPT2UOXBXRT" localSheetId="7" hidden="1">#REF!</definedName>
    <definedName name="BEx5PB5F014M1BTQWCPT2UOXBXRT" localSheetId="6" hidden="1">#REF!</definedName>
    <definedName name="BEx5PB5F014M1BTQWCPT2UOXBXRT" localSheetId="22" hidden="1">#REF!</definedName>
    <definedName name="BEx5PB5F014M1BTQWCPT2UOXBXRT" localSheetId="3" hidden="1">#REF!</definedName>
    <definedName name="BEx5PB5F014M1BTQWCPT2UOXBXRT" localSheetId="19" hidden="1">#REF!</definedName>
    <definedName name="BEx5PB5F014M1BTQWCPT2UOXBXRT" localSheetId="4" hidden="1">#REF!</definedName>
    <definedName name="BEx5PB5F014M1BTQWCPT2UOXBXRT" localSheetId="9" hidden="1">#REF!</definedName>
    <definedName name="BEx5PB5F014M1BTQWCPT2UOXBXRT" localSheetId="20" hidden="1">#REF!</definedName>
    <definedName name="BEx5PB5F014M1BTQWCPT2UOXBXRT" localSheetId="8" hidden="1">#REF!</definedName>
    <definedName name="BEx5PB5F014M1BTQWCPT2UOXBXRT" hidden="1">#REF!</definedName>
    <definedName name="BEx5PV309UV13TA0A7SGNBYR9K15" localSheetId="7" hidden="1">#REF!</definedName>
    <definedName name="BEx5PV309UV13TA0A7SGNBYR9K15" localSheetId="6" hidden="1">#REF!</definedName>
    <definedName name="BEx5PV309UV13TA0A7SGNBYR9K15" localSheetId="22" hidden="1">#REF!</definedName>
    <definedName name="BEx5PV309UV13TA0A7SGNBYR9K15" localSheetId="3" hidden="1">#REF!</definedName>
    <definedName name="BEx5PV309UV13TA0A7SGNBYR9K15" localSheetId="19" hidden="1">#REF!</definedName>
    <definedName name="BEx5PV309UV13TA0A7SGNBYR9K15" localSheetId="4" hidden="1">#REF!</definedName>
    <definedName name="BEx5PV309UV13TA0A7SGNBYR9K15" localSheetId="9" hidden="1">#REF!</definedName>
    <definedName name="BEx5PV309UV13TA0A7SGNBYR9K15" localSheetId="20" hidden="1">#REF!</definedName>
    <definedName name="BEx5PV309UV13TA0A7SGNBYR9K15" localSheetId="8" hidden="1">#REF!</definedName>
    <definedName name="BEx5PV309UV13TA0A7SGNBYR9K15" hidden="1">#REF!</definedName>
    <definedName name="BEx5RG6CWHJK87HMTGHQ3BLB32WJ" localSheetId="7" hidden="1">#REF!</definedName>
    <definedName name="BEx5RG6CWHJK87HMTGHQ3BLB32WJ" localSheetId="6" hidden="1">#REF!</definedName>
    <definedName name="BEx5RG6CWHJK87HMTGHQ3BLB32WJ" localSheetId="22" hidden="1">#REF!</definedName>
    <definedName name="BEx5RG6CWHJK87HMTGHQ3BLB32WJ" localSheetId="3" hidden="1">#REF!</definedName>
    <definedName name="BEx5RG6CWHJK87HMTGHQ3BLB32WJ" localSheetId="19" hidden="1">#REF!</definedName>
    <definedName name="BEx5RG6CWHJK87HMTGHQ3BLB32WJ" localSheetId="4" hidden="1">#REF!</definedName>
    <definedName name="BEx5RG6CWHJK87HMTGHQ3BLB32WJ" localSheetId="9" hidden="1">#REF!</definedName>
    <definedName name="BEx5RG6CWHJK87HMTGHQ3BLB32WJ" localSheetId="20" hidden="1">#REF!</definedName>
    <definedName name="BEx5RG6CWHJK87HMTGHQ3BLB32WJ" localSheetId="8" hidden="1">#REF!</definedName>
    <definedName name="BEx5RG6CWHJK87HMTGHQ3BLB32WJ" hidden="1">#REF!</definedName>
    <definedName name="BEx73MBHXPGN5MLC2IC6RCMRLO6D" localSheetId="7" hidden="1">[1]HEADER!#REF!</definedName>
    <definedName name="BEx73MBHXPGN5MLC2IC6RCMRLO6D" localSheetId="6" hidden="1">[1]HEADER!#REF!</definedName>
    <definedName name="BEx73MBHXPGN5MLC2IC6RCMRLO6D" localSheetId="22" hidden="1">[1]HEADER!#REF!</definedName>
    <definedName name="BEx73MBHXPGN5MLC2IC6RCMRLO6D" localSheetId="3" hidden="1">[1]HEADER!#REF!</definedName>
    <definedName name="BEx73MBHXPGN5MLC2IC6RCMRLO6D" localSheetId="19" hidden="1">[1]HEADER!#REF!</definedName>
    <definedName name="BEx73MBHXPGN5MLC2IC6RCMRLO6D" localSheetId="4" hidden="1">[1]HEADER!#REF!</definedName>
    <definedName name="BEx73MBHXPGN5MLC2IC6RCMRLO6D" localSheetId="9" hidden="1">[1]HEADER!#REF!</definedName>
    <definedName name="BEx73MBHXPGN5MLC2IC6RCMRLO6D" localSheetId="20" hidden="1">[1]HEADER!#REF!</definedName>
    <definedName name="BEx73MBHXPGN5MLC2IC6RCMRLO6D" localSheetId="8" hidden="1">[1]HEADER!#REF!</definedName>
    <definedName name="BEx73MBHXPGN5MLC2IC6RCMRLO6D" hidden="1">[1]HEADER!#REF!</definedName>
    <definedName name="BEx75262ODJ8IEZ310LOI4HCAZ6D" localSheetId="7" hidden="1">#REF!</definedName>
    <definedName name="BEx75262ODJ8IEZ310LOI4HCAZ6D" localSheetId="6" hidden="1">#REF!</definedName>
    <definedName name="BEx75262ODJ8IEZ310LOI4HCAZ6D" localSheetId="17" hidden="1">#REF!</definedName>
    <definedName name="BEx75262ODJ8IEZ310LOI4HCAZ6D" localSheetId="22" hidden="1">#REF!</definedName>
    <definedName name="BEx75262ODJ8IEZ310LOI4HCAZ6D" localSheetId="3" hidden="1">#REF!</definedName>
    <definedName name="BEx75262ODJ8IEZ310LOI4HCAZ6D" localSheetId="19" hidden="1">#REF!</definedName>
    <definedName name="BEx75262ODJ8IEZ310LOI4HCAZ6D" localSheetId="15" hidden="1">#REF!</definedName>
    <definedName name="BEx75262ODJ8IEZ310LOI4HCAZ6D" localSheetId="4" hidden="1">#REF!</definedName>
    <definedName name="BEx75262ODJ8IEZ310LOI4HCAZ6D" localSheetId="9" hidden="1">#REF!</definedName>
    <definedName name="BEx75262ODJ8IEZ310LOI4HCAZ6D" localSheetId="20" hidden="1">#REF!</definedName>
    <definedName name="BEx75262ODJ8IEZ310LOI4HCAZ6D" localSheetId="8" hidden="1">#REF!</definedName>
    <definedName name="BEx75262ODJ8IEZ310LOI4HCAZ6D" hidden="1">#REF!</definedName>
    <definedName name="BEx77TTJYNS6TPSI75BIWH4M7S4Y" localSheetId="7" hidden="1">#REF!</definedName>
    <definedName name="BEx77TTJYNS6TPSI75BIWH4M7S4Y" localSheetId="6" hidden="1">#REF!</definedName>
    <definedName name="BEx77TTJYNS6TPSI75BIWH4M7S4Y" localSheetId="22" hidden="1">#REF!</definedName>
    <definedName name="BEx77TTJYNS6TPSI75BIWH4M7S4Y" localSheetId="3" hidden="1">#REF!</definedName>
    <definedName name="BEx77TTJYNS6TPSI75BIWH4M7S4Y" localSheetId="19" hidden="1">#REF!</definedName>
    <definedName name="BEx77TTJYNS6TPSI75BIWH4M7S4Y" localSheetId="4" hidden="1">#REF!</definedName>
    <definedName name="BEx77TTJYNS6TPSI75BIWH4M7S4Y" localSheetId="9" hidden="1">#REF!</definedName>
    <definedName name="BEx77TTJYNS6TPSI75BIWH4M7S4Y" localSheetId="20" hidden="1">#REF!</definedName>
    <definedName name="BEx77TTJYNS6TPSI75BIWH4M7S4Y" localSheetId="8" hidden="1">#REF!</definedName>
    <definedName name="BEx77TTJYNS6TPSI75BIWH4M7S4Y" hidden="1">#REF!</definedName>
    <definedName name="BEx77UV9C664UJ5IVC1UIHNHFGVF" localSheetId="7" hidden="1">#REF!</definedName>
    <definedName name="BEx77UV9C664UJ5IVC1UIHNHFGVF" localSheetId="6" hidden="1">#REF!</definedName>
    <definedName name="BEx77UV9C664UJ5IVC1UIHNHFGVF" localSheetId="22" hidden="1">#REF!</definedName>
    <definedName name="BEx77UV9C664UJ5IVC1UIHNHFGVF" localSheetId="3" hidden="1">#REF!</definedName>
    <definedName name="BEx77UV9C664UJ5IVC1UIHNHFGVF" localSheetId="19" hidden="1">#REF!</definedName>
    <definedName name="BEx77UV9C664UJ5IVC1UIHNHFGVF" localSheetId="4" hidden="1">#REF!</definedName>
    <definedName name="BEx77UV9C664UJ5IVC1UIHNHFGVF" localSheetId="9" hidden="1">#REF!</definedName>
    <definedName name="BEx77UV9C664UJ5IVC1UIHNHFGVF" localSheetId="20" hidden="1">#REF!</definedName>
    <definedName name="BEx77UV9C664UJ5IVC1UIHNHFGVF" localSheetId="8" hidden="1">#REF!</definedName>
    <definedName name="BEx77UV9C664UJ5IVC1UIHNHFGVF" hidden="1">#REF!</definedName>
    <definedName name="BEx7809FXG0OGVTGRHA9W8KVZDX9" localSheetId="7" hidden="1">#REF!</definedName>
    <definedName name="BEx7809FXG0OGVTGRHA9W8KVZDX9" localSheetId="6" hidden="1">#REF!</definedName>
    <definedName name="BEx7809FXG0OGVTGRHA9W8KVZDX9" localSheetId="22" hidden="1">#REF!</definedName>
    <definedName name="BEx7809FXG0OGVTGRHA9W8KVZDX9" localSheetId="3" hidden="1">#REF!</definedName>
    <definedName name="BEx7809FXG0OGVTGRHA9W8KVZDX9" localSheetId="19" hidden="1">#REF!</definedName>
    <definedName name="BEx7809FXG0OGVTGRHA9W8KVZDX9" localSheetId="4" hidden="1">#REF!</definedName>
    <definedName name="BEx7809FXG0OGVTGRHA9W8KVZDX9" localSheetId="9" hidden="1">#REF!</definedName>
    <definedName name="BEx7809FXG0OGVTGRHA9W8KVZDX9" localSheetId="20" hidden="1">#REF!</definedName>
    <definedName name="BEx7809FXG0OGVTGRHA9W8KVZDX9" localSheetId="8" hidden="1">#REF!</definedName>
    <definedName name="BEx7809FXG0OGVTGRHA9W8KVZDX9" hidden="1">#REF!</definedName>
    <definedName name="BEx781M34BS66TJ0X6Q45BD61CR3" localSheetId="7" hidden="1">#REF!</definedName>
    <definedName name="BEx781M34BS66TJ0X6Q45BD61CR3" localSheetId="6" hidden="1">#REF!</definedName>
    <definedName name="BEx781M34BS66TJ0X6Q45BD61CR3" localSheetId="22" hidden="1">#REF!</definedName>
    <definedName name="BEx781M34BS66TJ0X6Q45BD61CR3" localSheetId="3" hidden="1">#REF!</definedName>
    <definedName name="BEx781M34BS66TJ0X6Q45BD61CR3" localSheetId="19" hidden="1">#REF!</definedName>
    <definedName name="BEx781M34BS66TJ0X6Q45BD61CR3" localSheetId="4" hidden="1">#REF!</definedName>
    <definedName name="BEx781M34BS66TJ0X6Q45BD61CR3" localSheetId="9" hidden="1">#REF!</definedName>
    <definedName name="BEx781M34BS66TJ0X6Q45BD61CR3" localSheetId="20" hidden="1">#REF!</definedName>
    <definedName name="BEx781M34BS66TJ0X6Q45BD61CR3" localSheetId="8" hidden="1">#REF!</definedName>
    <definedName name="BEx781M34BS66TJ0X6Q45BD61CR3" hidden="1">#REF!</definedName>
    <definedName name="BEx79I23NWSY7O39JF9L6HV2AA69" localSheetId="7" hidden="1">#REF!</definedName>
    <definedName name="BEx79I23NWSY7O39JF9L6HV2AA69" localSheetId="6" hidden="1">#REF!</definedName>
    <definedName name="BEx79I23NWSY7O39JF9L6HV2AA69" localSheetId="22" hidden="1">#REF!</definedName>
    <definedName name="BEx79I23NWSY7O39JF9L6HV2AA69" localSheetId="3" hidden="1">#REF!</definedName>
    <definedName name="BEx79I23NWSY7O39JF9L6HV2AA69" localSheetId="19" hidden="1">#REF!</definedName>
    <definedName name="BEx79I23NWSY7O39JF9L6HV2AA69" localSheetId="4" hidden="1">#REF!</definedName>
    <definedName name="BEx79I23NWSY7O39JF9L6HV2AA69" localSheetId="9" hidden="1">#REF!</definedName>
    <definedName name="BEx79I23NWSY7O39JF9L6HV2AA69" localSheetId="20" hidden="1">#REF!</definedName>
    <definedName name="BEx79I23NWSY7O39JF9L6HV2AA69" localSheetId="8" hidden="1">#REF!</definedName>
    <definedName name="BEx79I23NWSY7O39JF9L6HV2AA69" hidden="1">#REF!</definedName>
    <definedName name="BEx79P3LD0VU95LB75HZDOBD728T" localSheetId="7" hidden="1">#REF!</definedName>
    <definedName name="BEx79P3LD0VU95LB75HZDOBD728T" localSheetId="6" hidden="1">#REF!</definedName>
    <definedName name="BEx79P3LD0VU95LB75HZDOBD728T" localSheetId="22" hidden="1">#REF!</definedName>
    <definedName name="BEx79P3LD0VU95LB75HZDOBD728T" localSheetId="3" hidden="1">#REF!</definedName>
    <definedName name="BEx79P3LD0VU95LB75HZDOBD728T" localSheetId="19" hidden="1">#REF!</definedName>
    <definedName name="BEx79P3LD0VU95LB75HZDOBD728T" localSheetId="4" hidden="1">#REF!</definedName>
    <definedName name="BEx79P3LD0VU95LB75HZDOBD728T" localSheetId="9" hidden="1">#REF!</definedName>
    <definedName name="BEx79P3LD0VU95LB75HZDOBD728T" localSheetId="20" hidden="1">#REF!</definedName>
    <definedName name="BEx79P3LD0VU95LB75HZDOBD728T" localSheetId="8" hidden="1">#REF!</definedName>
    <definedName name="BEx79P3LD0VU95LB75HZDOBD728T" hidden="1">#REF!</definedName>
    <definedName name="BEx7ADODDE6JWHZJTXMZ1B4O4SBT" localSheetId="7" hidden="1">#REF!</definedName>
    <definedName name="BEx7ADODDE6JWHZJTXMZ1B4O4SBT" localSheetId="6" hidden="1">#REF!</definedName>
    <definedName name="BEx7ADODDE6JWHZJTXMZ1B4O4SBT" localSheetId="22" hidden="1">#REF!</definedName>
    <definedName name="BEx7ADODDE6JWHZJTXMZ1B4O4SBT" localSheetId="3" hidden="1">#REF!</definedName>
    <definedName name="BEx7ADODDE6JWHZJTXMZ1B4O4SBT" localSheetId="19" hidden="1">#REF!</definedName>
    <definedName name="BEx7ADODDE6JWHZJTXMZ1B4O4SBT" localSheetId="4" hidden="1">#REF!</definedName>
    <definedName name="BEx7ADODDE6JWHZJTXMZ1B4O4SBT" localSheetId="9" hidden="1">#REF!</definedName>
    <definedName name="BEx7ADODDE6JWHZJTXMZ1B4O4SBT" localSheetId="20" hidden="1">#REF!</definedName>
    <definedName name="BEx7ADODDE6JWHZJTXMZ1B4O4SBT" localSheetId="8" hidden="1">#REF!</definedName>
    <definedName name="BEx7ADODDE6JWHZJTXMZ1B4O4SBT" hidden="1">#REF!</definedName>
    <definedName name="BEx7AY21FW2F1MCM9KPLOWB6SCHP" localSheetId="7" hidden="1">#REF!</definedName>
    <definedName name="BEx7AY21FW2F1MCM9KPLOWB6SCHP" localSheetId="6" hidden="1">#REF!</definedName>
    <definedName name="BEx7AY21FW2F1MCM9KPLOWB6SCHP" localSheetId="22" hidden="1">#REF!</definedName>
    <definedName name="BEx7AY21FW2F1MCM9KPLOWB6SCHP" localSheetId="3" hidden="1">#REF!</definedName>
    <definedName name="BEx7AY21FW2F1MCM9KPLOWB6SCHP" localSheetId="19" hidden="1">#REF!</definedName>
    <definedName name="BEx7AY21FW2F1MCM9KPLOWB6SCHP" localSheetId="4" hidden="1">#REF!</definedName>
    <definedName name="BEx7AY21FW2F1MCM9KPLOWB6SCHP" localSheetId="9" hidden="1">#REF!</definedName>
    <definedName name="BEx7AY21FW2F1MCM9KPLOWB6SCHP" localSheetId="20" hidden="1">#REF!</definedName>
    <definedName name="BEx7AY21FW2F1MCM9KPLOWB6SCHP" localSheetId="8" hidden="1">#REF!</definedName>
    <definedName name="BEx7AY21FW2F1MCM9KPLOWB6SCHP" hidden="1">#REF!</definedName>
    <definedName name="BEx7DOCWEVFL33G21XPYE8OHDYH1" localSheetId="7" hidden="1">#REF!</definedName>
    <definedName name="BEx7DOCWEVFL33G21XPYE8OHDYH1" localSheetId="6" hidden="1">#REF!</definedName>
    <definedName name="BEx7DOCWEVFL33G21XPYE8OHDYH1" localSheetId="22" hidden="1">#REF!</definedName>
    <definedName name="BEx7DOCWEVFL33G21XPYE8OHDYH1" localSheetId="3" hidden="1">#REF!</definedName>
    <definedName name="BEx7DOCWEVFL33G21XPYE8OHDYH1" localSheetId="19" hidden="1">#REF!</definedName>
    <definedName name="BEx7DOCWEVFL33G21XPYE8OHDYH1" localSheetId="4" hidden="1">#REF!</definedName>
    <definedName name="BEx7DOCWEVFL33G21XPYE8OHDYH1" localSheetId="9" hidden="1">#REF!</definedName>
    <definedName name="BEx7DOCWEVFL33G21XPYE8OHDYH1" localSheetId="20" hidden="1">#REF!</definedName>
    <definedName name="BEx7DOCWEVFL33G21XPYE8OHDYH1" localSheetId="8" hidden="1">#REF!</definedName>
    <definedName name="BEx7DOCWEVFL33G21XPYE8OHDYH1" hidden="1">#REF!</definedName>
    <definedName name="BEx7EF15SEK92OSBPPT39TW3ETOH" localSheetId="7" hidden="1">#REF!</definedName>
    <definedName name="BEx7EF15SEK92OSBPPT39TW3ETOH" localSheetId="6" hidden="1">#REF!</definedName>
    <definedName name="BEx7EF15SEK92OSBPPT39TW3ETOH" localSheetId="22" hidden="1">#REF!</definedName>
    <definedName name="BEx7EF15SEK92OSBPPT39TW3ETOH" localSheetId="3" hidden="1">#REF!</definedName>
    <definedName name="BEx7EF15SEK92OSBPPT39TW3ETOH" localSheetId="19" hidden="1">#REF!</definedName>
    <definedName name="BEx7EF15SEK92OSBPPT39TW3ETOH" localSheetId="4" hidden="1">#REF!</definedName>
    <definedName name="BEx7EF15SEK92OSBPPT39TW3ETOH" localSheetId="9" hidden="1">#REF!</definedName>
    <definedName name="BEx7EF15SEK92OSBPPT39TW3ETOH" localSheetId="20" hidden="1">#REF!</definedName>
    <definedName name="BEx7EF15SEK92OSBPPT39TW3ETOH" localSheetId="8" hidden="1">#REF!</definedName>
    <definedName name="BEx7EF15SEK92OSBPPT39TW3ETOH" hidden="1">#REF!</definedName>
    <definedName name="BEx7EMDFZVNG0CI6XDF0XLVN2YYP" localSheetId="7" hidden="1">#REF!</definedName>
    <definedName name="BEx7EMDFZVNG0CI6XDF0XLVN2YYP" localSheetId="6" hidden="1">#REF!</definedName>
    <definedName name="BEx7EMDFZVNG0CI6XDF0XLVN2YYP" localSheetId="22" hidden="1">#REF!</definedName>
    <definedName name="BEx7EMDFZVNG0CI6XDF0XLVN2YYP" localSheetId="3" hidden="1">#REF!</definedName>
    <definedName name="BEx7EMDFZVNG0CI6XDF0XLVN2YYP" localSheetId="19" hidden="1">#REF!</definedName>
    <definedName name="BEx7EMDFZVNG0CI6XDF0XLVN2YYP" localSheetId="4" hidden="1">#REF!</definedName>
    <definedName name="BEx7EMDFZVNG0CI6XDF0XLVN2YYP" localSheetId="9" hidden="1">#REF!</definedName>
    <definedName name="BEx7EMDFZVNG0CI6XDF0XLVN2YYP" localSheetId="20" hidden="1">#REF!</definedName>
    <definedName name="BEx7EMDFZVNG0CI6XDF0XLVN2YYP" localSheetId="8" hidden="1">#REF!</definedName>
    <definedName name="BEx7EMDFZVNG0CI6XDF0XLVN2YYP" hidden="1">#REF!</definedName>
    <definedName name="BEx7F7CQJ5U6TAAGWPCKW7OEOF7H" localSheetId="7" hidden="1">#REF!</definedName>
    <definedName name="BEx7F7CQJ5U6TAAGWPCKW7OEOF7H" localSheetId="6" hidden="1">#REF!</definedName>
    <definedName name="BEx7F7CQJ5U6TAAGWPCKW7OEOF7H" localSheetId="22" hidden="1">#REF!</definedName>
    <definedName name="BEx7F7CQJ5U6TAAGWPCKW7OEOF7H" localSheetId="3" hidden="1">#REF!</definedName>
    <definedName name="BEx7F7CQJ5U6TAAGWPCKW7OEOF7H" localSheetId="19" hidden="1">#REF!</definedName>
    <definedName name="BEx7F7CQJ5U6TAAGWPCKW7OEOF7H" localSheetId="4" hidden="1">#REF!</definedName>
    <definedName name="BEx7F7CQJ5U6TAAGWPCKW7OEOF7H" localSheetId="9" hidden="1">#REF!</definedName>
    <definedName name="BEx7F7CQJ5U6TAAGWPCKW7OEOF7H" localSheetId="20" hidden="1">#REF!</definedName>
    <definedName name="BEx7F7CQJ5U6TAAGWPCKW7OEOF7H" localSheetId="8" hidden="1">#REF!</definedName>
    <definedName name="BEx7F7CQJ5U6TAAGWPCKW7OEOF7H" hidden="1">#REF!</definedName>
    <definedName name="BEx7FFG1WY5GYJ9JALQV9LYA0IO4" localSheetId="7" hidden="1">#REF!</definedName>
    <definedName name="BEx7FFG1WY5GYJ9JALQV9LYA0IO4" localSheetId="6" hidden="1">#REF!</definedName>
    <definedName name="BEx7FFG1WY5GYJ9JALQV9LYA0IO4" localSheetId="22" hidden="1">#REF!</definedName>
    <definedName name="BEx7FFG1WY5GYJ9JALQV9LYA0IO4" localSheetId="3" hidden="1">#REF!</definedName>
    <definedName name="BEx7FFG1WY5GYJ9JALQV9LYA0IO4" localSheetId="4" hidden="1">#REF!</definedName>
    <definedName name="BEx7FFG1WY5GYJ9JALQV9LYA0IO4" localSheetId="9" hidden="1">#REF!</definedName>
    <definedName name="BEx7FFG1WY5GYJ9JALQV9LYA0IO4" localSheetId="20" hidden="1">#REF!</definedName>
    <definedName name="BEx7FFG1WY5GYJ9JALQV9LYA0IO4" localSheetId="8" hidden="1">#REF!</definedName>
    <definedName name="BEx7FFG1WY5GYJ9JALQV9LYA0IO4" hidden="1">#REF!</definedName>
    <definedName name="BEx7FYMJY7MDGMDXB1ZJVW35MQG1" localSheetId="7" hidden="1">#REF!</definedName>
    <definedName name="BEx7FYMJY7MDGMDXB1ZJVW35MQG1" localSheetId="6" hidden="1">#REF!</definedName>
    <definedName name="BEx7FYMJY7MDGMDXB1ZJVW35MQG1" localSheetId="22" hidden="1">#REF!</definedName>
    <definedName name="BEx7FYMJY7MDGMDXB1ZJVW35MQG1" localSheetId="3" hidden="1">#REF!</definedName>
    <definedName name="BEx7FYMJY7MDGMDXB1ZJVW35MQG1" localSheetId="19" hidden="1">#REF!</definedName>
    <definedName name="BEx7FYMJY7MDGMDXB1ZJVW35MQG1" localSheetId="4" hidden="1">#REF!</definedName>
    <definedName name="BEx7FYMJY7MDGMDXB1ZJVW35MQG1" localSheetId="9" hidden="1">#REF!</definedName>
    <definedName name="BEx7FYMJY7MDGMDXB1ZJVW35MQG1" localSheetId="20" hidden="1">#REF!</definedName>
    <definedName name="BEx7FYMJY7MDGMDXB1ZJVW35MQG1" localSheetId="8" hidden="1">#REF!</definedName>
    <definedName name="BEx7FYMJY7MDGMDXB1ZJVW35MQG1" hidden="1">#REF!</definedName>
    <definedName name="BEx7FZTQB6JFDFCIA7I3ITZLZ77G" localSheetId="7" hidden="1">#REF!</definedName>
    <definedName name="BEx7FZTQB6JFDFCIA7I3ITZLZ77G" localSheetId="6" hidden="1">#REF!</definedName>
    <definedName name="BEx7FZTQB6JFDFCIA7I3ITZLZ77G" localSheetId="22" hidden="1">#REF!</definedName>
    <definedName name="BEx7FZTQB6JFDFCIA7I3ITZLZ77G" localSheetId="3" hidden="1">#REF!</definedName>
    <definedName name="BEx7FZTQB6JFDFCIA7I3ITZLZ77G" localSheetId="19" hidden="1">#REF!</definedName>
    <definedName name="BEx7FZTQB6JFDFCIA7I3ITZLZ77G" localSheetId="4" hidden="1">#REF!</definedName>
    <definedName name="BEx7FZTQB6JFDFCIA7I3ITZLZ77G" localSheetId="9" hidden="1">#REF!</definedName>
    <definedName name="BEx7FZTQB6JFDFCIA7I3ITZLZ77G" localSheetId="20" hidden="1">#REF!</definedName>
    <definedName name="BEx7FZTQB6JFDFCIA7I3ITZLZ77G" localSheetId="8" hidden="1">#REF!</definedName>
    <definedName name="BEx7FZTQB6JFDFCIA7I3ITZLZ77G" hidden="1">#REF!</definedName>
    <definedName name="BEx7HITIHHI9ODLIPYQ2U39LHC6T" localSheetId="7" hidden="1">#REF!</definedName>
    <definedName name="BEx7HITIHHI9ODLIPYQ2U39LHC6T" localSheetId="6" hidden="1">#REF!</definedName>
    <definedName name="BEx7HITIHHI9ODLIPYQ2U39LHC6T" localSheetId="22" hidden="1">#REF!</definedName>
    <definedName name="BEx7HITIHHI9ODLIPYQ2U39LHC6T" localSheetId="3" hidden="1">#REF!</definedName>
    <definedName name="BEx7HITIHHI9ODLIPYQ2U39LHC6T" localSheetId="19" hidden="1">#REF!</definedName>
    <definedName name="BEx7HITIHHI9ODLIPYQ2U39LHC6T" localSheetId="4" hidden="1">#REF!</definedName>
    <definedName name="BEx7HITIHHI9ODLIPYQ2U39LHC6T" localSheetId="9" hidden="1">#REF!</definedName>
    <definedName name="BEx7HITIHHI9ODLIPYQ2U39LHC6T" localSheetId="20" hidden="1">#REF!</definedName>
    <definedName name="BEx7HITIHHI9ODLIPYQ2U39LHC6T" localSheetId="8" hidden="1">#REF!</definedName>
    <definedName name="BEx7HITIHHI9ODLIPYQ2U39LHC6T" hidden="1">#REF!</definedName>
    <definedName name="BEx7IGU383JMFSA3XVEJUTU1M92K" localSheetId="7" hidden="1">#REF!</definedName>
    <definedName name="BEx7IGU383JMFSA3XVEJUTU1M92K" localSheetId="6" hidden="1">#REF!</definedName>
    <definedName name="BEx7IGU383JMFSA3XVEJUTU1M92K" localSheetId="22" hidden="1">#REF!</definedName>
    <definedName name="BEx7IGU383JMFSA3XVEJUTU1M92K" localSheetId="3" hidden="1">#REF!</definedName>
    <definedName name="BEx7IGU383JMFSA3XVEJUTU1M92K" localSheetId="19" hidden="1">#REF!</definedName>
    <definedName name="BEx7IGU383JMFSA3XVEJUTU1M92K" localSheetId="4" hidden="1">#REF!</definedName>
    <definedName name="BEx7IGU383JMFSA3XVEJUTU1M92K" localSheetId="9" hidden="1">#REF!</definedName>
    <definedName name="BEx7IGU383JMFSA3XVEJUTU1M92K" localSheetId="20" hidden="1">#REF!</definedName>
    <definedName name="BEx7IGU383JMFSA3XVEJUTU1M92K" localSheetId="8" hidden="1">#REF!</definedName>
    <definedName name="BEx7IGU383JMFSA3XVEJUTU1M92K" hidden="1">#REF!</definedName>
    <definedName name="BEx7II6K98UXG6IS9TQ0INENDJ0N" localSheetId="7" hidden="1">#REF!</definedName>
    <definedName name="BEx7II6K98UXG6IS9TQ0INENDJ0N" localSheetId="6" hidden="1">#REF!</definedName>
    <definedName name="BEx7II6K98UXG6IS9TQ0INENDJ0N" localSheetId="22" hidden="1">#REF!</definedName>
    <definedName name="BEx7II6K98UXG6IS9TQ0INENDJ0N" localSheetId="3" hidden="1">#REF!</definedName>
    <definedName name="BEx7II6K98UXG6IS9TQ0INENDJ0N" localSheetId="19" hidden="1">#REF!</definedName>
    <definedName name="BEx7II6K98UXG6IS9TQ0INENDJ0N" localSheetId="4" hidden="1">#REF!</definedName>
    <definedName name="BEx7II6K98UXG6IS9TQ0INENDJ0N" localSheetId="9" hidden="1">#REF!</definedName>
    <definedName name="BEx7II6K98UXG6IS9TQ0INENDJ0N" localSheetId="20" hidden="1">#REF!</definedName>
    <definedName name="BEx7II6K98UXG6IS9TQ0INENDJ0N" localSheetId="8" hidden="1">#REF!</definedName>
    <definedName name="BEx7II6K98UXG6IS9TQ0INENDJ0N" hidden="1">#REF!</definedName>
    <definedName name="BEx7J7YHLVXCHSFWTFZOCPX4XEOU" localSheetId="7" hidden="1">#REF!</definedName>
    <definedName name="BEx7J7YHLVXCHSFWTFZOCPX4XEOU" localSheetId="6" hidden="1">#REF!</definedName>
    <definedName name="BEx7J7YHLVXCHSFWTFZOCPX4XEOU" localSheetId="22" hidden="1">#REF!</definedName>
    <definedName name="BEx7J7YHLVXCHSFWTFZOCPX4XEOU" localSheetId="3" hidden="1">#REF!</definedName>
    <definedName name="BEx7J7YHLVXCHSFWTFZOCPX4XEOU" localSheetId="19" hidden="1">#REF!</definedName>
    <definedName name="BEx7J7YHLVXCHSFWTFZOCPX4XEOU" localSheetId="4" hidden="1">#REF!</definedName>
    <definedName name="BEx7J7YHLVXCHSFWTFZOCPX4XEOU" localSheetId="9" hidden="1">#REF!</definedName>
    <definedName name="BEx7J7YHLVXCHSFWTFZOCPX4XEOU" localSheetId="20" hidden="1">#REF!</definedName>
    <definedName name="BEx7J7YHLVXCHSFWTFZOCPX4XEOU" localSheetId="8" hidden="1">#REF!</definedName>
    <definedName name="BEx7J7YHLVXCHSFWTFZOCPX4XEOU" hidden="1">#REF!</definedName>
    <definedName name="BEx7JSMYMYM6O48S30VZU7G7IU8T" localSheetId="7" hidden="1">#REF!</definedName>
    <definedName name="BEx7JSMYMYM6O48S30VZU7G7IU8T" localSheetId="6" hidden="1">#REF!</definedName>
    <definedName name="BEx7JSMYMYM6O48S30VZU7G7IU8T" localSheetId="22" hidden="1">#REF!</definedName>
    <definedName name="BEx7JSMYMYM6O48S30VZU7G7IU8T" localSheetId="3" hidden="1">#REF!</definedName>
    <definedName name="BEx7JSMYMYM6O48S30VZU7G7IU8T" localSheetId="19" hidden="1">#REF!</definedName>
    <definedName name="BEx7JSMYMYM6O48S30VZU7G7IU8T" localSheetId="4" hidden="1">#REF!</definedName>
    <definedName name="BEx7JSMYMYM6O48S30VZU7G7IU8T" localSheetId="9" hidden="1">#REF!</definedName>
    <definedName name="BEx7JSMYMYM6O48S30VZU7G7IU8T" localSheetId="20" hidden="1">#REF!</definedName>
    <definedName name="BEx7JSMYMYM6O48S30VZU7G7IU8T" localSheetId="8" hidden="1">#REF!</definedName>
    <definedName name="BEx7JSMYMYM6O48S30VZU7G7IU8T" hidden="1">#REF!</definedName>
    <definedName name="BEx7KKYHXVDNTR0VZKUAIUQCSOP9" localSheetId="7" hidden="1">[1]HEADER!#REF!</definedName>
    <definedName name="BEx7KKYHXVDNTR0VZKUAIUQCSOP9" localSheetId="6" hidden="1">[1]HEADER!#REF!</definedName>
    <definedName name="BEx7KKYHXVDNTR0VZKUAIUQCSOP9" localSheetId="22" hidden="1">[1]HEADER!#REF!</definedName>
    <definedName name="BEx7KKYHXVDNTR0VZKUAIUQCSOP9" localSheetId="3" hidden="1">[1]HEADER!#REF!</definedName>
    <definedName name="BEx7KKYHXVDNTR0VZKUAIUQCSOP9" localSheetId="19" hidden="1">[1]HEADER!#REF!</definedName>
    <definedName name="BEx7KKYHXVDNTR0VZKUAIUQCSOP9" localSheetId="4" hidden="1">[1]HEADER!#REF!</definedName>
    <definedName name="BEx7KKYHXVDNTR0VZKUAIUQCSOP9" localSheetId="9" hidden="1">[1]HEADER!#REF!</definedName>
    <definedName name="BEx7KKYHXVDNTR0VZKUAIUQCSOP9" localSheetId="20" hidden="1">[1]HEADER!#REF!</definedName>
    <definedName name="BEx7KKYHXVDNTR0VZKUAIUQCSOP9" localSheetId="8" hidden="1">[1]HEADER!#REF!</definedName>
    <definedName name="BEx7KKYHXVDNTR0VZKUAIUQCSOP9" hidden="1">[1]HEADER!#REF!</definedName>
    <definedName name="BEx7LBXKYXZWP7OFD145UNSUD0CC" localSheetId="7" hidden="1">#REF!</definedName>
    <definedName name="BEx7LBXKYXZWP7OFD145UNSUD0CC" localSheetId="6" hidden="1">#REF!</definedName>
    <definedName name="BEx7LBXKYXZWP7OFD145UNSUD0CC" localSheetId="17" hidden="1">#REF!</definedName>
    <definedName name="BEx7LBXKYXZWP7OFD145UNSUD0CC" localSheetId="22" hidden="1">#REF!</definedName>
    <definedName name="BEx7LBXKYXZWP7OFD145UNSUD0CC" localSheetId="3" hidden="1">#REF!</definedName>
    <definedName name="BEx7LBXKYXZWP7OFD145UNSUD0CC" localSheetId="19" hidden="1">#REF!</definedName>
    <definedName name="BEx7LBXKYXZWP7OFD145UNSUD0CC" localSheetId="15" hidden="1">#REF!</definedName>
    <definedName name="BEx7LBXKYXZWP7OFD145UNSUD0CC" localSheetId="4" hidden="1">#REF!</definedName>
    <definedName name="BEx7LBXKYXZWP7OFD145UNSUD0CC" localSheetId="9" hidden="1">#REF!</definedName>
    <definedName name="BEx7LBXKYXZWP7OFD145UNSUD0CC" localSheetId="20" hidden="1">#REF!</definedName>
    <definedName name="BEx7LBXKYXZWP7OFD145UNSUD0CC" localSheetId="8" hidden="1">#REF!</definedName>
    <definedName name="BEx7LBXKYXZWP7OFD145UNSUD0CC" hidden="1">#REF!</definedName>
    <definedName name="BEx7MA8WPQ1G26NDP55TSRVR22I5" localSheetId="7" hidden="1">#REF!</definedName>
    <definedName name="BEx7MA8WPQ1G26NDP55TSRVR22I5" localSheetId="6" hidden="1">#REF!</definedName>
    <definedName name="BEx7MA8WPQ1G26NDP55TSRVR22I5" localSheetId="22" hidden="1">#REF!</definedName>
    <definedName name="BEx7MA8WPQ1G26NDP55TSRVR22I5" localSheetId="3" hidden="1">#REF!</definedName>
    <definedName name="BEx7MA8WPQ1G26NDP55TSRVR22I5" localSheetId="19" hidden="1">#REF!</definedName>
    <definedName name="BEx7MA8WPQ1G26NDP55TSRVR22I5" localSheetId="4" hidden="1">#REF!</definedName>
    <definedName name="BEx7MA8WPQ1G26NDP55TSRVR22I5" localSheetId="9" hidden="1">#REF!</definedName>
    <definedName name="BEx7MA8WPQ1G26NDP55TSRVR22I5" localSheetId="20" hidden="1">#REF!</definedName>
    <definedName name="BEx7MA8WPQ1G26NDP55TSRVR22I5" localSheetId="8" hidden="1">#REF!</definedName>
    <definedName name="BEx7MA8WPQ1G26NDP55TSRVR22I5" hidden="1">#REF!</definedName>
    <definedName name="BEx7MA8WWC60O1OG19F9S4VZQIUM" localSheetId="7" hidden="1">#REF!</definedName>
    <definedName name="BEx7MA8WWC60O1OG19F9S4VZQIUM" localSheetId="6" hidden="1">#REF!</definedName>
    <definedName name="BEx7MA8WWC60O1OG19F9S4VZQIUM" localSheetId="22" hidden="1">#REF!</definedName>
    <definedName name="BEx7MA8WWC60O1OG19F9S4VZQIUM" localSheetId="3" hidden="1">#REF!</definedName>
    <definedName name="BEx7MA8WWC60O1OG19F9S4VZQIUM" localSheetId="19" hidden="1">#REF!</definedName>
    <definedName name="BEx7MA8WWC60O1OG19F9S4VZQIUM" localSheetId="4" hidden="1">#REF!</definedName>
    <definedName name="BEx7MA8WWC60O1OG19F9S4VZQIUM" localSheetId="9" hidden="1">#REF!</definedName>
    <definedName name="BEx7MA8WWC60O1OG19F9S4VZQIUM" localSheetId="20" hidden="1">#REF!</definedName>
    <definedName name="BEx7MA8WWC60O1OG19F9S4VZQIUM" localSheetId="8" hidden="1">#REF!</definedName>
    <definedName name="BEx7MA8WWC60O1OG19F9S4VZQIUM" hidden="1">#REF!</definedName>
    <definedName name="BEx7MBQUS90XM01HG3QP9VSB45JM" localSheetId="7" hidden="1">#REF!</definedName>
    <definedName name="BEx7MBQUS90XM01HG3QP9VSB45JM" localSheetId="6" hidden="1">#REF!</definedName>
    <definedName name="BEx7MBQUS90XM01HG3QP9VSB45JM" localSheetId="22" hidden="1">#REF!</definedName>
    <definedName name="BEx7MBQUS90XM01HG3QP9VSB45JM" localSheetId="3" hidden="1">#REF!</definedName>
    <definedName name="BEx7MBQUS90XM01HG3QP9VSB45JM" localSheetId="19" hidden="1">#REF!</definedName>
    <definedName name="BEx7MBQUS90XM01HG3QP9VSB45JM" localSheetId="4" hidden="1">#REF!</definedName>
    <definedName name="BEx7MBQUS90XM01HG3QP9VSB45JM" localSheetId="9" hidden="1">#REF!</definedName>
    <definedName name="BEx7MBQUS90XM01HG3QP9VSB45JM" localSheetId="20" hidden="1">#REF!</definedName>
    <definedName name="BEx7MBQUS90XM01HG3QP9VSB45JM" localSheetId="8" hidden="1">#REF!</definedName>
    <definedName name="BEx7MBQUS90XM01HG3QP9VSB45JM" hidden="1">#REF!</definedName>
    <definedName name="BEx7MM8GRDLF6ZFX6M14CPSOWVPK" localSheetId="7" hidden="1">#REF!</definedName>
    <definedName name="BEx7MM8GRDLF6ZFX6M14CPSOWVPK" localSheetId="6" hidden="1">#REF!</definedName>
    <definedName name="BEx7MM8GRDLF6ZFX6M14CPSOWVPK" localSheetId="22" hidden="1">#REF!</definedName>
    <definedName name="BEx7MM8GRDLF6ZFX6M14CPSOWVPK" localSheetId="3" hidden="1">#REF!</definedName>
    <definedName name="BEx7MM8GRDLF6ZFX6M14CPSOWVPK" localSheetId="19" hidden="1">#REF!</definedName>
    <definedName name="BEx7MM8GRDLF6ZFX6M14CPSOWVPK" localSheetId="4" hidden="1">#REF!</definedName>
    <definedName name="BEx7MM8GRDLF6ZFX6M14CPSOWVPK" localSheetId="9" hidden="1">#REF!</definedName>
    <definedName name="BEx7MM8GRDLF6ZFX6M14CPSOWVPK" localSheetId="20" hidden="1">#REF!</definedName>
    <definedName name="BEx7MM8GRDLF6ZFX6M14CPSOWVPK" localSheetId="8" hidden="1">#REF!</definedName>
    <definedName name="BEx7MM8GRDLF6ZFX6M14CPSOWVPK" hidden="1">#REF!</definedName>
    <definedName name="BEx906Q8UE7ZQX141CKE7F6E3QRP" localSheetId="7" hidden="1">#REF!</definedName>
    <definedName name="BEx906Q8UE7ZQX141CKE7F6E3QRP" localSheetId="6" hidden="1">#REF!</definedName>
    <definedName name="BEx906Q8UE7ZQX141CKE7F6E3QRP" localSheetId="22" hidden="1">#REF!</definedName>
    <definedName name="BEx906Q8UE7ZQX141CKE7F6E3QRP" localSheetId="3" hidden="1">#REF!</definedName>
    <definedName name="BEx906Q8UE7ZQX141CKE7F6E3QRP" localSheetId="19" hidden="1">#REF!</definedName>
    <definedName name="BEx906Q8UE7ZQX141CKE7F6E3QRP" localSheetId="4" hidden="1">#REF!</definedName>
    <definedName name="BEx906Q8UE7ZQX141CKE7F6E3QRP" localSheetId="9" hidden="1">#REF!</definedName>
    <definedName name="BEx906Q8UE7ZQX141CKE7F6E3QRP" localSheetId="20" hidden="1">#REF!</definedName>
    <definedName name="BEx906Q8UE7ZQX141CKE7F6E3QRP" localSheetId="8" hidden="1">#REF!</definedName>
    <definedName name="BEx906Q8UE7ZQX141CKE7F6E3QRP" hidden="1">#REF!</definedName>
    <definedName name="BEx92AK0EY4R6RRG324WTHF2QFU8" localSheetId="7" hidden="1">#REF!</definedName>
    <definedName name="BEx92AK0EY4R6RRG324WTHF2QFU8" localSheetId="6" hidden="1">#REF!</definedName>
    <definedName name="BEx92AK0EY4R6RRG324WTHF2QFU8" localSheetId="22" hidden="1">#REF!</definedName>
    <definedName name="BEx92AK0EY4R6RRG324WTHF2QFU8" localSheetId="3" hidden="1">#REF!</definedName>
    <definedName name="BEx92AK0EY4R6RRG324WTHF2QFU8" localSheetId="19" hidden="1">#REF!</definedName>
    <definedName name="BEx92AK0EY4R6RRG324WTHF2QFU8" localSheetId="4" hidden="1">#REF!</definedName>
    <definedName name="BEx92AK0EY4R6RRG324WTHF2QFU8" localSheetId="9" hidden="1">#REF!</definedName>
    <definedName name="BEx92AK0EY4R6RRG324WTHF2QFU8" localSheetId="20" hidden="1">#REF!</definedName>
    <definedName name="BEx92AK0EY4R6RRG324WTHF2QFU8" localSheetId="8" hidden="1">#REF!</definedName>
    <definedName name="BEx92AK0EY4R6RRG324WTHF2QFU8" hidden="1">#REF!</definedName>
    <definedName name="BEx92CNKI9BA08E5SP34O6JG0JT9" localSheetId="7" hidden="1">#REF!</definedName>
    <definedName name="BEx92CNKI9BA08E5SP34O6JG0JT9" localSheetId="6" hidden="1">#REF!</definedName>
    <definedName name="BEx92CNKI9BA08E5SP34O6JG0JT9" localSheetId="22" hidden="1">#REF!</definedName>
    <definedName name="BEx92CNKI9BA08E5SP34O6JG0JT9" localSheetId="3" hidden="1">#REF!</definedName>
    <definedName name="BEx92CNKI9BA08E5SP34O6JG0JT9" localSheetId="19" hidden="1">#REF!</definedName>
    <definedName name="BEx92CNKI9BA08E5SP34O6JG0JT9" localSheetId="4" hidden="1">#REF!</definedName>
    <definedName name="BEx92CNKI9BA08E5SP34O6JG0JT9" localSheetId="9" hidden="1">#REF!</definedName>
    <definedName name="BEx92CNKI9BA08E5SP34O6JG0JT9" localSheetId="20" hidden="1">#REF!</definedName>
    <definedName name="BEx92CNKI9BA08E5SP34O6JG0JT9" localSheetId="8" hidden="1">#REF!</definedName>
    <definedName name="BEx92CNKI9BA08E5SP34O6JG0JT9" hidden="1">#REF!</definedName>
    <definedName name="BEx92PUAJ86STQCU33LZ05E5NA4J" localSheetId="7" hidden="1">#REF!</definedName>
    <definedName name="BEx92PUAJ86STQCU33LZ05E5NA4J" localSheetId="6" hidden="1">#REF!</definedName>
    <definedName name="BEx92PUAJ86STQCU33LZ05E5NA4J" localSheetId="22" hidden="1">#REF!</definedName>
    <definedName name="BEx92PUAJ86STQCU33LZ05E5NA4J" localSheetId="3" hidden="1">#REF!</definedName>
    <definedName name="BEx92PUAJ86STQCU33LZ05E5NA4J" localSheetId="19" hidden="1">#REF!</definedName>
    <definedName name="BEx92PUAJ86STQCU33LZ05E5NA4J" localSheetId="4" hidden="1">#REF!</definedName>
    <definedName name="BEx92PUAJ86STQCU33LZ05E5NA4J" localSheetId="9" hidden="1">#REF!</definedName>
    <definedName name="BEx92PUAJ86STQCU33LZ05E5NA4J" localSheetId="20" hidden="1">#REF!</definedName>
    <definedName name="BEx92PUAJ86STQCU33LZ05E5NA4J" localSheetId="8" hidden="1">#REF!</definedName>
    <definedName name="BEx92PUAJ86STQCU33LZ05E5NA4J" hidden="1">#REF!</definedName>
    <definedName name="BEx92WVSOCD3RLUNZBF8M8X7OISC" localSheetId="7" hidden="1">#REF!</definedName>
    <definedName name="BEx92WVSOCD3RLUNZBF8M8X7OISC" localSheetId="6" hidden="1">#REF!</definedName>
    <definedName name="BEx92WVSOCD3RLUNZBF8M8X7OISC" localSheetId="22" hidden="1">#REF!</definedName>
    <definedName name="BEx92WVSOCD3RLUNZBF8M8X7OISC" localSheetId="3" hidden="1">#REF!</definedName>
    <definedName name="BEx92WVSOCD3RLUNZBF8M8X7OISC" localSheetId="19" hidden="1">#REF!</definedName>
    <definedName name="BEx92WVSOCD3RLUNZBF8M8X7OISC" localSheetId="4" hidden="1">#REF!</definedName>
    <definedName name="BEx92WVSOCD3RLUNZBF8M8X7OISC" localSheetId="9" hidden="1">#REF!</definedName>
    <definedName name="BEx92WVSOCD3RLUNZBF8M8X7OISC" localSheetId="20" hidden="1">#REF!</definedName>
    <definedName name="BEx92WVSOCD3RLUNZBF8M8X7OISC" localSheetId="8" hidden="1">#REF!</definedName>
    <definedName name="BEx92WVSOCD3RLUNZBF8M8X7OISC" hidden="1">#REF!</definedName>
    <definedName name="BEx94KDG7EPUMXXPEYA4O6T2OZL7" localSheetId="7" hidden="1">#REF!</definedName>
    <definedName name="BEx94KDG7EPUMXXPEYA4O6T2OZL7" localSheetId="6" hidden="1">#REF!</definedName>
    <definedName name="BEx94KDG7EPUMXXPEYA4O6T2OZL7" localSheetId="22" hidden="1">#REF!</definedName>
    <definedName name="BEx94KDG7EPUMXXPEYA4O6T2OZL7" localSheetId="3" hidden="1">#REF!</definedName>
    <definedName name="BEx94KDG7EPUMXXPEYA4O6T2OZL7" localSheetId="19" hidden="1">#REF!</definedName>
    <definedName name="BEx94KDG7EPUMXXPEYA4O6T2OZL7" localSheetId="4" hidden="1">#REF!</definedName>
    <definedName name="BEx94KDG7EPUMXXPEYA4O6T2OZL7" localSheetId="9" hidden="1">#REF!</definedName>
    <definedName name="BEx94KDG7EPUMXXPEYA4O6T2OZL7" localSheetId="20" hidden="1">#REF!</definedName>
    <definedName name="BEx94KDG7EPUMXXPEYA4O6T2OZL7" localSheetId="8" hidden="1">#REF!</definedName>
    <definedName name="BEx94KDG7EPUMXXPEYA4O6T2OZL7" hidden="1">#REF!</definedName>
    <definedName name="BEx9563MH34JSHPOSLRMY9J2PZY8" localSheetId="7" hidden="1">#REF!</definedName>
    <definedName name="BEx9563MH34JSHPOSLRMY9J2PZY8" localSheetId="6" hidden="1">#REF!</definedName>
    <definedName name="BEx9563MH34JSHPOSLRMY9J2PZY8" localSheetId="22" hidden="1">#REF!</definedName>
    <definedName name="BEx9563MH34JSHPOSLRMY9J2PZY8" localSheetId="3" hidden="1">#REF!</definedName>
    <definedName name="BEx9563MH34JSHPOSLRMY9J2PZY8" localSheetId="19" hidden="1">#REF!</definedName>
    <definedName name="BEx9563MH34JSHPOSLRMY9J2PZY8" localSheetId="4" hidden="1">#REF!</definedName>
    <definedName name="BEx9563MH34JSHPOSLRMY9J2PZY8" localSheetId="9" hidden="1">#REF!</definedName>
    <definedName name="BEx9563MH34JSHPOSLRMY9J2PZY8" localSheetId="20" hidden="1">#REF!</definedName>
    <definedName name="BEx9563MH34JSHPOSLRMY9J2PZY8" localSheetId="8" hidden="1">#REF!</definedName>
    <definedName name="BEx9563MH34JSHPOSLRMY9J2PZY8" hidden="1">#REF!</definedName>
    <definedName name="BEx96B0CB2RWVNNIHCRB1YAXSR18" localSheetId="7" hidden="1">#REF!</definedName>
    <definedName name="BEx96B0CB2RWVNNIHCRB1YAXSR18" localSheetId="6" hidden="1">#REF!</definedName>
    <definedName name="BEx96B0CB2RWVNNIHCRB1YAXSR18" localSheetId="22" hidden="1">#REF!</definedName>
    <definedName name="BEx96B0CB2RWVNNIHCRB1YAXSR18" localSheetId="3" hidden="1">#REF!</definedName>
    <definedName name="BEx96B0CB2RWVNNIHCRB1YAXSR18" localSheetId="19" hidden="1">#REF!</definedName>
    <definedName name="BEx96B0CB2RWVNNIHCRB1YAXSR18" localSheetId="4" hidden="1">#REF!</definedName>
    <definedName name="BEx96B0CB2RWVNNIHCRB1YAXSR18" localSheetId="9" hidden="1">#REF!</definedName>
    <definedName name="BEx96B0CB2RWVNNIHCRB1YAXSR18" localSheetId="20" hidden="1">#REF!</definedName>
    <definedName name="BEx96B0CB2RWVNNIHCRB1YAXSR18" localSheetId="8" hidden="1">#REF!</definedName>
    <definedName name="BEx96B0CB2RWVNNIHCRB1YAXSR18" hidden="1">#REF!</definedName>
    <definedName name="BEx96HWH7U8Z8BT0X9P12QBSLDOT" localSheetId="7" hidden="1">#REF!</definedName>
    <definedName name="BEx96HWH7U8Z8BT0X9P12QBSLDOT" localSheetId="6" hidden="1">#REF!</definedName>
    <definedName name="BEx96HWH7U8Z8BT0X9P12QBSLDOT" localSheetId="22" hidden="1">#REF!</definedName>
    <definedName name="BEx96HWH7U8Z8BT0X9P12QBSLDOT" localSheetId="3" hidden="1">#REF!</definedName>
    <definedName name="BEx96HWH7U8Z8BT0X9P12QBSLDOT" localSheetId="19" hidden="1">#REF!</definedName>
    <definedName name="BEx96HWH7U8Z8BT0X9P12QBSLDOT" localSheetId="4" hidden="1">#REF!</definedName>
    <definedName name="BEx96HWH7U8Z8BT0X9P12QBSLDOT" localSheetId="9" hidden="1">#REF!</definedName>
    <definedName name="BEx96HWH7U8Z8BT0X9P12QBSLDOT" localSheetId="20" hidden="1">#REF!</definedName>
    <definedName name="BEx96HWH7U8Z8BT0X9P12QBSLDOT" localSheetId="8" hidden="1">#REF!</definedName>
    <definedName name="BEx96HWH7U8Z8BT0X9P12QBSLDOT" hidden="1">#REF!</definedName>
    <definedName name="BEx96II22L7OXVQ4X5X1NZ61YJLA" localSheetId="7" hidden="1">#REF!</definedName>
    <definedName name="BEx96II22L7OXVQ4X5X1NZ61YJLA" localSheetId="6" hidden="1">#REF!</definedName>
    <definedName name="BEx96II22L7OXVQ4X5X1NZ61YJLA" localSheetId="22" hidden="1">#REF!</definedName>
    <definedName name="BEx96II22L7OXVQ4X5X1NZ61YJLA" localSheetId="3" hidden="1">#REF!</definedName>
    <definedName name="BEx96II22L7OXVQ4X5X1NZ61YJLA" localSheetId="19" hidden="1">#REF!</definedName>
    <definedName name="BEx96II22L7OXVQ4X5X1NZ61YJLA" localSheetId="4" hidden="1">#REF!</definedName>
    <definedName name="BEx96II22L7OXVQ4X5X1NZ61YJLA" localSheetId="9" hidden="1">#REF!</definedName>
    <definedName name="BEx96II22L7OXVQ4X5X1NZ61YJLA" localSheetId="20" hidden="1">#REF!</definedName>
    <definedName name="BEx96II22L7OXVQ4X5X1NZ61YJLA" localSheetId="8" hidden="1">#REF!</definedName>
    <definedName name="BEx96II22L7OXVQ4X5X1NZ61YJLA" hidden="1">#REF!</definedName>
    <definedName name="BEx96RSI9NN39KBJDHZFN2TZRFUU" localSheetId="7" hidden="1">#REF!</definedName>
    <definedName name="BEx96RSI9NN39KBJDHZFN2TZRFUU" localSheetId="6" hidden="1">#REF!</definedName>
    <definedName name="BEx96RSI9NN39KBJDHZFN2TZRFUU" localSheetId="22" hidden="1">#REF!</definedName>
    <definedName name="BEx96RSI9NN39KBJDHZFN2TZRFUU" localSheetId="3" hidden="1">#REF!</definedName>
    <definedName name="BEx96RSI9NN39KBJDHZFN2TZRFUU" localSheetId="19" hidden="1">#REF!</definedName>
    <definedName name="BEx96RSI9NN39KBJDHZFN2TZRFUU" localSheetId="4" hidden="1">#REF!</definedName>
    <definedName name="BEx96RSI9NN39KBJDHZFN2TZRFUU" localSheetId="9" hidden="1">#REF!</definedName>
    <definedName name="BEx96RSI9NN39KBJDHZFN2TZRFUU" localSheetId="20" hidden="1">#REF!</definedName>
    <definedName name="BEx96RSI9NN39KBJDHZFN2TZRFUU" localSheetId="8" hidden="1">#REF!</definedName>
    <definedName name="BEx96RSI9NN39KBJDHZFN2TZRFUU" hidden="1">#REF!</definedName>
    <definedName name="BEx976BXCAH2LW8HXFE1L0IFKRTV" localSheetId="7" hidden="1">#REF!</definedName>
    <definedName name="BEx976BXCAH2LW8HXFE1L0IFKRTV" localSheetId="6" hidden="1">#REF!</definedName>
    <definedName name="BEx976BXCAH2LW8HXFE1L0IFKRTV" localSheetId="22" hidden="1">#REF!</definedName>
    <definedName name="BEx976BXCAH2LW8HXFE1L0IFKRTV" localSheetId="3" hidden="1">#REF!</definedName>
    <definedName name="BEx976BXCAH2LW8HXFE1L0IFKRTV" localSheetId="19" hidden="1">#REF!</definedName>
    <definedName name="BEx976BXCAH2LW8HXFE1L0IFKRTV" localSheetId="4" hidden="1">#REF!</definedName>
    <definedName name="BEx976BXCAH2LW8HXFE1L0IFKRTV" localSheetId="9" hidden="1">#REF!</definedName>
    <definedName name="BEx976BXCAH2LW8HXFE1L0IFKRTV" localSheetId="20" hidden="1">#REF!</definedName>
    <definedName name="BEx976BXCAH2LW8HXFE1L0IFKRTV" localSheetId="8" hidden="1">#REF!</definedName>
    <definedName name="BEx976BXCAH2LW8HXFE1L0IFKRTV" hidden="1">#REF!</definedName>
    <definedName name="BEx9811STXRX2VI9PP7XGDK699WC" localSheetId="7" hidden="1">#REF!</definedName>
    <definedName name="BEx9811STXRX2VI9PP7XGDK699WC" localSheetId="6" hidden="1">#REF!</definedName>
    <definedName name="BEx9811STXRX2VI9PP7XGDK699WC" localSheetId="22" hidden="1">#REF!</definedName>
    <definedName name="BEx9811STXRX2VI9PP7XGDK699WC" localSheetId="3" hidden="1">#REF!</definedName>
    <definedName name="BEx9811STXRX2VI9PP7XGDK699WC" localSheetId="19" hidden="1">#REF!</definedName>
    <definedName name="BEx9811STXRX2VI9PP7XGDK699WC" localSheetId="4" hidden="1">#REF!</definedName>
    <definedName name="BEx9811STXRX2VI9PP7XGDK699WC" localSheetId="9" hidden="1">#REF!</definedName>
    <definedName name="BEx9811STXRX2VI9PP7XGDK699WC" localSheetId="20" hidden="1">#REF!</definedName>
    <definedName name="BEx9811STXRX2VI9PP7XGDK699WC" localSheetId="8" hidden="1">#REF!</definedName>
    <definedName name="BEx9811STXRX2VI9PP7XGDK699WC" hidden="1">#REF!</definedName>
    <definedName name="BEx985OYX81U979Z46PJQ4F0DJIQ" localSheetId="7" hidden="1">#REF!</definedName>
    <definedName name="BEx985OYX81U979Z46PJQ4F0DJIQ" localSheetId="6" hidden="1">#REF!</definedName>
    <definedName name="BEx985OYX81U979Z46PJQ4F0DJIQ" localSheetId="22" hidden="1">#REF!</definedName>
    <definedName name="BEx985OYX81U979Z46PJQ4F0DJIQ" localSheetId="3" hidden="1">#REF!</definedName>
    <definedName name="BEx985OYX81U979Z46PJQ4F0DJIQ" localSheetId="19" hidden="1">#REF!</definedName>
    <definedName name="BEx985OYX81U979Z46PJQ4F0DJIQ" localSheetId="4" hidden="1">#REF!</definedName>
    <definedName name="BEx985OYX81U979Z46PJQ4F0DJIQ" localSheetId="9" hidden="1">#REF!</definedName>
    <definedName name="BEx985OYX81U979Z46PJQ4F0DJIQ" localSheetId="20" hidden="1">#REF!</definedName>
    <definedName name="BEx985OYX81U979Z46PJQ4F0DJIQ" localSheetId="8" hidden="1">#REF!</definedName>
    <definedName name="BEx985OYX81U979Z46PJQ4F0DJIQ" hidden="1">#REF!</definedName>
    <definedName name="BEx9AIIFFPTQKKLOQY3SA0D51FZV" localSheetId="7" hidden="1">#REF!</definedName>
    <definedName name="BEx9AIIFFPTQKKLOQY3SA0D51FZV" localSheetId="6" hidden="1">#REF!</definedName>
    <definedName name="BEx9AIIFFPTQKKLOQY3SA0D51FZV" localSheetId="22" hidden="1">#REF!</definedName>
    <definedName name="BEx9AIIFFPTQKKLOQY3SA0D51FZV" localSheetId="3" hidden="1">#REF!</definedName>
    <definedName name="BEx9AIIFFPTQKKLOQY3SA0D51FZV" localSheetId="19" hidden="1">#REF!</definedName>
    <definedName name="BEx9AIIFFPTQKKLOQY3SA0D51FZV" localSheetId="4" hidden="1">#REF!</definedName>
    <definedName name="BEx9AIIFFPTQKKLOQY3SA0D51FZV" localSheetId="9" hidden="1">#REF!</definedName>
    <definedName name="BEx9AIIFFPTQKKLOQY3SA0D51FZV" localSheetId="20" hidden="1">#REF!</definedName>
    <definedName name="BEx9AIIFFPTQKKLOQY3SA0D51FZV" localSheetId="8" hidden="1">#REF!</definedName>
    <definedName name="BEx9AIIFFPTQKKLOQY3SA0D51FZV" hidden="1">#REF!</definedName>
    <definedName name="BEx9AYOW6W1RCJB9C4J8RXWSJRWM" localSheetId="7" hidden="1">#REF!</definedName>
    <definedName name="BEx9AYOW6W1RCJB9C4J8RXWSJRWM" localSheetId="6" hidden="1">#REF!</definedName>
    <definedName name="BEx9AYOW6W1RCJB9C4J8RXWSJRWM" localSheetId="22" hidden="1">#REF!</definedName>
    <definedName name="BEx9AYOW6W1RCJB9C4J8RXWSJRWM" localSheetId="3" hidden="1">#REF!</definedName>
    <definedName name="BEx9AYOW6W1RCJB9C4J8RXWSJRWM" localSheetId="19" hidden="1">#REF!</definedName>
    <definedName name="BEx9AYOW6W1RCJB9C4J8RXWSJRWM" localSheetId="4" hidden="1">#REF!</definedName>
    <definedName name="BEx9AYOW6W1RCJB9C4J8RXWSJRWM" localSheetId="9" hidden="1">#REF!</definedName>
    <definedName name="BEx9AYOW6W1RCJB9C4J8RXWSJRWM" localSheetId="20" hidden="1">#REF!</definedName>
    <definedName name="BEx9AYOW6W1RCJB9C4J8RXWSJRWM" localSheetId="8" hidden="1">#REF!</definedName>
    <definedName name="BEx9AYOW6W1RCJB9C4J8RXWSJRWM" hidden="1">#REF!</definedName>
    <definedName name="BEx9DJ5FHKGQGZ9Q3AUR445WZPKR" localSheetId="7" hidden="1">#REF!</definedName>
    <definedName name="BEx9DJ5FHKGQGZ9Q3AUR445WZPKR" localSheetId="6" hidden="1">#REF!</definedName>
    <definedName name="BEx9DJ5FHKGQGZ9Q3AUR445WZPKR" localSheetId="22" hidden="1">#REF!</definedName>
    <definedName name="BEx9DJ5FHKGQGZ9Q3AUR445WZPKR" localSheetId="3" hidden="1">#REF!</definedName>
    <definedName name="BEx9DJ5FHKGQGZ9Q3AUR445WZPKR" localSheetId="19" hidden="1">#REF!</definedName>
    <definedName name="BEx9DJ5FHKGQGZ9Q3AUR445WZPKR" localSheetId="4" hidden="1">#REF!</definedName>
    <definedName name="BEx9DJ5FHKGQGZ9Q3AUR445WZPKR" localSheetId="9" hidden="1">#REF!</definedName>
    <definedName name="BEx9DJ5FHKGQGZ9Q3AUR445WZPKR" localSheetId="20" hidden="1">#REF!</definedName>
    <definedName name="BEx9DJ5FHKGQGZ9Q3AUR445WZPKR" localSheetId="8" hidden="1">#REF!</definedName>
    <definedName name="BEx9DJ5FHKGQGZ9Q3AUR445WZPKR" hidden="1">#REF!</definedName>
    <definedName name="BEx9DJQZ74XAFXOJCRDWUCV7BXBD" localSheetId="7" hidden="1">#REF!</definedName>
    <definedName name="BEx9DJQZ74XAFXOJCRDWUCV7BXBD" localSheetId="6" hidden="1">#REF!</definedName>
    <definedName name="BEx9DJQZ74XAFXOJCRDWUCV7BXBD" localSheetId="22" hidden="1">#REF!</definedName>
    <definedName name="BEx9DJQZ74XAFXOJCRDWUCV7BXBD" localSheetId="3" hidden="1">#REF!</definedName>
    <definedName name="BEx9DJQZ74XAFXOJCRDWUCV7BXBD" localSheetId="19" hidden="1">#REF!</definedName>
    <definedName name="BEx9DJQZ74XAFXOJCRDWUCV7BXBD" localSheetId="4" hidden="1">#REF!</definedName>
    <definedName name="BEx9DJQZ74XAFXOJCRDWUCV7BXBD" localSheetId="9" hidden="1">#REF!</definedName>
    <definedName name="BEx9DJQZ74XAFXOJCRDWUCV7BXBD" localSheetId="20" hidden="1">#REF!</definedName>
    <definedName name="BEx9DJQZ74XAFXOJCRDWUCV7BXBD" localSheetId="8" hidden="1">#REF!</definedName>
    <definedName name="BEx9DJQZ74XAFXOJCRDWUCV7BXBD" hidden="1">#REF!</definedName>
    <definedName name="BEx9E1KWMBZY7DZ2W81Y28KREC8K" localSheetId="7" hidden="1">#REF!</definedName>
    <definedName name="BEx9E1KWMBZY7DZ2W81Y28KREC8K" localSheetId="6" hidden="1">#REF!</definedName>
    <definedName name="BEx9E1KWMBZY7DZ2W81Y28KREC8K" localSheetId="22" hidden="1">#REF!</definedName>
    <definedName name="BEx9E1KWMBZY7DZ2W81Y28KREC8K" localSheetId="3" hidden="1">#REF!</definedName>
    <definedName name="BEx9E1KWMBZY7DZ2W81Y28KREC8K" localSheetId="19" hidden="1">#REF!</definedName>
    <definedName name="BEx9E1KWMBZY7DZ2W81Y28KREC8K" localSheetId="4" hidden="1">#REF!</definedName>
    <definedName name="BEx9E1KWMBZY7DZ2W81Y28KREC8K" localSheetId="9" hidden="1">#REF!</definedName>
    <definedName name="BEx9E1KWMBZY7DZ2W81Y28KREC8K" localSheetId="20" hidden="1">#REF!</definedName>
    <definedName name="BEx9E1KWMBZY7DZ2W81Y28KREC8K" localSheetId="8" hidden="1">#REF!</definedName>
    <definedName name="BEx9E1KWMBZY7DZ2W81Y28KREC8K" hidden="1">#REF!</definedName>
    <definedName name="BEx9EDPXWEPLE7S1KH5K8GGFZKC0" localSheetId="7" hidden="1">[1]HEADER!#REF!</definedName>
    <definedName name="BEx9EDPXWEPLE7S1KH5K8GGFZKC0" localSheetId="6" hidden="1">[1]HEADER!#REF!</definedName>
    <definedName name="BEx9EDPXWEPLE7S1KH5K8GGFZKC0" localSheetId="22" hidden="1">[1]HEADER!#REF!</definedName>
    <definedName name="BEx9EDPXWEPLE7S1KH5K8GGFZKC0" localSheetId="3" hidden="1">[1]HEADER!#REF!</definedName>
    <definedName name="BEx9EDPXWEPLE7S1KH5K8GGFZKC0" localSheetId="19" hidden="1">[1]HEADER!#REF!</definedName>
    <definedName name="BEx9EDPXWEPLE7S1KH5K8GGFZKC0" localSheetId="4" hidden="1">[1]HEADER!#REF!</definedName>
    <definedName name="BEx9EDPXWEPLE7S1KH5K8GGFZKC0" localSheetId="9" hidden="1">[1]HEADER!#REF!</definedName>
    <definedName name="BEx9EDPXWEPLE7S1KH5K8GGFZKC0" localSheetId="20" hidden="1">[1]HEADER!#REF!</definedName>
    <definedName name="BEx9EDPXWEPLE7S1KH5K8GGFZKC0" localSheetId="8" hidden="1">[1]HEADER!#REF!</definedName>
    <definedName name="BEx9EDPXWEPLE7S1KH5K8GGFZKC0" hidden="1">[1]HEADER!#REF!</definedName>
    <definedName name="BEx9EGV6CYG6ZG9E7TMR9RZYSGH1" localSheetId="7" hidden="1">#REF!</definedName>
    <definedName name="BEx9EGV6CYG6ZG9E7TMR9RZYSGH1" localSheetId="6" hidden="1">#REF!</definedName>
    <definedName name="BEx9EGV6CYG6ZG9E7TMR9RZYSGH1" localSheetId="17" hidden="1">#REF!</definedName>
    <definedName name="BEx9EGV6CYG6ZG9E7TMR9RZYSGH1" localSheetId="22" hidden="1">#REF!</definedName>
    <definedName name="BEx9EGV6CYG6ZG9E7TMR9RZYSGH1" localSheetId="3" hidden="1">#REF!</definedName>
    <definedName name="BEx9EGV6CYG6ZG9E7TMR9RZYSGH1" localSheetId="19" hidden="1">#REF!</definedName>
    <definedName name="BEx9EGV6CYG6ZG9E7TMR9RZYSGH1" localSheetId="15" hidden="1">#REF!</definedName>
    <definedName name="BEx9EGV6CYG6ZG9E7TMR9RZYSGH1" localSheetId="4" hidden="1">#REF!</definedName>
    <definedName name="BEx9EGV6CYG6ZG9E7TMR9RZYSGH1" localSheetId="9" hidden="1">#REF!</definedName>
    <definedName name="BEx9EGV6CYG6ZG9E7TMR9RZYSGH1" localSheetId="20" hidden="1">#REF!</definedName>
    <definedName name="BEx9EGV6CYG6ZG9E7TMR9RZYSGH1" localSheetId="8" hidden="1">#REF!</definedName>
    <definedName name="BEx9EGV6CYG6ZG9E7TMR9RZYSGH1" hidden="1">#REF!</definedName>
    <definedName name="BEx9EIIL3MUQBD4ZYG7W1J3C5R3P" localSheetId="7" hidden="1">#REF!</definedName>
    <definedName name="BEx9EIIL3MUQBD4ZYG7W1J3C5R3P" localSheetId="6" hidden="1">#REF!</definedName>
    <definedName name="BEx9EIIL3MUQBD4ZYG7W1J3C5R3P" localSheetId="22" hidden="1">#REF!</definedName>
    <definedName name="BEx9EIIL3MUQBD4ZYG7W1J3C5R3P" localSheetId="3" hidden="1">#REF!</definedName>
    <definedName name="BEx9EIIL3MUQBD4ZYG7W1J3C5R3P" localSheetId="19" hidden="1">#REF!</definedName>
    <definedName name="BEx9EIIL3MUQBD4ZYG7W1J3C5R3P" localSheetId="4" hidden="1">#REF!</definedName>
    <definedName name="BEx9EIIL3MUQBD4ZYG7W1J3C5R3P" localSheetId="9" hidden="1">#REF!</definedName>
    <definedName name="BEx9EIIL3MUQBD4ZYG7W1J3C5R3P" localSheetId="20" hidden="1">#REF!</definedName>
    <definedName name="BEx9EIIL3MUQBD4ZYG7W1J3C5R3P" localSheetId="8" hidden="1">#REF!</definedName>
    <definedName name="BEx9EIIL3MUQBD4ZYG7W1J3C5R3P" hidden="1">#REF!</definedName>
    <definedName name="BEx9FKVIU1R1D6J2Q36IQCU8DCEX" localSheetId="7" hidden="1">#REF!</definedName>
    <definedName name="BEx9FKVIU1R1D6J2Q36IQCU8DCEX" localSheetId="6" hidden="1">#REF!</definedName>
    <definedName name="BEx9FKVIU1R1D6J2Q36IQCU8DCEX" localSheetId="22" hidden="1">#REF!</definedName>
    <definedName name="BEx9FKVIU1R1D6J2Q36IQCU8DCEX" localSheetId="3" hidden="1">#REF!</definedName>
    <definedName name="BEx9FKVIU1R1D6J2Q36IQCU8DCEX" localSheetId="19" hidden="1">#REF!</definedName>
    <definedName name="BEx9FKVIU1R1D6J2Q36IQCU8DCEX" localSheetId="4" hidden="1">#REF!</definedName>
    <definedName name="BEx9FKVIU1R1D6J2Q36IQCU8DCEX" localSheetId="9" hidden="1">#REF!</definedName>
    <definedName name="BEx9FKVIU1R1D6J2Q36IQCU8DCEX" localSheetId="20" hidden="1">#REF!</definedName>
    <definedName name="BEx9FKVIU1R1D6J2Q36IQCU8DCEX" localSheetId="8" hidden="1">#REF!</definedName>
    <definedName name="BEx9FKVIU1R1D6J2Q36IQCU8DCEX" hidden="1">#REF!</definedName>
    <definedName name="BEx9GHOWIATRBTAFYZCDVDOJPG3X" localSheetId="7" hidden="1">#REF!</definedName>
    <definedName name="BEx9GHOWIATRBTAFYZCDVDOJPG3X" localSheetId="6" hidden="1">#REF!</definedName>
    <definedName name="BEx9GHOWIATRBTAFYZCDVDOJPG3X" localSheetId="22" hidden="1">#REF!</definedName>
    <definedName name="BEx9GHOWIATRBTAFYZCDVDOJPG3X" localSheetId="3" hidden="1">#REF!</definedName>
    <definedName name="BEx9GHOWIATRBTAFYZCDVDOJPG3X" localSheetId="19" hidden="1">#REF!</definedName>
    <definedName name="BEx9GHOWIATRBTAFYZCDVDOJPG3X" localSheetId="4" hidden="1">#REF!</definedName>
    <definedName name="BEx9GHOWIATRBTAFYZCDVDOJPG3X" localSheetId="9" hidden="1">#REF!</definedName>
    <definedName name="BEx9GHOWIATRBTAFYZCDVDOJPG3X" localSheetId="20" hidden="1">#REF!</definedName>
    <definedName name="BEx9GHOWIATRBTAFYZCDVDOJPG3X" localSheetId="8" hidden="1">#REF!</definedName>
    <definedName name="BEx9GHOWIATRBTAFYZCDVDOJPG3X" hidden="1">#REF!</definedName>
    <definedName name="BEx9GJXW8UK9GOBZPQJGA4FL0M2O" localSheetId="7" hidden="1">#REF!</definedName>
    <definedName name="BEx9GJXW8UK9GOBZPQJGA4FL0M2O" localSheetId="6" hidden="1">#REF!</definedName>
    <definedName name="BEx9GJXW8UK9GOBZPQJGA4FL0M2O" localSheetId="22" hidden="1">#REF!</definedName>
    <definedName name="BEx9GJXW8UK9GOBZPQJGA4FL0M2O" localSheetId="3" hidden="1">#REF!</definedName>
    <definedName name="BEx9GJXW8UK9GOBZPQJGA4FL0M2O" localSheetId="19" hidden="1">#REF!</definedName>
    <definedName name="BEx9GJXW8UK9GOBZPQJGA4FL0M2O" localSheetId="4" hidden="1">#REF!</definedName>
    <definedName name="BEx9GJXW8UK9GOBZPQJGA4FL0M2O" localSheetId="9" hidden="1">#REF!</definedName>
    <definedName name="BEx9GJXW8UK9GOBZPQJGA4FL0M2O" localSheetId="20" hidden="1">#REF!</definedName>
    <definedName name="BEx9GJXW8UK9GOBZPQJGA4FL0M2O" localSheetId="8" hidden="1">#REF!</definedName>
    <definedName name="BEx9GJXW8UK9GOBZPQJGA4FL0M2O" hidden="1">#REF!</definedName>
    <definedName name="BEx9HKT139HM6SWSHO6XVRFA9D25" localSheetId="7" hidden="1">#REF!</definedName>
    <definedName name="BEx9HKT139HM6SWSHO6XVRFA9D25" localSheetId="6" hidden="1">#REF!</definedName>
    <definedName name="BEx9HKT139HM6SWSHO6XVRFA9D25" localSheetId="22" hidden="1">#REF!</definedName>
    <definedName name="BEx9HKT139HM6SWSHO6XVRFA9D25" localSheetId="3" hidden="1">#REF!</definedName>
    <definedName name="BEx9HKT139HM6SWSHO6XVRFA9D25" localSheetId="19" hidden="1">#REF!</definedName>
    <definedName name="BEx9HKT139HM6SWSHO6XVRFA9D25" localSheetId="4" hidden="1">#REF!</definedName>
    <definedName name="BEx9HKT139HM6SWSHO6XVRFA9D25" localSheetId="9" hidden="1">#REF!</definedName>
    <definedName name="BEx9HKT139HM6SWSHO6XVRFA9D25" localSheetId="20" hidden="1">#REF!</definedName>
    <definedName name="BEx9HKT139HM6SWSHO6XVRFA9D25" localSheetId="8" hidden="1">#REF!</definedName>
    <definedName name="BEx9HKT139HM6SWSHO6XVRFA9D25" hidden="1">#REF!</definedName>
    <definedName name="BEx9HU3BPAK91G2PCXDFTVS39TF6" localSheetId="7" hidden="1">#REF!</definedName>
    <definedName name="BEx9HU3BPAK91G2PCXDFTVS39TF6" localSheetId="6" hidden="1">#REF!</definedName>
    <definedName name="BEx9HU3BPAK91G2PCXDFTVS39TF6" localSheetId="22" hidden="1">#REF!</definedName>
    <definedName name="BEx9HU3BPAK91G2PCXDFTVS39TF6" localSheetId="3" hidden="1">#REF!</definedName>
    <definedName name="BEx9HU3BPAK91G2PCXDFTVS39TF6" localSheetId="19" hidden="1">#REF!</definedName>
    <definedName name="BEx9HU3BPAK91G2PCXDFTVS39TF6" localSheetId="4" hidden="1">#REF!</definedName>
    <definedName name="BEx9HU3BPAK91G2PCXDFTVS39TF6" localSheetId="9" hidden="1">#REF!</definedName>
    <definedName name="BEx9HU3BPAK91G2PCXDFTVS39TF6" localSheetId="20" hidden="1">#REF!</definedName>
    <definedName name="BEx9HU3BPAK91G2PCXDFTVS39TF6" localSheetId="8" hidden="1">#REF!</definedName>
    <definedName name="BEx9HU3BPAK91G2PCXDFTVS39TF6" hidden="1">#REF!</definedName>
    <definedName name="BEx9I0U78LVEHO0MPOB5U4RHMUBV" localSheetId="7" hidden="1">#REF!</definedName>
    <definedName name="BEx9I0U78LVEHO0MPOB5U4RHMUBV" localSheetId="6" hidden="1">#REF!</definedName>
    <definedName name="BEx9I0U78LVEHO0MPOB5U4RHMUBV" localSheetId="22" hidden="1">#REF!</definedName>
    <definedName name="BEx9I0U78LVEHO0MPOB5U4RHMUBV" localSheetId="3" hidden="1">#REF!</definedName>
    <definedName name="BEx9I0U78LVEHO0MPOB5U4RHMUBV" localSheetId="19" hidden="1">#REF!</definedName>
    <definedName name="BEx9I0U78LVEHO0MPOB5U4RHMUBV" localSheetId="4" hidden="1">#REF!</definedName>
    <definedName name="BEx9I0U78LVEHO0MPOB5U4RHMUBV" localSheetId="9" hidden="1">#REF!</definedName>
    <definedName name="BEx9I0U78LVEHO0MPOB5U4RHMUBV" localSheetId="20" hidden="1">#REF!</definedName>
    <definedName name="BEx9I0U78LVEHO0MPOB5U4RHMUBV" localSheetId="8" hidden="1">#REF!</definedName>
    <definedName name="BEx9I0U78LVEHO0MPOB5U4RHMUBV" hidden="1">#REF!</definedName>
    <definedName name="BEx9I2MX3GRNC957J8FMHNWP04Q5" localSheetId="7" hidden="1">#REF!</definedName>
    <definedName name="BEx9I2MX3GRNC957J8FMHNWP04Q5" localSheetId="6" hidden="1">#REF!</definedName>
    <definedName name="BEx9I2MX3GRNC957J8FMHNWP04Q5" localSheetId="22" hidden="1">#REF!</definedName>
    <definedName name="BEx9I2MX3GRNC957J8FMHNWP04Q5" localSheetId="3" hidden="1">#REF!</definedName>
    <definedName name="BEx9I2MX3GRNC957J8FMHNWP04Q5" localSheetId="19" hidden="1">#REF!</definedName>
    <definedName name="BEx9I2MX3GRNC957J8FMHNWP04Q5" localSheetId="4" hidden="1">#REF!</definedName>
    <definedName name="BEx9I2MX3GRNC957J8FMHNWP04Q5" localSheetId="9" hidden="1">#REF!</definedName>
    <definedName name="BEx9I2MX3GRNC957J8FMHNWP04Q5" localSheetId="20" hidden="1">#REF!</definedName>
    <definedName name="BEx9I2MX3GRNC957J8FMHNWP04Q5" localSheetId="8" hidden="1">#REF!</definedName>
    <definedName name="BEx9I2MX3GRNC957J8FMHNWP04Q5" hidden="1">#REF!</definedName>
    <definedName name="BEx9IPV0JNXRW2B881C8WBY5U1KI" localSheetId="7" hidden="1">#REF!</definedName>
    <definedName name="BEx9IPV0JNXRW2B881C8WBY5U1KI" localSheetId="6" hidden="1">#REF!</definedName>
    <definedName name="BEx9IPV0JNXRW2B881C8WBY5U1KI" localSheetId="22" hidden="1">#REF!</definedName>
    <definedName name="BEx9IPV0JNXRW2B881C8WBY5U1KI" localSheetId="3" hidden="1">#REF!</definedName>
    <definedName name="BEx9IPV0JNXRW2B881C8WBY5U1KI" localSheetId="19" hidden="1">#REF!</definedName>
    <definedName name="BEx9IPV0JNXRW2B881C8WBY5U1KI" localSheetId="4" hidden="1">#REF!</definedName>
    <definedName name="BEx9IPV0JNXRW2B881C8WBY5U1KI" localSheetId="9" hidden="1">#REF!</definedName>
    <definedName name="BEx9IPV0JNXRW2B881C8WBY5U1KI" localSheetId="20" hidden="1">#REF!</definedName>
    <definedName name="BEx9IPV0JNXRW2B881C8WBY5U1KI" localSheetId="8" hidden="1">#REF!</definedName>
    <definedName name="BEx9IPV0JNXRW2B881C8WBY5U1KI" hidden="1">#REF!</definedName>
    <definedName name="BExAVL1638ABE13R5SQH026SK9EX" localSheetId="7" hidden="1">#REF!</definedName>
    <definedName name="BExAVL1638ABE13R5SQH026SK9EX" localSheetId="6" hidden="1">#REF!</definedName>
    <definedName name="BExAVL1638ABE13R5SQH026SK9EX" localSheetId="22" hidden="1">#REF!</definedName>
    <definedName name="BExAVL1638ABE13R5SQH026SK9EX" localSheetId="3" hidden="1">#REF!</definedName>
    <definedName name="BExAVL1638ABE13R5SQH026SK9EX" localSheetId="19" hidden="1">#REF!</definedName>
    <definedName name="BExAVL1638ABE13R5SQH026SK9EX" localSheetId="4" hidden="1">#REF!</definedName>
    <definedName name="BExAVL1638ABE13R5SQH026SK9EX" localSheetId="9" hidden="1">#REF!</definedName>
    <definedName name="BExAVL1638ABE13R5SQH026SK9EX" localSheetId="20" hidden="1">#REF!</definedName>
    <definedName name="BExAVL1638ABE13R5SQH026SK9EX" localSheetId="8" hidden="1">#REF!</definedName>
    <definedName name="BExAVL1638ABE13R5SQH026SK9EX" hidden="1">#REF!</definedName>
    <definedName name="BExAW1IMBQBTU0E5J2TQQI2B79VY" localSheetId="7" hidden="1">#REF!</definedName>
    <definedName name="BExAW1IMBQBTU0E5J2TQQI2B79VY" localSheetId="6" hidden="1">#REF!</definedName>
    <definedName name="BExAW1IMBQBTU0E5J2TQQI2B79VY" localSheetId="22" hidden="1">#REF!</definedName>
    <definedName name="BExAW1IMBQBTU0E5J2TQQI2B79VY" localSheetId="3" hidden="1">#REF!</definedName>
    <definedName name="BExAW1IMBQBTU0E5J2TQQI2B79VY" localSheetId="19" hidden="1">#REF!</definedName>
    <definedName name="BExAW1IMBQBTU0E5J2TQQI2B79VY" localSheetId="4" hidden="1">#REF!</definedName>
    <definedName name="BExAW1IMBQBTU0E5J2TQQI2B79VY" localSheetId="9" hidden="1">#REF!</definedName>
    <definedName name="BExAW1IMBQBTU0E5J2TQQI2B79VY" localSheetId="20" hidden="1">#REF!</definedName>
    <definedName name="BExAW1IMBQBTU0E5J2TQQI2B79VY" localSheetId="8" hidden="1">#REF!</definedName>
    <definedName name="BExAW1IMBQBTU0E5J2TQQI2B79VY" hidden="1">#REF!</definedName>
    <definedName name="BExAXD0OJP1HKJKJ5K01GDQ5ZNUN" localSheetId="7" hidden="1">#REF!</definedName>
    <definedName name="BExAXD0OJP1HKJKJ5K01GDQ5ZNUN" localSheetId="6" hidden="1">#REF!</definedName>
    <definedName name="BExAXD0OJP1HKJKJ5K01GDQ5ZNUN" localSheetId="22" hidden="1">#REF!</definedName>
    <definedName name="BExAXD0OJP1HKJKJ5K01GDQ5ZNUN" localSheetId="3" hidden="1">#REF!</definedName>
    <definedName name="BExAXD0OJP1HKJKJ5K01GDQ5ZNUN" localSheetId="19" hidden="1">#REF!</definedName>
    <definedName name="BExAXD0OJP1HKJKJ5K01GDQ5ZNUN" localSheetId="4" hidden="1">#REF!</definedName>
    <definedName name="BExAXD0OJP1HKJKJ5K01GDQ5ZNUN" localSheetId="9" hidden="1">#REF!</definedName>
    <definedName name="BExAXD0OJP1HKJKJ5K01GDQ5ZNUN" localSheetId="20" hidden="1">#REF!</definedName>
    <definedName name="BExAXD0OJP1HKJKJ5K01GDQ5ZNUN" localSheetId="8" hidden="1">#REF!</definedName>
    <definedName name="BExAXD0OJP1HKJKJ5K01GDQ5ZNUN" hidden="1">#REF!</definedName>
    <definedName name="BExAY9JGYSISL3L87W3W7QBQCYOH" localSheetId="7" hidden="1">#REF!</definedName>
    <definedName name="BExAY9JGYSISL3L87W3W7QBQCYOH" localSheetId="6" hidden="1">#REF!</definedName>
    <definedName name="BExAY9JGYSISL3L87W3W7QBQCYOH" localSheetId="22" hidden="1">#REF!</definedName>
    <definedName name="BExAY9JGYSISL3L87W3W7QBQCYOH" localSheetId="3" hidden="1">#REF!</definedName>
    <definedName name="BExAY9JGYSISL3L87W3W7QBQCYOH" localSheetId="19" hidden="1">#REF!</definedName>
    <definedName name="BExAY9JGYSISL3L87W3W7QBQCYOH" localSheetId="4" hidden="1">#REF!</definedName>
    <definedName name="BExAY9JGYSISL3L87W3W7QBQCYOH" localSheetId="9" hidden="1">#REF!</definedName>
    <definedName name="BExAY9JGYSISL3L87W3W7QBQCYOH" localSheetId="20" hidden="1">#REF!</definedName>
    <definedName name="BExAY9JGYSISL3L87W3W7QBQCYOH" localSheetId="8" hidden="1">#REF!</definedName>
    <definedName name="BExAY9JGYSISL3L87W3W7QBQCYOH" hidden="1">#REF!</definedName>
    <definedName name="BExB0MYBF7BVQ9V0ITCDFR9URZXH" localSheetId="7" hidden="1">#REF!</definedName>
    <definedName name="BExB0MYBF7BVQ9V0ITCDFR9URZXH" localSheetId="6" hidden="1">#REF!</definedName>
    <definedName name="BExB0MYBF7BVQ9V0ITCDFR9URZXH" localSheetId="22" hidden="1">#REF!</definedName>
    <definedName name="BExB0MYBF7BVQ9V0ITCDFR9URZXH" localSheetId="3" hidden="1">#REF!</definedName>
    <definedName name="BExB0MYBF7BVQ9V0ITCDFR9URZXH" localSheetId="19" hidden="1">#REF!</definedName>
    <definedName name="BExB0MYBF7BVQ9V0ITCDFR9URZXH" localSheetId="4" hidden="1">#REF!</definedName>
    <definedName name="BExB0MYBF7BVQ9V0ITCDFR9URZXH" localSheetId="9" hidden="1">#REF!</definedName>
    <definedName name="BExB0MYBF7BVQ9V0ITCDFR9URZXH" localSheetId="20" hidden="1">#REF!</definedName>
    <definedName name="BExB0MYBF7BVQ9V0ITCDFR9URZXH" localSheetId="8" hidden="1">#REF!</definedName>
    <definedName name="BExB0MYBF7BVQ9V0ITCDFR9URZXH" hidden="1">#REF!</definedName>
    <definedName name="BExB1KTDW9PPFVAAGRLUC0Q6UAY2" localSheetId="7" hidden="1">#REF!</definedName>
    <definedName name="BExB1KTDW9PPFVAAGRLUC0Q6UAY2" localSheetId="6" hidden="1">#REF!</definedName>
    <definedName name="BExB1KTDW9PPFVAAGRLUC0Q6UAY2" localSheetId="22" hidden="1">#REF!</definedName>
    <definedName name="BExB1KTDW9PPFVAAGRLUC0Q6UAY2" localSheetId="3" hidden="1">#REF!</definedName>
    <definedName name="BExB1KTDW9PPFVAAGRLUC0Q6UAY2" localSheetId="19" hidden="1">#REF!</definedName>
    <definedName name="BExB1KTDW9PPFVAAGRLUC0Q6UAY2" localSheetId="4" hidden="1">#REF!</definedName>
    <definedName name="BExB1KTDW9PPFVAAGRLUC0Q6UAY2" localSheetId="9" hidden="1">#REF!</definedName>
    <definedName name="BExB1KTDW9PPFVAAGRLUC0Q6UAY2" localSheetId="20" hidden="1">#REF!</definedName>
    <definedName name="BExB1KTDW9PPFVAAGRLUC0Q6UAY2" localSheetId="8" hidden="1">#REF!</definedName>
    <definedName name="BExB1KTDW9PPFVAAGRLUC0Q6UAY2" hidden="1">#REF!</definedName>
    <definedName name="BExB2VPW6K0D6PXFNB2EI2PAJRLJ" localSheetId="7" hidden="1">#REF!</definedName>
    <definedName name="BExB2VPW6K0D6PXFNB2EI2PAJRLJ" localSheetId="6" hidden="1">#REF!</definedName>
    <definedName name="BExB2VPW6K0D6PXFNB2EI2PAJRLJ" localSheetId="22" hidden="1">#REF!</definedName>
    <definedName name="BExB2VPW6K0D6PXFNB2EI2PAJRLJ" localSheetId="3" hidden="1">#REF!</definedName>
    <definedName name="BExB2VPW6K0D6PXFNB2EI2PAJRLJ" localSheetId="19" hidden="1">#REF!</definedName>
    <definedName name="BExB2VPW6K0D6PXFNB2EI2PAJRLJ" localSheetId="4" hidden="1">#REF!</definedName>
    <definedName name="BExB2VPW6K0D6PXFNB2EI2PAJRLJ" localSheetId="9" hidden="1">#REF!</definedName>
    <definedName name="BExB2VPW6K0D6PXFNB2EI2PAJRLJ" localSheetId="20" hidden="1">#REF!</definedName>
    <definedName name="BExB2VPW6K0D6PXFNB2EI2PAJRLJ" localSheetId="8" hidden="1">#REF!</definedName>
    <definedName name="BExB2VPW6K0D6PXFNB2EI2PAJRLJ" hidden="1">#REF!</definedName>
    <definedName name="BExB3JUJXC8QYV4XAOBJCULQAADA" localSheetId="7" hidden="1">#REF!</definedName>
    <definedName name="BExB3JUJXC8QYV4XAOBJCULQAADA" localSheetId="6" hidden="1">#REF!</definedName>
    <definedName name="BExB3JUJXC8QYV4XAOBJCULQAADA" localSheetId="22" hidden="1">#REF!</definedName>
    <definedName name="BExB3JUJXC8QYV4XAOBJCULQAADA" localSheetId="3" hidden="1">#REF!</definedName>
    <definedName name="BExB3JUJXC8QYV4XAOBJCULQAADA" localSheetId="19" hidden="1">#REF!</definedName>
    <definedName name="BExB3JUJXC8QYV4XAOBJCULQAADA" localSheetId="4" hidden="1">#REF!</definedName>
    <definedName name="BExB3JUJXC8QYV4XAOBJCULQAADA" localSheetId="9" hidden="1">#REF!</definedName>
    <definedName name="BExB3JUJXC8QYV4XAOBJCULQAADA" localSheetId="20" hidden="1">#REF!</definedName>
    <definedName name="BExB3JUJXC8QYV4XAOBJCULQAADA" localSheetId="8" hidden="1">#REF!</definedName>
    <definedName name="BExB3JUJXC8QYV4XAOBJCULQAADA" hidden="1">#REF!</definedName>
    <definedName name="BExB41TWQ6820BR7SVX3Q7SR1LZ8" localSheetId="7" hidden="1">#REF!</definedName>
    <definedName name="BExB41TWQ6820BR7SVX3Q7SR1LZ8" localSheetId="6" hidden="1">#REF!</definedName>
    <definedName name="BExB41TWQ6820BR7SVX3Q7SR1LZ8" localSheetId="22" hidden="1">#REF!</definedName>
    <definedName name="BExB41TWQ6820BR7SVX3Q7SR1LZ8" localSheetId="3" hidden="1">#REF!</definedName>
    <definedName name="BExB41TWQ6820BR7SVX3Q7SR1LZ8" localSheetId="19" hidden="1">#REF!</definedName>
    <definedName name="BExB41TWQ6820BR7SVX3Q7SR1LZ8" localSheetId="4" hidden="1">#REF!</definedName>
    <definedName name="BExB41TWQ6820BR7SVX3Q7SR1LZ8" localSheetId="9" hidden="1">#REF!</definedName>
    <definedName name="BExB41TWQ6820BR7SVX3Q7SR1LZ8" localSheetId="20" hidden="1">#REF!</definedName>
    <definedName name="BExB41TWQ6820BR7SVX3Q7SR1LZ8" localSheetId="8" hidden="1">#REF!</definedName>
    <definedName name="BExB41TWQ6820BR7SVX3Q7SR1LZ8" hidden="1">#REF!</definedName>
    <definedName name="BExB44OC6FOXVZBDEY5BR6SHCZNQ" localSheetId="7" hidden="1">#REF!</definedName>
    <definedName name="BExB44OC6FOXVZBDEY5BR6SHCZNQ" localSheetId="6" hidden="1">#REF!</definedName>
    <definedName name="BExB44OC6FOXVZBDEY5BR6SHCZNQ" localSheetId="22" hidden="1">#REF!</definedName>
    <definedName name="BExB44OC6FOXVZBDEY5BR6SHCZNQ" localSheetId="3" hidden="1">#REF!</definedName>
    <definedName name="BExB44OC6FOXVZBDEY5BR6SHCZNQ" localSheetId="19" hidden="1">#REF!</definedName>
    <definedName name="BExB44OC6FOXVZBDEY5BR6SHCZNQ" localSheetId="4" hidden="1">#REF!</definedName>
    <definedName name="BExB44OC6FOXVZBDEY5BR6SHCZNQ" localSheetId="9" hidden="1">#REF!</definedName>
    <definedName name="BExB44OC6FOXVZBDEY5BR6SHCZNQ" localSheetId="20" hidden="1">#REF!</definedName>
    <definedName name="BExB44OC6FOXVZBDEY5BR6SHCZNQ" localSheetId="8" hidden="1">#REF!</definedName>
    <definedName name="BExB44OC6FOXVZBDEY5BR6SHCZNQ" hidden="1">#REF!</definedName>
    <definedName name="BExB4A2KCGRFVC87ZRC18R8O2XYF" localSheetId="7" hidden="1">#REF!</definedName>
    <definedName name="BExB4A2KCGRFVC87ZRC18R8O2XYF" localSheetId="6" hidden="1">#REF!</definedName>
    <definedName name="BExB4A2KCGRFVC87ZRC18R8O2XYF" localSheetId="22" hidden="1">#REF!</definedName>
    <definedName name="BExB4A2KCGRFVC87ZRC18R8O2XYF" localSheetId="3" hidden="1">#REF!</definedName>
    <definedName name="BExB4A2KCGRFVC87ZRC18R8O2XYF" localSheetId="19" hidden="1">#REF!</definedName>
    <definedName name="BExB4A2KCGRFVC87ZRC18R8O2XYF" localSheetId="4" hidden="1">#REF!</definedName>
    <definedName name="BExB4A2KCGRFVC87ZRC18R8O2XYF" localSheetId="9" hidden="1">#REF!</definedName>
    <definedName name="BExB4A2KCGRFVC87ZRC18R8O2XYF" localSheetId="20" hidden="1">#REF!</definedName>
    <definedName name="BExB4A2KCGRFVC87ZRC18R8O2XYF" localSheetId="8" hidden="1">#REF!</definedName>
    <definedName name="BExB4A2KCGRFVC87ZRC18R8O2XYF" hidden="1">#REF!</definedName>
    <definedName name="BExB50W4NZMCTI79LJI7K2M3YYWH" localSheetId="7" hidden="1">#REF!</definedName>
    <definedName name="BExB50W4NZMCTI79LJI7K2M3YYWH" localSheetId="6" hidden="1">#REF!</definedName>
    <definedName name="BExB50W4NZMCTI79LJI7K2M3YYWH" localSheetId="22" hidden="1">#REF!</definedName>
    <definedName name="BExB50W4NZMCTI79LJI7K2M3YYWH" localSheetId="3" hidden="1">#REF!</definedName>
    <definedName name="BExB50W4NZMCTI79LJI7K2M3YYWH" localSheetId="19" hidden="1">#REF!</definedName>
    <definedName name="BExB50W4NZMCTI79LJI7K2M3YYWH" localSheetId="4" hidden="1">#REF!</definedName>
    <definedName name="BExB50W4NZMCTI79LJI7K2M3YYWH" localSheetId="9" hidden="1">#REF!</definedName>
    <definedName name="BExB50W4NZMCTI79LJI7K2M3YYWH" localSheetId="20" hidden="1">#REF!</definedName>
    <definedName name="BExB50W4NZMCTI79LJI7K2M3YYWH" localSheetId="8" hidden="1">#REF!</definedName>
    <definedName name="BExB50W4NZMCTI79LJI7K2M3YYWH" hidden="1">#REF!</definedName>
    <definedName name="BExB5U9JN1UHEARI0481VU3P9GGG" localSheetId="7" hidden="1">#REF!</definedName>
    <definedName name="BExB5U9JN1UHEARI0481VU3P9GGG" localSheetId="6" hidden="1">#REF!</definedName>
    <definedName name="BExB5U9JN1UHEARI0481VU3P9GGG" localSheetId="22" hidden="1">#REF!</definedName>
    <definedName name="BExB5U9JN1UHEARI0481VU3P9GGG" localSheetId="3" hidden="1">#REF!</definedName>
    <definedName name="BExB5U9JN1UHEARI0481VU3P9GGG" localSheetId="19" hidden="1">#REF!</definedName>
    <definedName name="BExB5U9JN1UHEARI0481VU3P9GGG" localSheetId="4" hidden="1">#REF!</definedName>
    <definedName name="BExB5U9JN1UHEARI0481VU3P9GGG" localSheetId="9" hidden="1">#REF!</definedName>
    <definedName name="BExB5U9JN1UHEARI0481VU3P9GGG" localSheetId="20" hidden="1">#REF!</definedName>
    <definedName name="BExB5U9JN1UHEARI0481VU3P9GGG" localSheetId="8" hidden="1">#REF!</definedName>
    <definedName name="BExB5U9JN1UHEARI0481VU3P9GGG" hidden="1">#REF!</definedName>
    <definedName name="BExB7CCZRTPP5XRFAR84CPLTOXI3" localSheetId="7" hidden="1">#REF!</definedName>
    <definedName name="BExB7CCZRTPP5XRFAR84CPLTOXI3" localSheetId="6" hidden="1">#REF!</definedName>
    <definedName name="BExB7CCZRTPP5XRFAR84CPLTOXI3" localSheetId="22" hidden="1">#REF!</definedName>
    <definedName name="BExB7CCZRTPP5XRFAR84CPLTOXI3" localSheetId="3" hidden="1">#REF!</definedName>
    <definedName name="BExB7CCZRTPP5XRFAR84CPLTOXI3" localSheetId="19" hidden="1">#REF!</definedName>
    <definedName name="BExB7CCZRTPP5XRFAR84CPLTOXI3" localSheetId="4" hidden="1">#REF!</definedName>
    <definedName name="BExB7CCZRTPP5XRFAR84CPLTOXI3" localSheetId="9" hidden="1">#REF!</definedName>
    <definedName name="BExB7CCZRTPP5XRFAR84CPLTOXI3" localSheetId="20" hidden="1">#REF!</definedName>
    <definedName name="BExB7CCZRTPP5XRFAR84CPLTOXI3" localSheetId="8" hidden="1">#REF!</definedName>
    <definedName name="BExB7CCZRTPP5XRFAR84CPLTOXI3" hidden="1">#REF!</definedName>
    <definedName name="BExB8KEWJQOO05VHW4CS61VYZE5U" localSheetId="7" hidden="1">#REF!</definedName>
    <definedName name="BExB8KEWJQOO05VHW4CS61VYZE5U" localSheetId="6" hidden="1">#REF!</definedName>
    <definedName name="BExB8KEWJQOO05VHW4CS61VYZE5U" localSheetId="22" hidden="1">#REF!</definedName>
    <definedName name="BExB8KEWJQOO05VHW4CS61VYZE5U" localSheetId="3" hidden="1">#REF!</definedName>
    <definedName name="BExB8KEWJQOO05VHW4CS61VYZE5U" localSheetId="19" hidden="1">#REF!</definedName>
    <definedName name="BExB8KEWJQOO05VHW4CS61VYZE5U" localSheetId="4" hidden="1">#REF!</definedName>
    <definedName name="BExB8KEWJQOO05VHW4CS61VYZE5U" localSheetId="9" hidden="1">#REF!</definedName>
    <definedName name="BExB8KEWJQOO05VHW4CS61VYZE5U" localSheetId="20" hidden="1">#REF!</definedName>
    <definedName name="BExB8KEWJQOO05VHW4CS61VYZE5U" localSheetId="8" hidden="1">#REF!</definedName>
    <definedName name="BExB8KEWJQOO05VHW4CS61VYZE5U" hidden="1">#REF!</definedName>
    <definedName name="BExB9EDVITSRZC6AZLBXID7PHJ91" localSheetId="7" hidden="1">#REF!</definedName>
    <definedName name="BExB9EDVITSRZC6AZLBXID7PHJ91" localSheetId="6" hidden="1">#REF!</definedName>
    <definedName name="BExB9EDVITSRZC6AZLBXID7PHJ91" localSheetId="22" hidden="1">#REF!</definedName>
    <definedName name="BExB9EDVITSRZC6AZLBXID7PHJ91" localSheetId="3" hidden="1">#REF!</definedName>
    <definedName name="BExB9EDVITSRZC6AZLBXID7PHJ91" localSheetId="19" hidden="1">#REF!</definedName>
    <definedName name="BExB9EDVITSRZC6AZLBXID7PHJ91" localSheetId="4" hidden="1">#REF!</definedName>
    <definedName name="BExB9EDVITSRZC6AZLBXID7PHJ91" localSheetId="9" hidden="1">#REF!</definedName>
    <definedName name="BExB9EDVITSRZC6AZLBXID7PHJ91" localSheetId="20" hidden="1">#REF!</definedName>
    <definedName name="BExB9EDVITSRZC6AZLBXID7PHJ91" localSheetId="8" hidden="1">#REF!</definedName>
    <definedName name="BExB9EDVITSRZC6AZLBXID7PHJ91" hidden="1">#REF!</definedName>
    <definedName name="BExBA6K3TLYXUTIOWFXK3NMRGHR2" localSheetId="7" hidden="1">#REF!</definedName>
    <definedName name="BExBA6K3TLYXUTIOWFXK3NMRGHR2" localSheetId="6" hidden="1">#REF!</definedName>
    <definedName name="BExBA6K3TLYXUTIOWFXK3NMRGHR2" localSheetId="22" hidden="1">#REF!</definedName>
    <definedName name="BExBA6K3TLYXUTIOWFXK3NMRGHR2" localSheetId="3" hidden="1">#REF!</definedName>
    <definedName name="BExBA6K3TLYXUTIOWFXK3NMRGHR2" localSheetId="19" hidden="1">#REF!</definedName>
    <definedName name="BExBA6K3TLYXUTIOWFXK3NMRGHR2" localSheetId="4" hidden="1">#REF!</definedName>
    <definedName name="BExBA6K3TLYXUTIOWFXK3NMRGHR2" localSheetId="9" hidden="1">#REF!</definedName>
    <definedName name="BExBA6K3TLYXUTIOWFXK3NMRGHR2" localSheetId="20" hidden="1">#REF!</definedName>
    <definedName name="BExBA6K3TLYXUTIOWFXK3NMRGHR2" localSheetId="8" hidden="1">#REF!</definedName>
    <definedName name="BExBA6K3TLYXUTIOWFXK3NMRGHR2" hidden="1">#REF!</definedName>
    <definedName name="BExBA6PE8EEX0NM9BM28HHNN23ES" localSheetId="7" hidden="1">#REF!</definedName>
    <definedName name="BExBA6PE8EEX0NM9BM28HHNN23ES" localSheetId="6" hidden="1">#REF!</definedName>
    <definedName name="BExBA6PE8EEX0NM9BM28HHNN23ES" localSheetId="22" hidden="1">#REF!</definedName>
    <definedName name="BExBA6PE8EEX0NM9BM28HHNN23ES" localSheetId="3" hidden="1">#REF!</definedName>
    <definedName name="BExBA6PE8EEX0NM9BM28HHNN23ES" localSheetId="19" hidden="1">#REF!</definedName>
    <definedName name="BExBA6PE8EEX0NM9BM28HHNN23ES" localSheetId="4" hidden="1">#REF!</definedName>
    <definedName name="BExBA6PE8EEX0NM9BM28HHNN23ES" localSheetId="9" hidden="1">#REF!</definedName>
    <definedName name="BExBA6PE8EEX0NM9BM28HHNN23ES" localSheetId="20" hidden="1">#REF!</definedName>
    <definedName name="BExBA6PE8EEX0NM9BM28HHNN23ES" localSheetId="8" hidden="1">#REF!</definedName>
    <definedName name="BExBA6PE8EEX0NM9BM28HHNN23ES" hidden="1">#REF!</definedName>
    <definedName name="BExBAZH7UD0H66FA3KBRMXSCJLPK" localSheetId="7" hidden="1">#REF!</definedName>
    <definedName name="BExBAZH7UD0H66FA3KBRMXSCJLPK" localSheetId="6" hidden="1">#REF!</definedName>
    <definedName name="BExBAZH7UD0H66FA3KBRMXSCJLPK" localSheetId="22" hidden="1">#REF!</definedName>
    <definedName name="BExBAZH7UD0H66FA3KBRMXSCJLPK" localSheetId="3" hidden="1">#REF!</definedName>
    <definedName name="BExBAZH7UD0H66FA3KBRMXSCJLPK" localSheetId="4" hidden="1">#REF!</definedName>
    <definedName name="BExBAZH7UD0H66FA3KBRMXSCJLPK" localSheetId="9" hidden="1">#REF!</definedName>
    <definedName name="BExBAZH7UD0H66FA3KBRMXSCJLPK" localSheetId="20" hidden="1">#REF!</definedName>
    <definedName name="BExBAZH7UD0H66FA3KBRMXSCJLPK" localSheetId="8" hidden="1">#REF!</definedName>
    <definedName name="BExBAZH7UD0H66FA3KBRMXSCJLPK" hidden="1">#REF!</definedName>
    <definedName name="BExBCIH0UBOD07PZ27392P9YXEYX" localSheetId="7" hidden="1">#REF!</definedName>
    <definedName name="BExBCIH0UBOD07PZ27392P9YXEYX" localSheetId="6" hidden="1">#REF!</definedName>
    <definedName name="BExBCIH0UBOD07PZ27392P9YXEYX" localSheetId="22" hidden="1">#REF!</definedName>
    <definedName name="BExBCIH0UBOD07PZ27392P9YXEYX" localSheetId="3" hidden="1">#REF!</definedName>
    <definedName name="BExBCIH0UBOD07PZ27392P9YXEYX" localSheetId="19" hidden="1">#REF!</definedName>
    <definedName name="BExBCIH0UBOD07PZ27392P9YXEYX" localSheetId="4" hidden="1">#REF!</definedName>
    <definedName name="BExBCIH0UBOD07PZ27392P9YXEYX" localSheetId="9" hidden="1">#REF!</definedName>
    <definedName name="BExBCIH0UBOD07PZ27392P9YXEYX" localSheetId="20" hidden="1">#REF!</definedName>
    <definedName name="BExBCIH0UBOD07PZ27392P9YXEYX" localSheetId="8" hidden="1">#REF!</definedName>
    <definedName name="BExBCIH0UBOD07PZ27392P9YXEYX" hidden="1">#REF!</definedName>
    <definedName name="BExBCOGUPM5Z6QHXYY5E10ELG9G8" localSheetId="7" hidden="1">#REF!</definedName>
    <definedName name="BExBCOGUPM5Z6QHXYY5E10ELG9G8" localSheetId="6" hidden="1">#REF!</definedName>
    <definedName name="BExBCOGUPM5Z6QHXYY5E10ELG9G8" localSheetId="22" hidden="1">#REF!</definedName>
    <definedName name="BExBCOGUPM5Z6QHXYY5E10ELG9G8" localSheetId="3" hidden="1">#REF!</definedName>
    <definedName name="BExBCOGUPM5Z6QHXYY5E10ELG9G8" localSheetId="19" hidden="1">#REF!</definedName>
    <definedName name="BExBCOGUPM5Z6QHXYY5E10ELG9G8" localSheetId="4" hidden="1">#REF!</definedName>
    <definedName name="BExBCOGUPM5Z6QHXYY5E10ELG9G8" localSheetId="9" hidden="1">#REF!</definedName>
    <definedName name="BExBCOGUPM5Z6QHXYY5E10ELG9G8" localSheetId="20" hidden="1">#REF!</definedName>
    <definedName name="BExBCOGUPM5Z6QHXYY5E10ELG9G8" localSheetId="8" hidden="1">#REF!</definedName>
    <definedName name="BExBCOGUPM5Z6QHXYY5E10ELG9G8" hidden="1">#REF!</definedName>
    <definedName name="BExBDCLASWBCUKQ99SIH7MEJ6YOG" localSheetId="7" hidden="1">#REF!</definedName>
    <definedName name="BExBDCLASWBCUKQ99SIH7MEJ6YOG" localSheetId="6" hidden="1">#REF!</definedName>
    <definedName name="BExBDCLASWBCUKQ99SIH7MEJ6YOG" localSheetId="22" hidden="1">#REF!</definedName>
    <definedName name="BExBDCLASWBCUKQ99SIH7MEJ6YOG" localSheetId="3" hidden="1">#REF!</definedName>
    <definedName name="BExBDCLASWBCUKQ99SIH7MEJ6YOG" localSheetId="19" hidden="1">#REF!</definedName>
    <definedName name="BExBDCLASWBCUKQ99SIH7MEJ6YOG" localSheetId="4" hidden="1">#REF!</definedName>
    <definedName name="BExBDCLASWBCUKQ99SIH7MEJ6YOG" localSheetId="9" hidden="1">#REF!</definedName>
    <definedName name="BExBDCLASWBCUKQ99SIH7MEJ6YOG" localSheetId="20" hidden="1">#REF!</definedName>
    <definedName name="BExBDCLASWBCUKQ99SIH7MEJ6YOG" localSheetId="8" hidden="1">#REF!</definedName>
    <definedName name="BExBDCLASWBCUKQ99SIH7MEJ6YOG" hidden="1">#REF!</definedName>
    <definedName name="BExBDTDJ3R9DB8LQ5KQYWYC2B55L" localSheetId="7" hidden="1">#REF!</definedName>
    <definedName name="BExBDTDJ3R9DB8LQ5KQYWYC2B55L" localSheetId="6" hidden="1">#REF!</definedName>
    <definedName name="BExBDTDJ3R9DB8LQ5KQYWYC2B55L" localSheetId="22" hidden="1">#REF!</definedName>
    <definedName name="BExBDTDJ3R9DB8LQ5KQYWYC2B55L" localSheetId="3" hidden="1">#REF!</definedName>
    <definedName name="BExBDTDJ3R9DB8LQ5KQYWYC2B55L" localSheetId="4" hidden="1">#REF!</definedName>
    <definedName name="BExBDTDJ3R9DB8LQ5KQYWYC2B55L" localSheetId="9" hidden="1">#REF!</definedName>
    <definedName name="BExBDTDJ3R9DB8LQ5KQYWYC2B55L" localSheetId="20" hidden="1">#REF!</definedName>
    <definedName name="BExBDTDJ3R9DB8LQ5KQYWYC2B55L" localSheetId="8" hidden="1">#REF!</definedName>
    <definedName name="BExBDTDJ3R9DB8LQ5KQYWYC2B55L" hidden="1">#REF!</definedName>
    <definedName name="BExBE7BBX2NP1GFQT3X635DFIIBD" localSheetId="7" hidden="1">#REF!</definedName>
    <definedName name="BExBE7BBX2NP1GFQT3X635DFIIBD" localSheetId="6" hidden="1">#REF!</definedName>
    <definedName name="BExBE7BBX2NP1GFQT3X635DFIIBD" localSheetId="22" hidden="1">#REF!</definedName>
    <definedName name="BExBE7BBX2NP1GFQT3X635DFIIBD" localSheetId="3" hidden="1">#REF!</definedName>
    <definedName name="BExBE7BBX2NP1GFQT3X635DFIIBD" localSheetId="19" hidden="1">#REF!</definedName>
    <definedName name="BExBE7BBX2NP1GFQT3X635DFIIBD" localSheetId="4" hidden="1">#REF!</definedName>
    <definedName name="BExBE7BBX2NP1GFQT3X635DFIIBD" localSheetId="9" hidden="1">#REF!</definedName>
    <definedName name="BExBE7BBX2NP1GFQT3X635DFIIBD" localSheetId="20" hidden="1">#REF!</definedName>
    <definedName name="BExBE7BBX2NP1GFQT3X635DFIIBD" localSheetId="8" hidden="1">#REF!</definedName>
    <definedName name="BExBE7BBX2NP1GFQT3X635DFIIBD" hidden="1">#REF!</definedName>
    <definedName name="BExBE9K6C6Q27ZVX3WOCP2J41BHY" localSheetId="7" hidden="1">[1]HEADER!#REF!</definedName>
    <definedName name="BExBE9K6C6Q27ZVX3WOCP2J41BHY" localSheetId="6" hidden="1">[1]HEADER!#REF!</definedName>
    <definedName name="BExBE9K6C6Q27ZVX3WOCP2J41BHY" localSheetId="22" hidden="1">[1]HEADER!#REF!</definedName>
    <definedName name="BExBE9K6C6Q27ZVX3WOCP2J41BHY" localSheetId="3" hidden="1">[1]HEADER!#REF!</definedName>
    <definedName name="BExBE9K6C6Q27ZVX3WOCP2J41BHY" localSheetId="19" hidden="1">[1]HEADER!#REF!</definedName>
    <definedName name="BExBE9K6C6Q27ZVX3WOCP2J41BHY" localSheetId="4" hidden="1">[1]HEADER!#REF!</definedName>
    <definedName name="BExBE9K6C6Q27ZVX3WOCP2J41BHY" localSheetId="9" hidden="1">[1]HEADER!#REF!</definedName>
    <definedName name="BExBE9K6C6Q27ZVX3WOCP2J41BHY" localSheetId="20" hidden="1">[1]HEADER!#REF!</definedName>
    <definedName name="BExBE9K6C6Q27ZVX3WOCP2J41BHY" localSheetId="8" hidden="1">[1]HEADER!#REF!</definedName>
    <definedName name="BExBE9K6C6Q27ZVX3WOCP2J41BHY" hidden="1">[1]HEADER!#REF!</definedName>
    <definedName name="BExBENN9Z0JJ1YMZZDUYFE3OR74M" localSheetId="7" hidden="1">#REF!</definedName>
    <definedName name="BExBENN9Z0JJ1YMZZDUYFE3OR74M" localSheetId="6" hidden="1">#REF!</definedName>
    <definedName name="BExBENN9Z0JJ1YMZZDUYFE3OR74M" localSheetId="17" hidden="1">#REF!</definedName>
    <definedName name="BExBENN9Z0JJ1YMZZDUYFE3OR74M" localSheetId="22" hidden="1">#REF!</definedName>
    <definedName name="BExBENN9Z0JJ1YMZZDUYFE3OR74M" localSheetId="3" hidden="1">#REF!</definedName>
    <definedName name="BExBENN9Z0JJ1YMZZDUYFE3OR74M" localSheetId="19" hidden="1">#REF!</definedName>
    <definedName name="BExBENN9Z0JJ1YMZZDUYFE3OR74M" localSheetId="15" hidden="1">#REF!</definedName>
    <definedName name="BExBENN9Z0JJ1YMZZDUYFE3OR74M" localSheetId="4" hidden="1">#REF!</definedName>
    <definedName name="BExBENN9Z0JJ1YMZZDUYFE3OR74M" localSheetId="9" hidden="1">#REF!</definedName>
    <definedName name="BExBENN9Z0JJ1YMZZDUYFE3OR74M" localSheetId="20" hidden="1">#REF!</definedName>
    <definedName name="BExBENN9Z0JJ1YMZZDUYFE3OR74M" localSheetId="8" hidden="1">#REF!</definedName>
    <definedName name="BExBENN9Z0JJ1YMZZDUYFE3OR74M" hidden="1">#REF!</definedName>
    <definedName name="BExCQGR4Z3D1E5XRGMT5VWBAFBXW" localSheetId="7" hidden="1">[1]ZQZBC_PLN__04_03_10!#REF!</definedName>
    <definedName name="BExCQGR4Z3D1E5XRGMT5VWBAFBXW" localSheetId="6" hidden="1">[1]ZQZBC_PLN__04_03_10!#REF!</definedName>
    <definedName name="BExCQGR4Z3D1E5XRGMT5VWBAFBXW" localSheetId="17" hidden="1">[1]ZQZBC_PLN__04_03_10!#REF!</definedName>
    <definedName name="BExCQGR4Z3D1E5XRGMT5VWBAFBXW" localSheetId="22" hidden="1">[1]ZQZBC_PLN__04_03_10!#REF!</definedName>
    <definedName name="BExCQGR4Z3D1E5XRGMT5VWBAFBXW" localSheetId="3" hidden="1">[1]ZQZBC_PLN__04_03_10!#REF!</definedName>
    <definedName name="BExCQGR4Z3D1E5XRGMT5VWBAFBXW" localSheetId="19" hidden="1">[1]ZQZBC_PLN__04_03_10!#REF!</definedName>
    <definedName name="BExCQGR4Z3D1E5XRGMT5VWBAFBXW" localSheetId="15" hidden="1">[1]ZQZBC_PLN__04_03_10!#REF!</definedName>
    <definedName name="BExCQGR4Z3D1E5XRGMT5VWBAFBXW" localSheetId="4" hidden="1">[1]ZQZBC_PLN__04_03_10!#REF!</definedName>
    <definedName name="BExCQGR4Z3D1E5XRGMT5VWBAFBXW" localSheetId="9" hidden="1">[1]ZQZBC_PLN__04_03_10!#REF!</definedName>
    <definedName name="BExCQGR4Z3D1E5XRGMT5VWBAFBXW" localSheetId="20" hidden="1">[1]ZQZBC_PLN__04_03_10!#REF!</definedName>
    <definedName name="BExCQGR4Z3D1E5XRGMT5VWBAFBXW" localSheetId="8" hidden="1">[1]ZQZBC_PLN__04_03_10!#REF!</definedName>
    <definedName name="BExCQGR4Z3D1E5XRGMT5VWBAFBXW" hidden="1">[1]ZQZBC_PLN__04_03_10!#REF!</definedName>
    <definedName name="BExCRYEGVK7KU00YBTX1M0GH26ZC" localSheetId="7" hidden="1">#REF!</definedName>
    <definedName name="BExCRYEGVK7KU00YBTX1M0GH26ZC" localSheetId="6" hidden="1">#REF!</definedName>
    <definedName name="BExCRYEGVK7KU00YBTX1M0GH26ZC" localSheetId="17" hidden="1">#REF!</definedName>
    <definedName name="BExCRYEGVK7KU00YBTX1M0GH26ZC" localSheetId="22" hidden="1">#REF!</definedName>
    <definedName name="BExCRYEGVK7KU00YBTX1M0GH26ZC" localSheetId="3" hidden="1">#REF!</definedName>
    <definedName name="BExCRYEGVK7KU00YBTX1M0GH26ZC" localSheetId="19" hidden="1">#REF!</definedName>
    <definedName name="BExCRYEGVK7KU00YBTX1M0GH26ZC" localSheetId="15" hidden="1">#REF!</definedName>
    <definedName name="BExCRYEGVK7KU00YBTX1M0GH26ZC" localSheetId="4" hidden="1">#REF!</definedName>
    <definedName name="BExCRYEGVK7KU00YBTX1M0GH26ZC" localSheetId="9" hidden="1">#REF!</definedName>
    <definedName name="BExCRYEGVK7KU00YBTX1M0GH26ZC" localSheetId="20" hidden="1">#REF!</definedName>
    <definedName name="BExCRYEGVK7KU00YBTX1M0GH26ZC" localSheetId="8" hidden="1">#REF!</definedName>
    <definedName name="BExCRYEGVK7KU00YBTX1M0GH26ZC" hidden="1">#REF!</definedName>
    <definedName name="BExCS9SHI3N58U0N2PGEOZ4RH8IF" localSheetId="7" hidden="1">#REF!</definedName>
    <definedName name="BExCS9SHI3N58U0N2PGEOZ4RH8IF" localSheetId="6" hidden="1">#REF!</definedName>
    <definedName name="BExCS9SHI3N58U0N2PGEOZ4RH8IF" localSheetId="22" hidden="1">#REF!</definedName>
    <definedName name="BExCS9SHI3N58U0N2PGEOZ4RH8IF" localSheetId="3" hidden="1">#REF!</definedName>
    <definedName name="BExCS9SHI3N58U0N2PGEOZ4RH8IF" localSheetId="19" hidden="1">#REF!</definedName>
    <definedName name="BExCS9SHI3N58U0N2PGEOZ4RH8IF" localSheetId="4" hidden="1">#REF!</definedName>
    <definedName name="BExCS9SHI3N58U0N2PGEOZ4RH8IF" localSheetId="9" hidden="1">#REF!</definedName>
    <definedName name="BExCS9SHI3N58U0N2PGEOZ4RH8IF" localSheetId="20" hidden="1">#REF!</definedName>
    <definedName name="BExCS9SHI3N58U0N2PGEOZ4RH8IF" localSheetId="8" hidden="1">#REF!</definedName>
    <definedName name="BExCS9SHI3N58U0N2PGEOZ4RH8IF" hidden="1">#REF!</definedName>
    <definedName name="BExCSHFJMTBG8TXFAPM1YMJ2C7TB" localSheetId="7" hidden="1">#REF!</definedName>
    <definedName name="BExCSHFJMTBG8TXFAPM1YMJ2C7TB" localSheetId="6" hidden="1">#REF!</definedName>
    <definedName name="BExCSHFJMTBG8TXFAPM1YMJ2C7TB" localSheetId="22" hidden="1">#REF!</definedName>
    <definedName name="BExCSHFJMTBG8TXFAPM1YMJ2C7TB" localSheetId="3" hidden="1">#REF!</definedName>
    <definedName name="BExCSHFJMTBG8TXFAPM1YMJ2C7TB" localSheetId="19" hidden="1">#REF!</definedName>
    <definedName name="BExCSHFJMTBG8TXFAPM1YMJ2C7TB" localSheetId="4" hidden="1">#REF!</definedName>
    <definedName name="BExCSHFJMTBG8TXFAPM1YMJ2C7TB" localSheetId="9" hidden="1">#REF!</definedName>
    <definedName name="BExCSHFJMTBG8TXFAPM1YMJ2C7TB" localSheetId="20" hidden="1">#REF!</definedName>
    <definedName name="BExCSHFJMTBG8TXFAPM1YMJ2C7TB" localSheetId="8" hidden="1">#REF!</definedName>
    <definedName name="BExCSHFJMTBG8TXFAPM1YMJ2C7TB" hidden="1">#REF!</definedName>
    <definedName name="BExCTH8YWODCTNH1ADX45WCZUZ5C" localSheetId="7" hidden="1">#REF!</definedName>
    <definedName name="BExCTH8YWODCTNH1ADX45WCZUZ5C" localSheetId="6" hidden="1">#REF!</definedName>
    <definedName name="BExCTH8YWODCTNH1ADX45WCZUZ5C" localSheetId="22" hidden="1">#REF!</definedName>
    <definedName name="BExCTH8YWODCTNH1ADX45WCZUZ5C" localSheetId="3" hidden="1">#REF!</definedName>
    <definedName name="BExCTH8YWODCTNH1ADX45WCZUZ5C" localSheetId="19" hidden="1">#REF!</definedName>
    <definedName name="BExCTH8YWODCTNH1ADX45WCZUZ5C" localSheetId="4" hidden="1">#REF!</definedName>
    <definedName name="BExCTH8YWODCTNH1ADX45WCZUZ5C" localSheetId="9" hidden="1">#REF!</definedName>
    <definedName name="BExCTH8YWODCTNH1ADX45WCZUZ5C" localSheetId="20" hidden="1">#REF!</definedName>
    <definedName name="BExCTH8YWODCTNH1ADX45WCZUZ5C" localSheetId="8" hidden="1">#REF!</definedName>
    <definedName name="BExCTH8YWODCTNH1ADX45WCZUZ5C" hidden="1">#REF!</definedName>
    <definedName name="BExCV155OWE7PIVZUK23BXNDWP3Q" localSheetId="7" hidden="1">#REF!</definedName>
    <definedName name="BExCV155OWE7PIVZUK23BXNDWP3Q" localSheetId="6" hidden="1">#REF!</definedName>
    <definedName name="BExCV155OWE7PIVZUK23BXNDWP3Q" localSheetId="22" hidden="1">#REF!</definedName>
    <definedName name="BExCV155OWE7PIVZUK23BXNDWP3Q" localSheetId="3" hidden="1">#REF!</definedName>
    <definedName name="BExCV155OWE7PIVZUK23BXNDWP3Q" localSheetId="19" hidden="1">#REF!</definedName>
    <definedName name="BExCV155OWE7PIVZUK23BXNDWP3Q" localSheetId="4" hidden="1">#REF!</definedName>
    <definedName name="BExCV155OWE7PIVZUK23BXNDWP3Q" localSheetId="9" hidden="1">#REF!</definedName>
    <definedName name="BExCV155OWE7PIVZUK23BXNDWP3Q" localSheetId="20" hidden="1">#REF!</definedName>
    <definedName name="BExCV155OWE7PIVZUK23BXNDWP3Q" localSheetId="8" hidden="1">#REF!</definedName>
    <definedName name="BExCV155OWE7PIVZUK23BXNDWP3Q" hidden="1">#REF!</definedName>
    <definedName name="BExCV3ZMETOSDFFYA3PTQUD7GPJM" localSheetId="7" hidden="1">#REF!</definedName>
    <definedName name="BExCV3ZMETOSDFFYA3PTQUD7GPJM" localSheetId="6" hidden="1">#REF!</definedName>
    <definedName name="BExCV3ZMETOSDFFYA3PTQUD7GPJM" localSheetId="22" hidden="1">#REF!</definedName>
    <definedName name="BExCV3ZMETOSDFFYA3PTQUD7GPJM" localSheetId="3" hidden="1">#REF!</definedName>
    <definedName name="BExCV3ZMETOSDFFYA3PTQUD7GPJM" localSheetId="19" hidden="1">#REF!</definedName>
    <definedName name="BExCV3ZMETOSDFFYA3PTQUD7GPJM" localSheetId="4" hidden="1">#REF!</definedName>
    <definedName name="BExCV3ZMETOSDFFYA3PTQUD7GPJM" localSheetId="9" hidden="1">#REF!</definedName>
    <definedName name="BExCV3ZMETOSDFFYA3PTQUD7GPJM" localSheetId="20" hidden="1">#REF!</definedName>
    <definedName name="BExCV3ZMETOSDFFYA3PTQUD7GPJM" localSheetId="8" hidden="1">#REF!</definedName>
    <definedName name="BExCV3ZMETOSDFFYA3PTQUD7GPJM" hidden="1">#REF!</definedName>
    <definedName name="BExCV5N016BKAHGA5WBLU48U1RS3" localSheetId="7" hidden="1">#REF!</definedName>
    <definedName name="BExCV5N016BKAHGA5WBLU48U1RS3" localSheetId="6" hidden="1">#REF!</definedName>
    <definedName name="BExCV5N016BKAHGA5WBLU48U1RS3" localSheetId="22" hidden="1">#REF!</definedName>
    <definedName name="BExCV5N016BKAHGA5WBLU48U1RS3" localSheetId="3" hidden="1">#REF!</definedName>
    <definedName name="BExCV5N016BKAHGA5WBLU48U1RS3" localSheetId="19" hidden="1">#REF!</definedName>
    <definedName name="BExCV5N016BKAHGA5WBLU48U1RS3" localSheetId="4" hidden="1">#REF!</definedName>
    <definedName name="BExCV5N016BKAHGA5WBLU48U1RS3" localSheetId="9" hidden="1">#REF!</definedName>
    <definedName name="BExCV5N016BKAHGA5WBLU48U1RS3" localSheetId="20" hidden="1">#REF!</definedName>
    <definedName name="BExCV5N016BKAHGA5WBLU48U1RS3" localSheetId="8" hidden="1">#REF!</definedName>
    <definedName name="BExCV5N016BKAHGA5WBLU48U1RS3" hidden="1">#REF!</definedName>
    <definedName name="BExCVM9RY4KS1QHWHDGY48P399TD" localSheetId="7" hidden="1">#REF!</definedName>
    <definedName name="BExCVM9RY4KS1QHWHDGY48P399TD" localSheetId="6" hidden="1">#REF!</definedName>
    <definedName name="BExCVM9RY4KS1QHWHDGY48P399TD" localSheetId="22" hidden="1">#REF!</definedName>
    <definedName name="BExCVM9RY4KS1QHWHDGY48P399TD" localSheetId="3" hidden="1">#REF!</definedName>
    <definedName name="BExCVM9RY4KS1QHWHDGY48P399TD" localSheetId="19" hidden="1">#REF!</definedName>
    <definedName name="BExCVM9RY4KS1QHWHDGY48P399TD" localSheetId="4" hidden="1">#REF!</definedName>
    <definedName name="BExCVM9RY4KS1QHWHDGY48P399TD" localSheetId="9" hidden="1">#REF!</definedName>
    <definedName name="BExCVM9RY4KS1QHWHDGY48P399TD" localSheetId="20" hidden="1">#REF!</definedName>
    <definedName name="BExCVM9RY4KS1QHWHDGY48P399TD" localSheetId="8" hidden="1">#REF!</definedName>
    <definedName name="BExCVM9RY4KS1QHWHDGY48P399TD" hidden="1">#REF!</definedName>
    <definedName name="BExCXT8KYZE7Q8L5Z2LZX96ANYH9" localSheetId="7" hidden="1">#REF!</definedName>
    <definedName name="BExCXT8KYZE7Q8L5Z2LZX96ANYH9" localSheetId="6" hidden="1">#REF!</definedName>
    <definedName name="BExCXT8KYZE7Q8L5Z2LZX96ANYH9" localSheetId="22" hidden="1">#REF!</definedName>
    <definedName name="BExCXT8KYZE7Q8L5Z2LZX96ANYH9" localSheetId="3" hidden="1">#REF!</definedName>
    <definedName name="BExCXT8KYZE7Q8L5Z2LZX96ANYH9" localSheetId="19" hidden="1">#REF!</definedName>
    <definedName name="BExCXT8KYZE7Q8L5Z2LZX96ANYH9" localSheetId="4" hidden="1">#REF!</definedName>
    <definedName name="BExCXT8KYZE7Q8L5Z2LZX96ANYH9" localSheetId="9" hidden="1">#REF!</definedName>
    <definedName name="BExCXT8KYZE7Q8L5Z2LZX96ANYH9" localSheetId="20" hidden="1">#REF!</definedName>
    <definedName name="BExCXT8KYZE7Q8L5Z2LZX96ANYH9" localSheetId="8" hidden="1">#REF!</definedName>
    <definedName name="BExCXT8KYZE7Q8L5Z2LZX96ANYH9" hidden="1">#REF!</definedName>
    <definedName name="BExD0L6V9ZAQ8DYCKUZHD1HCK0R6" localSheetId="7" hidden="1">#REF!</definedName>
    <definedName name="BExD0L6V9ZAQ8DYCKUZHD1HCK0R6" localSheetId="6" hidden="1">#REF!</definedName>
    <definedName name="BExD0L6V9ZAQ8DYCKUZHD1HCK0R6" localSheetId="22" hidden="1">#REF!</definedName>
    <definedName name="BExD0L6V9ZAQ8DYCKUZHD1HCK0R6" localSheetId="3" hidden="1">#REF!</definedName>
    <definedName name="BExD0L6V9ZAQ8DYCKUZHD1HCK0R6" localSheetId="19" hidden="1">#REF!</definedName>
    <definedName name="BExD0L6V9ZAQ8DYCKUZHD1HCK0R6" localSheetId="4" hidden="1">#REF!</definedName>
    <definedName name="BExD0L6V9ZAQ8DYCKUZHD1HCK0R6" localSheetId="9" hidden="1">#REF!</definedName>
    <definedName name="BExD0L6V9ZAQ8DYCKUZHD1HCK0R6" localSheetId="20" hidden="1">#REF!</definedName>
    <definedName name="BExD0L6V9ZAQ8DYCKUZHD1HCK0R6" localSheetId="8" hidden="1">#REF!</definedName>
    <definedName name="BExD0L6V9ZAQ8DYCKUZHD1HCK0R6" hidden="1">#REF!</definedName>
    <definedName name="BExD0YDM6QOAH0SUN3EB83EKA7JZ" localSheetId="7" hidden="1">#REF!</definedName>
    <definedName name="BExD0YDM6QOAH0SUN3EB83EKA7JZ" localSheetId="6" hidden="1">#REF!</definedName>
    <definedName name="BExD0YDM6QOAH0SUN3EB83EKA7JZ" localSheetId="22" hidden="1">#REF!</definedName>
    <definedName name="BExD0YDM6QOAH0SUN3EB83EKA7JZ" localSheetId="3" hidden="1">#REF!</definedName>
    <definedName name="BExD0YDM6QOAH0SUN3EB83EKA7JZ" localSheetId="19" hidden="1">#REF!</definedName>
    <definedName name="BExD0YDM6QOAH0SUN3EB83EKA7JZ" localSheetId="4" hidden="1">#REF!</definedName>
    <definedName name="BExD0YDM6QOAH0SUN3EB83EKA7JZ" localSheetId="9" hidden="1">#REF!</definedName>
    <definedName name="BExD0YDM6QOAH0SUN3EB83EKA7JZ" localSheetId="20" hidden="1">#REF!</definedName>
    <definedName name="BExD0YDM6QOAH0SUN3EB83EKA7JZ" localSheetId="8" hidden="1">#REF!</definedName>
    <definedName name="BExD0YDM6QOAH0SUN3EB83EKA7JZ" hidden="1">#REF!</definedName>
    <definedName name="BExD1TP06FGT18KW5BYXXVZB0NZC" localSheetId="7" hidden="1">#REF!</definedName>
    <definedName name="BExD1TP06FGT18KW5BYXXVZB0NZC" localSheetId="6" hidden="1">#REF!</definedName>
    <definedName name="BExD1TP06FGT18KW5BYXXVZB0NZC" localSheetId="22" hidden="1">#REF!</definedName>
    <definedName name="BExD1TP06FGT18KW5BYXXVZB0NZC" localSheetId="3" hidden="1">#REF!</definedName>
    <definedName name="BExD1TP06FGT18KW5BYXXVZB0NZC" localSheetId="19" hidden="1">#REF!</definedName>
    <definedName name="BExD1TP06FGT18KW5BYXXVZB0NZC" localSheetId="4" hidden="1">#REF!</definedName>
    <definedName name="BExD1TP06FGT18KW5BYXXVZB0NZC" localSheetId="9" hidden="1">#REF!</definedName>
    <definedName name="BExD1TP06FGT18KW5BYXXVZB0NZC" localSheetId="20" hidden="1">#REF!</definedName>
    <definedName name="BExD1TP06FGT18KW5BYXXVZB0NZC" localSheetId="8" hidden="1">#REF!</definedName>
    <definedName name="BExD1TP06FGT18KW5BYXXVZB0NZC" hidden="1">#REF!</definedName>
    <definedName name="BExD23QJNRMXRMQLM98NN33TURL6" localSheetId="7" hidden="1">#REF!</definedName>
    <definedName name="BExD23QJNRMXRMQLM98NN33TURL6" localSheetId="6" hidden="1">#REF!</definedName>
    <definedName name="BExD23QJNRMXRMQLM98NN33TURL6" localSheetId="22" hidden="1">#REF!</definedName>
    <definedName name="BExD23QJNRMXRMQLM98NN33TURL6" localSheetId="3" hidden="1">#REF!</definedName>
    <definedName name="BExD23QJNRMXRMQLM98NN33TURL6" localSheetId="19" hidden="1">#REF!</definedName>
    <definedName name="BExD23QJNRMXRMQLM98NN33TURL6" localSheetId="4" hidden="1">#REF!</definedName>
    <definedName name="BExD23QJNRMXRMQLM98NN33TURL6" localSheetId="9" hidden="1">#REF!</definedName>
    <definedName name="BExD23QJNRMXRMQLM98NN33TURL6" localSheetId="20" hidden="1">#REF!</definedName>
    <definedName name="BExD23QJNRMXRMQLM98NN33TURL6" localSheetId="8" hidden="1">#REF!</definedName>
    <definedName name="BExD23QJNRMXRMQLM98NN33TURL6" hidden="1">#REF!</definedName>
    <definedName name="BExD2ETTJYF64I3N9P3TP46EW3NG" localSheetId="7" hidden="1">#REF!</definedName>
    <definedName name="BExD2ETTJYF64I3N9P3TP46EW3NG" localSheetId="6" hidden="1">#REF!</definedName>
    <definedName name="BExD2ETTJYF64I3N9P3TP46EW3NG" localSheetId="22" hidden="1">#REF!</definedName>
    <definedName name="BExD2ETTJYF64I3N9P3TP46EW3NG" localSheetId="3" hidden="1">#REF!</definedName>
    <definedName name="BExD2ETTJYF64I3N9P3TP46EW3NG" localSheetId="19" hidden="1">#REF!</definedName>
    <definedName name="BExD2ETTJYF64I3N9P3TP46EW3NG" localSheetId="4" hidden="1">#REF!</definedName>
    <definedName name="BExD2ETTJYF64I3N9P3TP46EW3NG" localSheetId="9" hidden="1">#REF!</definedName>
    <definedName name="BExD2ETTJYF64I3N9P3TP46EW3NG" localSheetId="20" hidden="1">#REF!</definedName>
    <definedName name="BExD2ETTJYF64I3N9P3TP46EW3NG" localSheetId="8" hidden="1">#REF!</definedName>
    <definedName name="BExD2ETTJYF64I3N9P3TP46EW3NG" hidden="1">#REF!</definedName>
    <definedName name="BExD2VWMESKUJL8ZGDBUAQV67D7Q" localSheetId="7" hidden="1">#REF!</definedName>
    <definedName name="BExD2VWMESKUJL8ZGDBUAQV67D7Q" localSheetId="6" hidden="1">#REF!</definedName>
    <definedName name="BExD2VWMESKUJL8ZGDBUAQV67D7Q" localSheetId="22" hidden="1">#REF!</definedName>
    <definedName name="BExD2VWMESKUJL8ZGDBUAQV67D7Q" localSheetId="3" hidden="1">#REF!</definedName>
    <definedName name="BExD2VWMESKUJL8ZGDBUAQV67D7Q" localSheetId="19" hidden="1">#REF!</definedName>
    <definedName name="BExD2VWMESKUJL8ZGDBUAQV67D7Q" localSheetId="4" hidden="1">#REF!</definedName>
    <definedName name="BExD2VWMESKUJL8ZGDBUAQV67D7Q" localSheetId="9" hidden="1">#REF!</definedName>
    <definedName name="BExD2VWMESKUJL8ZGDBUAQV67D7Q" localSheetId="20" hidden="1">#REF!</definedName>
    <definedName name="BExD2VWMESKUJL8ZGDBUAQV67D7Q" localSheetId="8" hidden="1">#REF!</definedName>
    <definedName name="BExD2VWMESKUJL8ZGDBUAQV67D7Q" hidden="1">#REF!</definedName>
    <definedName name="BExD3ESDJXZXXBH1F4AJUVK5HPGN" localSheetId="7" hidden="1">#REF!</definedName>
    <definedName name="BExD3ESDJXZXXBH1F4AJUVK5HPGN" localSheetId="6" hidden="1">#REF!</definedName>
    <definedName name="BExD3ESDJXZXXBH1F4AJUVK5HPGN" localSheetId="22" hidden="1">#REF!</definedName>
    <definedName name="BExD3ESDJXZXXBH1F4AJUVK5HPGN" localSheetId="3" hidden="1">#REF!</definedName>
    <definedName name="BExD3ESDJXZXXBH1F4AJUVK5HPGN" localSheetId="19" hidden="1">#REF!</definedName>
    <definedName name="BExD3ESDJXZXXBH1F4AJUVK5HPGN" localSheetId="4" hidden="1">#REF!</definedName>
    <definedName name="BExD3ESDJXZXXBH1F4AJUVK5HPGN" localSheetId="9" hidden="1">#REF!</definedName>
    <definedName name="BExD3ESDJXZXXBH1F4AJUVK5HPGN" localSheetId="20" hidden="1">#REF!</definedName>
    <definedName name="BExD3ESDJXZXXBH1F4AJUVK5HPGN" localSheetId="8" hidden="1">#REF!</definedName>
    <definedName name="BExD3ESDJXZXXBH1F4AJUVK5HPGN" hidden="1">#REF!</definedName>
    <definedName name="BExD3KXILJSLO1GNOXBY52GJPVTY" localSheetId="7" hidden="1">#REF!</definedName>
    <definedName name="BExD3KXILJSLO1GNOXBY52GJPVTY" localSheetId="6" hidden="1">#REF!</definedName>
    <definedName name="BExD3KXILJSLO1GNOXBY52GJPVTY" localSheetId="22" hidden="1">#REF!</definedName>
    <definedName name="BExD3KXILJSLO1GNOXBY52GJPVTY" localSheetId="3" hidden="1">#REF!</definedName>
    <definedName name="BExD3KXILJSLO1GNOXBY52GJPVTY" localSheetId="19" hidden="1">#REF!</definedName>
    <definedName name="BExD3KXILJSLO1GNOXBY52GJPVTY" localSheetId="4" hidden="1">#REF!</definedName>
    <definedName name="BExD3KXILJSLO1GNOXBY52GJPVTY" localSheetId="9" hidden="1">#REF!</definedName>
    <definedName name="BExD3KXILJSLO1GNOXBY52GJPVTY" localSheetId="20" hidden="1">#REF!</definedName>
    <definedName name="BExD3KXILJSLO1GNOXBY52GJPVTY" localSheetId="8" hidden="1">#REF!</definedName>
    <definedName name="BExD3KXILJSLO1GNOXBY52GJPVTY" hidden="1">#REF!</definedName>
    <definedName name="BExD3O2VQHMUJ12Y5K7ZJ4UX1FYC" localSheetId="7" hidden="1">#REF!</definedName>
    <definedName name="BExD3O2VQHMUJ12Y5K7ZJ4UX1FYC" localSheetId="6" hidden="1">#REF!</definedName>
    <definedName name="BExD3O2VQHMUJ12Y5K7ZJ4UX1FYC" localSheetId="22" hidden="1">#REF!</definedName>
    <definedName name="BExD3O2VQHMUJ12Y5K7ZJ4UX1FYC" localSheetId="3" hidden="1">#REF!</definedName>
    <definedName name="BExD3O2VQHMUJ12Y5K7ZJ4UX1FYC" localSheetId="19" hidden="1">#REF!</definedName>
    <definedName name="BExD3O2VQHMUJ12Y5K7ZJ4UX1FYC" localSheetId="4" hidden="1">#REF!</definedName>
    <definedName name="BExD3O2VQHMUJ12Y5K7ZJ4UX1FYC" localSheetId="9" hidden="1">#REF!</definedName>
    <definedName name="BExD3O2VQHMUJ12Y5K7ZJ4UX1FYC" localSheetId="20" hidden="1">#REF!</definedName>
    <definedName name="BExD3O2VQHMUJ12Y5K7ZJ4UX1FYC" localSheetId="8" hidden="1">#REF!</definedName>
    <definedName name="BExD3O2VQHMUJ12Y5K7ZJ4UX1FYC" hidden="1">#REF!</definedName>
    <definedName name="BExD3ZX46964SM8TAF5PFJHE1X8V" localSheetId="7" hidden="1">#REF!</definedName>
    <definedName name="BExD3ZX46964SM8TAF5PFJHE1X8V" localSheetId="6" hidden="1">#REF!</definedName>
    <definedName name="BExD3ZX46964SM8TAF5PFJHE1X8V" localSheetId="22" hidden="1">#REF!</definedName>
    <definedName name="BExD3ZX46964SM8TAF5PFJHE1X8V" localSheetId="3" hidden="1">#REF!</definedName>
    <definedName name="BExD3ZX46964SM8TAF5PFJHE1X8V" localSheetId="19" hidden="1">#REF!</definedName>
    <definedName name="BExD3ZX46964SM8TAF5PFJHE1X8V" localSheetId="4" hidden="1">#REF!</definedName>
    <definedName name="BExD3ZX46964SM8TAF5PFJHE1X8V" localSheetId="9" hidden="1">#REF!</definedName>
    <definedName name="BExD3ZX46964SM8TAF5PFJHE1X8V" localSheetId="20" hidden="1">#REF!</definedName>
    <definedName name="BExD3ZX46964SM8TAF5PFJHE1X8V" localSheetId="8" hidden="1">#REF!</definedName>
    <definedName name="BExD3ZX46964SM8TAF5PFJHE1X8V" hidden="1">#REF!</definedName>
    <definedName name="BExD4NAKCGI0A97E382ZDPX0UYWK" localSheetId="7" hidden="1">#REF!</definedName>
    <definedName name="BExD4NAKCGI0A97E382ZDPX0UYWK" localSheetId="6" hidden="1">#REF!</definedName>
    <definedName name="BExD4NAKCGI0A97E382ZDPX0UYWK" localSheetId="22" hidden="1">#REF!</definedName>
    <definedName name="BExD4NAKCGI0A97E382ZDPX0UYWK" localSheetId="3" hidden="1">#REF!</definedName>
    <definedName name="BExD4NAKCGI0A97E382ZDPX0UYWK" localSheetId="19" hidden="1">#REF!</definedName>
    <definedName name="BExD4NAKCGI0A97E382ZDPX0UYWK" localSheetId="4" hidden="1">#REF!</definedName>
    <definedName name="BExD4NAKCGI0A97E382ZDPX0UYWK" localSheetId="9" hidden="1">#REF!</definedName>
    <definedName name="BExD4NAKCGI0A97E382ZDPX0UYWK" localSheetId="20" hidden="1">#REF!</definedName>
    <definedName name="BExD4NAKCGI0A97E382ZDPX0UYWK" localSheetId="8" hidden="1">#REF!</definedName>
    <definedName name="BExD4NAKCGI0A97E382ZDPX0UYWK" hidden="1">#REF!</definedName>
    <definedName name="BExD56MES79WQDQ9U2EVTJOUEI1W" localSheetId="7" hidden="1">#REF!</definedName>
    <definedName name="BExD56MES79WQDQ9U2EVTJOUEI1W" localSheetId="6" hidden="1">#REF!</definedName>
    <definedName name="BExD56MES79WQDQ9U2EVTJOUEI1W" localSheetId="22" hidden="1">#REF!</definedName>
    <definedName name="BExD56MES79WQDQ9U2EVTJOUEI1W" localSheetId="3" hidden="1">#REF!</definedName>
    <definedName name="BExD56MES79WQDQ9U2EVTJOUEI1W" localSheetId="4" hidden="1">#REF!</definedName>
    <definedName name="BExD56MES79WQDQ9U2EVTJOUEI1W" localSheetId="9" hidden="1">#REF!</definedName>
    <definedName name="BExD56MES79WQDQ9U2EVTJOUEI1W" localSheetId="20" hidden="1">#REF!</definedName>
    <definedName name="BExD56MES79WQDQ9U2EVTJOUEI1W" localSheetId="8" hidden="1">#REF!</definedName>
    <definedName name="BExD56MES79WQDQ9U2EVTJOUEI1W" hidden="1">#REF!</definedName>
    <definedName name="BExD5FBB7KCQQLQDGVGVASJKNVTS" localSheetId="7" hidden="1">#REF!</definedName>
    <definedName name="BExD5FBB7KCQQLQDGVGVASJKNVTS" localSheetId="6" hidden="1">#REF!</definedName>
    <definedName name="BExD5FBB7KCQQLQDGVGVASJKNVTS" localSheetId="22" hidden="1">#REF!</definedName>
    <definedName name="BExD5FBB7KCQQLQDGVGVASJKNVTS" localSheetId="3" hidden="1">#REF!</definedName>
    <definedName name="BExD5FBB7KCQQLQDGVGVASJKNVTS" localSheetId="19" hidden="1">#REF!</definedName>
    <definedName name="BExD5FBB7KCQQLQDGVGVASJKNVTS" localSheetId="4" hidden="1">#REF!</definedName>
    <definedName name="BExD5FBB7KCQQLQDGVGVASJKNVTS" localSheetId="9" hidden="1">#REF!</definedName>
    <definedName name="BExD5FBB7KCQQLQDGVGVASJKNVTS" localSheetId="20" hidden="1">#REF!</definedName>
    <definedName name="BExD5FBB7KCQQLQDGVGVASJKNVTS" localSheetId="8" hidden="1">#REF!</definedName>
    <definedName name="BExD5FBB7KCQQLQDGVGVASJKNVTS" hidden="1">#REF!</definedName>
    <definedName name="BExD74LQMOBXLBZOAA3JSIKTP1I3" localSheetId="7" hidden="1">#REF!</definedName>
    <definedName name="BExD74LQMOBXLBZOAA3JSIKTP1I3" localSheetId="6" hidden="1">#REF!</definedName>
    <definedName name="BExD74LQMOBXLBZOAA3JSIKTP1I3" localSheetId="22" hidden="1">#REF!</definedName>
    <definedName name="BExD74LQMOBXLBZOAA3JSIKTP1I3" localSheetId="3" hidden="1">#REF!</definedName>
    <definedName name="BExD74LQMOBXLBZOAA3JSIKTP1I3" localSheetId="19" hidden="1">#REF!</definedName>
    <definedName name="BExD74LQMOBXLBZOAA3JSIKTP1I3" localSheetId="4" hidden="1">#REF!</definedName>
    <definedName name="BExD74LQMOBXLBZOAA3JSIKTP1I3" localSheetId="9" hidden="1">#REF!</definedName>
    <definedName name="BExD74LQMOBXLBZOAA3JSIKTP1I3" localSheetId="20" hidden="1">#REF!</definedName>
    <definedName name="BExD74LQMOBXLBZOAA3JSIKTP1I3" localSheetId="8" hidden="1">#REF!</definedName>
    <definedName name="BExD74LQMOBXLBZOAA3JSIKTP1I3" hidden="1">#REF!</definedName>
    <definedName name="BExD7XJ00CUN1NP0Q2FUR4KBFTZG" localSheetId="7" hidden="1">#REF!</definedName>
    <definedName name="BExD7XJ00CUN1NP0Q2FUR4KBFTZG" localSheetId="6" hidden="1">#REF!</definedName>
    <definedName name="BExD7XJ00CUN1NP0Q2FUR4KBFTZG" localSheetId="22" hidden="1">#REF!</definedName>
    <definedName name="BExD7XJ00CUN1NP0Q2FUR4KBFTZG" localSheetId="3" hidden="1">#REF!</definedName>
    <definedName name="BExD7XJ00CUN1NP0Q2FUR4KBFTZG" localSheetId="19" hidden="1">#REF!</definedName>
    <definedName name="BExD7XJ00CUN1NP0Q2FUR4KBFTZG" localSheetId="4" hidden="1">#REF!</definedName>
    <definedName name="BExD7XJ00CUN1NP0Q2FUR4KBFTZG" localSheetId="9" hidden="1">#REF!</definedName>
    <definedName name="BExD7XJ00CUN1NP0Q2FUR4KBFTZG" localSheetId="20" hidden="1">#REF!</definedName>
    <definedName name="BExD7XJ00CUN1NP0Q2FUR4KBFTZG" localSheetId="8" hidden="1">#REF!</definedName>
    <definedName name="BExD7XJ00CUN1NP0Q2FUR4KBFTZG" hidden="1">#REF!</definedName>
    <definedName name="BExD9FX2QXLTBF9PYSSKEWXA1I61" localSheetId="7" hidden="1">#REF!</definedName>
    <definedName name="BExD9FX2QXLTBF9PYSSKEWXA1I61" localSheetId="6" hidden="1">#REF!</definedName>
    <definedName name="BExD9FX2QXLTBF9PYSSKEWXA1I61" localSheetId="22" hidden="1">#REF!</definedName>
    <definedName name="BExD9FX2QXLTBF9PYSSKEWXA1I61" localSheetId="3" hidden="1">#REF!</definedName>
    <definedName name="BExD9FX2QXLTBF9PYSSKEWXA1I61" localSheetId="19" hidden="1">#REF!</definedName>
    <definedName name="BExD9FX2QXLTBF9PYSSKEWXA1I61" localSheetId="4" hidden="1">#REF!</definedName>
    <definedName name="BExD9FX2QXLTBF9PYSSKEWXA1I61" localSheetId="9" hidden="1">#REF!</definedName>
    <definedName name="BExD9FX2QXLTBF9PYSSKEWXA1I61" localSheetId="20" hidden="1">#REF!</definedName>
    <definedName name="BExD9FX2QXLTBF9PYSSKEWXA1I61" localSheetId="8" hidden="1">#REF!</definedName>
    <definedName name="BExD9FX2QXLTBF9PYSSKEWXA1I61" hidden="1">#REF!</definedName>
    <definedName name="BExDAKZAX8R6L0QCZSZ72YS114XS" localSheetId="7" hidden="1">#REF!</definedName>
    <definedName name="BExDAKZAX8R6L0QCZSZ72YS114XS" localSheetId="6" hidden="1">#REF!</definedName>
    <definedName name="BExDAKZAX8R6L0QCZSZ72YS114XS" localSheetId="22" hidden="1">#REF!</definedName>
    <definedName name="BExDAKZAX8R6L0QCZSZ72YS114XS" localSheetId="3" hidden="1">#REF!</definedName>
    <definedName name="BExDAKZAX8R6L0QCZSZ72YS114XS" localSheetId="19" hidden="1">#REF!</definedName>
    <definedName name="BExDAKZAX8R6L0QCZSZ72YS114XS" localSheetId="4" hidden="1">#REF!</definedName>
    <definedName name="BExDAKZAX8R6L0QCZSZ72YS114XS" localSheetId="9" hidden="1">#REF!</definedName>
    <definedName name="BExDAKZAX8R6L0QCZSZ72YS114XS" localSheetId="20" hidden="1">#REF!</definedName>
    <definedName name="BExDAKZAX8R6L0QCZSZ72YS114XS" localSheetId="8" hidden="1">#REF!</definedName>
    <definedName name="BExDAKZAX8R6L0QCZSZ72YS114XS" hidden="1">#REF!</definedName>
    <definedName name="BExDATTNCV0F68Y5PK3GMRSXBEPR" localSheetId="7" hidden="1">#REF!</definedName>
    <definedName name="BExDATTNCV0F68Y5PK3GMRSXBEPR" localSheetId="6" hidden="1">#REF!</definedName>
    <definedName name="BExDATTNCV0F68Y5PK3GMRSXBEPR" localSheetId="22" hidden="1">#REF!</definedName>
    <definedName name="BExDATTNCV0F68Y5PK3GMRSXBEPR" localSheetId="3" hidden="1">#REF!</definedName>
    <definedName name="BExDATTNCV0F68Y5PK3GMRSXBEPR" localSheetId="19" hidden="1">#REF!</definedName>
    <definedName name="BExDATTNCV0F68Y5PK3GMRSXBEPR" localSheetId="4" hidden="1">#REF!</definedName>
    <definedName name="BExDATTNCV0F68Y5PK3GMRSXBEPR" localSheetId="9" hidden="1">#REF!</definedName>
    <definedName name="BExDATTNCV0F68Y5PK3GMRSXBEPR" localSheetId="20" hidden="1">#REF!</definedName>
    <definedName name="BExDATTNCV0F68Y5PK3GMRSXBEPR" localSheetId="8" hidden="1">#REF!</definedName>
    <definedName name="BExDATTNCV0F68Y5PK3GMRSXBEPR" hidden="1">#REF!</definedName>
    <definedName name="BExDBKCG2VQV86ANTXCDOGJ6PD4W" localSheetId="7" hidden="1">#REF!</definedName>
    <definedName name="BExDBKCG2VQV86ANTXCDOGJ6PD4W" localSheetId="6" hidden="1">#REF!</definedName>
    <definedName name="BExDBKCG2VQV86ANTXCDOGJ6PD4W" localSheetId="22" hidden="1">#REF!</definedName>
    <definedName name="BExDBKCG2VQV86ANTXCDOGJ6PD4W" localSheetId="3" hidden="1">#REF!</definedName>
    <definedName name="BExDBKCG2VQV86ANTXCDOGJ6PD4W" localSheetId="4" hidden="1">#REF!</definedName>
    <definedName name="BExDBKCG2VQV86ANTXCDOGJ6PD4W" localSheetId="9" hidden="1">#REF!</definedName>
    <definedName name="BExDBKCG2VQV86ANTXCDOGJ6PD4W" localSheetId="20" hidden="1">#REF!</definedName>
    <definedName name="BExDBKCG2VQV86ANTXCDOGJ6PD4W" localSheetId="8" hidden="1">#REF!</definedName>
    <definedName name="BExDBKCG2VQV86ANTXCDOGJ6PD4W" hidden="1">#REF!</definedName>
    <definedName name="BExEPC15P2REPF88BIEY2UMCP9GM" localSheetId="7" hidden="1">#REF!</definedName>
    <definedName name="BExEPC15P2REPF88BIEY2UMCP9GM" localSheetId="6" hidden="1">#REF!</definedName>
    <definedName name="BExEPC15P2REPF88BIEY2UMCP9GM" localSheetId="22" hidden="1">#REF!</definedName>
    <definedName name="BExEPC15P2REPF88BIEY2UMCP9GM" localSheetId="3" hidden="1">#REF!</definedName>
    <definedName name="BExEPC15P2REPF88BIEY2UMCP9GM" localSheetId="19" hidden="1">#REF!</definedName>
    <definedName name="BExEPC15P2REPF88BIEY2UMCP9GM" localSheetId="4" hidden="1">#REF!</definedName>
    <definedName name="BExEPC15P2REPF88BIEY2UMCP9GM" localSheetId="9" hidden="1">#REF!</definedName>
    <definedName name="BExEPC15P2REPF88BIEY2UMCP9GM" localSheetId="20" hidden="1">#REF!</definedName>
    <definedName name="BExEPC15P2REPF88BIEY2UMCP9GM" localSheetId="8" hidden="1">#REF!</definedName>
    <definedName name="BExEPC15P2REPF88BIEY2UMCP9GM" hidden="1">#REF!</definedName>
    <definedName name="BExEPEVPYN0G39HQ3DU1M85J9MER" localSheetId="7" hidden="1">#REF!</definedName>
    <definedName name="BExEPEVPYN0G39HQ3DU1M85J9MER" localSheetId="6" hidden="1">#REF!</definedName>
    <definedName name="BExEPEVPYN0G39HQ3DU1M85J9MER" localSheetId="22" hidden="1">#REF!</definedName>
    <definedName name="BExEPEVPYN0G39HQ3DU1M85J9MER" localSheetId="3" hidden="1">#REF!</definedName>
    <definedName name="BExEPEVPYN0G39HQ3DU1M85J9MER" localSheetId="19" hidden="1">#REF!</definedName>
    <definedName name="BExEPEVPYN0G39HQ3DU1M85J9MER" localSheetId="4" hidden="1">#REF!</definedName>
    <definedName name="BExEPEVPYN0G39HQ3DU1M85J9MER" localSheetId="9" hidden="1">#REF!</definedName>
    <definedName name="BExEPEVPYN0G39HQ3DU1M85J9MER" localSheetId="20" hidden="1">#REF!</definedName>
    <definedName name="BExEPEVPYN0G39HQ3DU1M85J9MER" localSheetId="8" hidden="1">#REF!</definedName>
    <definedName name="BExEPEVPYN0G39HQ3DU1M85J9MER" hidden="1">#REF!</definedName>
    <definedName name="BExEQEJPDDC0SUQQHSBVHX1VETKU" localSheetId="7" hidden="1">#REF!</definedName>
    <definedName name="BExEQEJPDDC0SUQQHSBVHX1VETKU" localSheetId="6" hidden="1">#REF!</definedName>
    <definedName name="BExEQEJPDDC0SUQQHSBVHX1VETKU" localSheetId="22" hidden="1">#REF!</definedName>
    <definedName name="BExEQEJPDDC0SUQQHSBVHX1VETKU" localSheetId="3" hidden="1">#REF!</definedName>
    <definedName name="BExEQEJPDDC0SUQQHSBVHX1VETKU" localSheetId="19" hidden="1">#REF!</definedName>
    <definedName name="BExEQEJPDDC0SUQQHSBVHX1VETKU" localSheetId="4" hidden="1">#REF!</definedName>
    <definedName name="BExEQEJPDDC0SUQQHSBVHX1VETKU" localSheetId="9" hidden="1">#REF!</definedName>
    <definedName name="BExEQEJPDDC0SUQQHSBVHX1VETKU" localSheetId="20" hidden="1">#REF!</definedName>
    <definedName name="BExEQEJPDDC0SUQQHSBVHX1VETKU" localSheetId="8" hidden="1">#REF!</definedName>
    <definedName name="BExEQEJPDDC0SUQQHSBVHX1VETKU" hidden="1">#REF!</definedName>
    <definedName name="BExEQJ1K3Q7LOLBHHKVOZD6EXF1U" localSheetId="7" hidden="1">#REF!</definedName>
    <definedName name="BExEQJ1K3Q7LOLBHHKVOZD6EXF1U" localSheetId="6" hidden="1">#REF!</definedName>
    <definedName name="BExEQJ1K3Q7LOLBHHKVOZD6EXF1U" localSheetId="22" hidden="1">#REF!</definedName>
    <definedName name="BExEQJ1K3Q7LOLBHHKVOZD6EXF1U" localSheetId="3" hidden="1">#REF!</definedName>
    <definedName name="BExEQJ1K3Q7LOLBHHKVOZD6EXF1U" localSheetId="19" hidden="1">#REF!</definedName>
    <definedName name="BExEQJ1K3Q7LOLBHHKVOZD6EXF1U" localSheetId="4" hidden="1">#REF!</definedName>
    <definedName name="BExEQJ1K3Q7LOLBHHKVOZD6EXF1U" localSheetId="9" hidden="1">#REF!</definedName>
    <definedName name="BExEQJ1K3Q7LOLBHHKVOZD6EXF1U" localSheetId="20" hidden="1">#REF!</definedName>
    <definedName name="BExEQJ1K3Q7LOLBHHKVOZD6EXF1U" localSheetId="8" hidden="1">#REF!</definedName>
    <definedName name="BExEQJ1K3Q7LOLBHHKVOZD6EXF1U" hidden="1">#REF!</definedName>
    <definedName name="BExEQUFDXWZN9ROGQISKH4SDFZYX" localSheetId="7" hidden="1">#REF!</definedName>
    <definedName name="BExEQUFDXWZN9ROGQISKH4SDFZYX" localSheetId="6" hidden="1">#REF!</definedName>
    <definedName name="BExEQUFDXWZN9ROGQISKH4SDFZYX" localSheetId="22" hidden="1">#REF!</definedName>
    <definedName name="BExEQUFDXWZN9ROGQISKH4SDFZYX" localSheetId="3" hidden="1">#REF!</definedName>
    <definedName name="BExEQUFDXWZN9ROGQISKH4SDFZYX" localSheetId="19" hidden="1">#REF!</definedName>
    <definedName name="BExEQUFDXWZN9ROGQISKH4SDFZYX" localSheetId="4" hidden="1">#REF!</definedName>
    <definedName name="BExEQUFDXWZN9ROGQISKH4SDFZYX" localSheetId="9" hidden="1">#REF!</definedName>
    <definedName name="BExEQUFDXWZN9ROGQISKH4SDFZYX" localSheetId="20" hidden="1">#REF!</definedName>
    <definedName name="BExEQUFDXWZN9ROGQISKH4SDFZYX" localSheetId="8" hidden="1">#REF!</definedName>
    <definedName name="BExEQUFDXWZN9ROGQISKH4SDFZYX" hidden="1">#REF!</definedName>
    <definedName name="BExER57UU183X1RFWKP1BH49FEJE" localSheetId="7" hidden="1">#REF!</definedName>
    <definedName name="BExER57UU183X1RFWKP1BH49FEJE" localSheetId="6" hidden="1">#REF!</definedName>
    <definedName name="BExER57UU183X1RFWKP1BH49FEJE" localSheetId="22" hidden="1">#REF!</definedName>
    <definedName name="BExER57UU183X1RFWKP1BH49FEJE" localSheetId="3" hidden="1">#REF!</definedName>
    <definedName name="BExER57UU183X1RFWKP1BH49FEJE" localSheetId="19" hidden="1">#REF!</definedName>
    <definedName name="BExER57UU183X1RFWKP1BH49FEJE" localSheetId="4" hidden="1">#REF!</definedName>
    <definedName name="BExER57UU183X1RFWKP1BH49FEJE" localSheetId="9" hidden="1">#REF!</definedName>
    <definedName name="BExER57UU183X1RFWKP1BH49FEJE" localSheetId="20" hidden="1">#REF!</definedName>
    <definedName name="BExER57UU183X1RFWKP1BH49FEJE" localSheetId="8" hidden="1">#REF!</definedName>
    <definedName name="BExER57UU183X1RFWKP1BH49FEJE" hidden="1">#REF!</definedName>
    <definedName name="BExES0OQBQS53SOOTW53OWEVN88L" localSheetId="7" hidden="1">#REF!</definedName>
    <definedName name="BExES0OQBQS53SOOTW53OWEVN88L" localSheetId="6" hidden="1">#REF!</definedName>
    <definedName name="BExES0OQBQS53SOOTW53OWEVN88L" localSheetId="22" hidden="1">#REF!</definedName>
    <definedName name="BExES0OQBQS53SOOTW53OWEVN88L" localSheetId="3" hidden="1">#REF!</definedName>
    <definedName name="BExES0OQBQS53SOOTW53OWEVN88L" localSheetId="4" hidden="1">#REF!</definedName>
    <definedName name="BExES0OQBQS53SOOTW53OWEVN88L" localSheetId="9" hidden="1">#REF!</definedName>
    <definedName name="BExES0OQBQS53SOOTW53OWEVN88L" localSheetId="20" hidden="1">#REF!</definedName>
    <definedName name="BExES0OQBQS53SOOTW53OWEVN88L" localSheetId="8" hidden="1">#REF!</definedName>
    <definedName name="BExES0OQBQS53SOOTW53OWEVN88L" hidden="1">#REF!</definedName>
    <definedName name="BExET2WCLE0DG23ZOO35V56ZWFE0" localSheetId="7" hidden="1">#REF!</definedName>
    <definedName name="BExET2WCLE0DG23ZOO35V56ZWFE0" localSheetId="6" hidden="1">#REF!</definedName>
    <definedName name="BExET2WCLE0DG23ZOO35V56ZWFE0" localSheetId="22" hidden="1">#REF!</definedName>
    <definedName name="BExET2WCLE0DG23ZOO35V56ZWFE0" localSheetId="3" hidden="1">#REF!</definedName>
    <definedName name="BExET2WCLE0DG23ZOO35V56ZWFE0" localSheetId="19" hidden="1">#REF!</definedName>
    <definedName name="BExET2WCLE0DG23ZOO35V56ZWFE0" localSheetId="4" hidden="1">#REF!</definedName>
    <definedName name="BExET2WCLE0DG23ZOO35V56ZWFE0" localSheetId="9" hidden="1">#REF!</definedName>
    <definedName name="BExET2WCLE0DG23ZOO35V56ZWFE0" localSheetId="20" hidden="1">#REF!</definedName>
    <definedName name="BExET2WCLE0DG23ZOO35V56ZWFE0" localSheetId="8" hidden="1">#REF!</definedName>
    <definedName name="BExET2WCLE0DG23ZOO35V56ZWFE0" hidden="1">#REF!</definedName>
    <definedName name="BExET7ZSNZQOBO7Y3I86YBBZQCHH" localSheetId="7" hidden="1">#REF!</definedName>
    <definedName name="BExET7ZSNZQOBO7Y3I86YBBZQCHH" localSheetId="6" hidden="1">#REF!</definedName>
    <definedName name="BExET7ZSNZQOBO7Y3I86YBBZQCHH" localSheetId="22" hidden="1">#REF!</definedName>
    <definedName name="BExET7ZSNZQOBO7Y3I86YBBZQCHH" localSheetId="3" hidden="1">#REF!</definedName>
    <definedName name="BExET7ZSNZQOBO7Y3I86YBBZQCHH" localSheetId="19" hidden="1">#REF!</definedName>
    <definedName name="BExET7ZSNZQOBO7Y3I86YBBZQCHH" localSheetId="4" hidden="1">#REF!</definedName>
    <definedName name="BExET7ZSNZQOBO7Y3I86YBBZQCHH" localSheetId="9" hidden="1">#REF!</definedName>
    <definedName name="BExET7ZSNZQOBO7Y3I86YBBZQCHH" localSheetId="20" hidden="1">#REF!</definedName>
    <definedName name="BExET7ZSNZQOBO7Y3I86YBBZQCHH" localSheetId="8" hidden="1">#REF!</definedName>
    <definedName name="BExET7ZSNZQOBO7Y3I86YBBZQCHH" hidden="1">#REF!</definedName>
    <definedName name="BExETQVI3OYIOG4I10N5MR6Q532N" localSheetId="7" hidden="1">#REF!</definedName>
    <definedName name="BExETQVI3OYIOG4I10N5MR6Q532N" localSheetId="6" hidden="1">#REF!</definedName>
    <definedName name="BExETQVI3OYIOG4I10N5MR6Q532N" localSheetId="22" hidden="1">#REF!</definedName>
    <definedName name="BExETQVI3OYIOG4I10N5MR6Q532N" localSheetId="3" hidden="1">#REF!</definedName>
    <definedName name="BExETQVI3OYIOG4I10N5MR6Q532N" localSheetId="19" hidden="1">#REF!</definedName>
    <definedName name="BExETQVI3OYIOG4I10N5MR6Q532N" localSheetId="4" hidden="1">#REF!</definedName>
    <definedName name="BExETQVI3OYIOG4I10N5MR6Q532N" localSheetId="9" hidden="1">#REF!</definedName>
    <definedName name="BExETQVI3OYIOG4I10N5MR6Q532N" localSheetId="20" hidden="1">#REF!</definedName>
    <definedName name="BExETQVI3OYIOG4I10N5MR6Q532N" localSheetId="8" hidden="1">#REF!</definedName>
    <definedName name="BExETQVI3OYIOG4I10N5MR6Q532N" hidden="1">#REF!</definedName>
    <definedName name="BExETVO4QFP3S410LJIEWIHYDHOU" localSheetId="7" hidden="1">#REF!</definedName>
    <definedName name="BExETVO4QFP3S410LJIEWIHYDHOU" localSheetId="6" hidden="1">#REF!</definedName>
    <definedName name="BExETVO4QFP3S410LJIEWIHYDHOU" localSheetId="22" hidden="1">#REF!</definedName>
    <definedName name="BExETVO4QFP3S410LJIEWIHYDHOU" localSheetId="3" hidden="1">#REF!</definedName>
    <definedName name="BExETVO4QFP3S410LJIEWIHYDHOU" localSheetId="19" hidden="1">#REF!</definedName>
    <definedName name="BExETVO4QFP3S410LJIEWIHYDHOU" localSheetId="4" hidden="1">#REF!</definedName>
    <definedName name="BExETVO4QFP3S410LJIEWIHYDHOU" localSheetId="9" hidden="1">#REF!</definedName>
    <definedName name="BExETVO4QFP3S410LJIEWIHYDHOU" localSheetId="20" hidden="1">#REF!</definedName>
    <definedName name="BExETVO4QFP3S410LJIEWIHYDHOU" localSheetId="8" hidden="1">#REF!</definedName>
    <definedName name="BExETVO4QFP3S410LJIEWIHYDHOU" hidden="1">#REF!</definedName>
    <definedName name="BExEUNJKP9A47DKEHQJLAJH3BZP5" localSheetId="7" hidden="1">#REF!</definedName>
    <definedName name="BExEUNJKP9A47DKEHQJLAJH3BZP5" localSheetId="6" hidden="1">#REF!</definedName>
    <definedName name="BExEUNJKP9A47DKEHQJLAJH3BZP5" localSheetId="22" hidden="1">#REF!</definedName>
    <definedName name="BExEUNJKP9A47DKEHQJLAJH3BZP5" localSheetId="3" hidden="1">#REF!</definedName>
    <definedName name="BExEUNJKP9A47DKEHQJLAJH3BZP5" localSheetId="19" hidden="1">#REF!</definedName>
    <definedName name="BExEUNJKP9A47DKEHQJLAJH3BZP5" localSheetId="4" hidden="1">#REF!</definedName>
    <definedName name="BExEUNJKP9A47DKEHQJLAJH3BZP5" localSheetId="9" hidden="1">#REF!</definedName>
    <definedName name="BExEUNJKP9A47DKEHQJLAJH3BZP5" localSheetId="20" hidden="1">#REF!</definedName>
    <definedName name="BExEUNJKP9A47DKEHQJLAJH3BZP5" localSheetId="8" hidden="1">#REF!</definedName>
    <definedName name="BExEUNJKP9A47DKEHQJLAJH3BZP5" hidden="1">#REF!</definedName>
    <definedName name="BExEV0VMZL50NSMM77IOHH0T7NNX" localSheetId="7" hidden="1">#REF!</definedName>
    <definedName name="BExEV0VMZL50NSMM77IOHH0T7NNX" localSheetId="6" hidden="1">#REF!</definedName>
    <definedName name="BExEV0VMZL50NSMM77IOHH0T7NNX" localSheetId="22" hidden="1">#REF!</definedName>
    <definedName name="BExEV0VMZL50NSMM77IOHH0T7NNX" localSheetId="3" hidden="1">#REF!</definedName>
    <definedName name="BExEV0VMZL50NSMM77IOHH0T7NNX" localSheetId="4" hidden="1">#REF!</definedName>
    <definedName name="BExEV0VMZL50NSMM77IOHH0T7NNX" localSheetId="9" hidden="1">#REF!</definedName>
    <definedName name="BExEV0VMZL50NSMM77IOHH0T7NNX" localSheetId="20" hidden="1">#REF!</definedName>
    <definedName name="BExEV0VMZL50NSMM77IOHH0T7NNX" localSheetId="8" hidden="1">#REF!</definedName>
    <definedName name="BExEV0VMZL50NSMM77IOHH0T7NNX" hidden="1">#REF!</definedName>
    <definedName name="BExEV4RX3ILSJ8KG1BY30M3HMHRS" localSheetId="7" hidden="1">#REF!</definedName>
    <definedName name="BExEV4RX3ILSJ8KG1BY30M3HMHRS" localSheetId="6" hidden="1">#REF!</definedName>
    <definedName name="BExEV4RX3ILSJ8KG1BY30M3HMHRS" localSheetId="22" hidden="1">#REF!</definedName>
    <definedName name="BExEV4RX3ILSJ8KG1BY30M3HMHRS" localSheetId="3" hidden="1">#REF!</definedName>
    <definedName name="BExEV4RX3ILSJ8KG1BY30M3HMHRS" localSheetId="4" hidden="1">#REF!</definedName>
    <definedName name="BExEV4RX3ILSJ8KG1BY30M3HMHRS" localSheetId="9" hidden="1">#REF!</definedName>
    <definedName name="BExEV4RX3ILSJ8KG1BY30M3HMHRS" localSheetId="20" hidden="1">#REF!</definedName>
    <definedName name="BExEV4RX3ILSJ8KG1BY30M3HMHRS" localSheetId="8" hidden="1">#REF!</definedName>
    <definedName name="BExEV4RX3ILSJ8KG1BY30M3HMHRS" hidden="1">#REF!</definedName>
    <definedName name="BExEV7BIXY0PNBZD7CP4KPCKXYBN" localSheetId="7" hidden="1">#REF!</definedName>
    <definedName name="BExEV7BIXY0PNBZD7CP4KPCKXYBN" localSheetId="6" hidden="1">#REF!</definedName>
    <definedName name="BExEV7BIXY0PNBZD7CP4KPCKXYBN" localSheetId="22" hidden="1">#REF!</definedName>
    <definedName name="BExEV7BIXY0PNBZD7CP4KPCKXYBN" localSheetId="3" hidden="1">#REF!</definedName>
    <definedName name="BExEV7BIXY0PNBZD7CP4KPCKXYBN" localSheetId="19" hidden="1">#REF!</definedName>
    <definedName name="BExEV7BIXY0PNBZD7CP4KPCKXYBN" localSheetId="4" hidden="1">#REF!</definedName>
    <definedName name="BExEV7BIXY0PNBZD7CP4KPCKXYBN" localSheetId="9" hidden="1">#REF!</definedName>
    <definedName name="BExEV7BIXY0PNBZD7CP4KPCKXYBN" localSheetId="20" hidden="1">#REF!</definedName>
    <definedName name="BExEV7BIXY0PNBZD7CP4KPCKXYBN" localSheetId="8" hidden="1">#REF!</definedName>
    <definedName name="BExEV7BIXY0PNBZD7CP4KPCKXYBN" hidden="1">#REF!</definedName>
    <definedName name="BExEWAA7JPZT6S8NDDQAF91HY7P7" localSheetId="7" hidden="1">#REF!</definedName>
    <definedName name="BExEWAA7JPZT6S8NDDQAF91HY7P7" localSheetId="6" hidden="1">#REF!</definedName>
    <definedName name="BExEWAA7JPZT6S8NDDQAF91HY7P7" localSheetId="22" hidden="1">#REF!</definedName>
    <definedName name="BExEWAA7JPZT6S8NDDQAF91HY7P7" localSheetId="3" hidden="1">#REF!</definedName>
    <definedName name="BExEWAA7JPZT6S8NDDQAF91HY7P7" localSheetId="19" hidden="1">#REF!</definedName>
    <definedName name="BExEWAA7JPZT6S8NDDQAF91HY7P7" localSheetId="4" hidden="1">#REF!</definedName>
    <definedName name="BExEWAA7JPZT6S8NDDQAF91HY7P7" localSheetId="9" hidden="1">#REF!</definedName>
    <definedName name="BExEWAA7JPZT6S8NDDQAF91HY7P7" localSheetId="20" hidden="1">#REF!</definedName>
    <definedName name="BExEWAA7JPZT6S8NDDQAF91HY7P7" localSheetId="8" hidden="1">#REF!</definedName>
    <definedName name="BExEWAA7JPZT6S8NDDQAF91HY7P7" hidden="1">#REF!</definedName>
    <definedName name="BExEX25N6632Q2U1DH066VVMMAGN" localSheetId="7" hidden="1">#REF!</definedName>
    <definedName name="BExEX25N6632Q2U1DH066VVMMAGN" localSheetId="6" hidden="1">#REF!</definedName>
    <definedName name="BExEX25N6632Q2U1DH066VVMMAGN" localSheetId="22" hidden="1">#REF!</definedName>
    <definedName name="BExEX25N6632Q2U1DH066VVMMAGN" localSheetId="3" hidden="1">#REF!</definedName>
    <definedName name="BExEX25N6632Q2U1DH066VVMMAGN" localSheetId="19" hidden="1">#REF!</definedName>
    <definedName name="BExEX25N6632Q2U1DH066VVMMAGN" localSheetId="4" hidden="1">#REF!</definedName>
    <definedName name="BExEX25N6632Q2U1DH066VVMMAGN" localSheetId="9" hidden="1">#REF!</definedName>
    <definedName name="BExEX25N6632Q2U1DH066VVMMAGN" localSheetId="20" hidden="1">#REF!</definedName>
    <definedName name="BExEX25N6632Q2U1DH066VVMMAGN" localSheetId="8" hidden="1">#REF!</definedName>
    <definedName name="BExEX25N6632Q2U1DH066VVMMAGN" hidden="1">#REF!</definedName>
    <definedName name="BExEY7IFW8RTSNNV3FHHYEO5H0AE" localSheetId="7" hidden="1">#REF!</definedName>
    <definedName name="BExEY7IFW8RTSNNV3FHHYEO5H0AE" localSheetId="6" hidden="1">#REF!</definedName>
    <definedName name="BExEY7IFW8RTSNNV3FHHYEO5H0AE" localSheetId="22" hidden="1">#REF!</definedName>
    <definedName name="BExEY7IFW8RTSNNV3FHHYEO5H0AE" localSheetId="3" hidden="1">#REF!</definedName>
    <definedName name="BExEY7IFW8RTSNNV3FHHYEO5H0AE" localSheetId="19" hidden="1">#REF!</definedName>
    <definedName name="BExEY7IFW8RTSNNV3FHHYEO5H0AE" localSheetId="4" hidden="1">#REF!</definedName>
    <definedName name="BExEY7IFW8RTSNNV3FHHYEO5H0AE" localSheetId="9" hidden="1">#REF!</definedName>
    <definedName name="BExEY7IFW8RTSNNV3FHHYEO5H0AE" localSheetId="20" hidden="1">#REF!</definedName>
    <definedName name="BExEY7IFW8RTSNNV3FHHYEO5H0AE" localSheetId="8" hidden="1">#REF!</definedName>
    <definedName name="BExEY7IFW8RTSNNV3FHHYEO5H0AE" hidden="1">#REF!</definedName>
    <definedName name="BExF0MKRZGF4F706JCNS1KIYEVDX" localSheetId="7" hidden="1">#REF!</definedName>
    <definedName name="BExF0MKRZGF4F706JCNS1KIYEVDX" localSheetId="6" hidden="1">#REF!</definedName>
    <definedName name="BExF0MKRZGF4F706JCNS1KIYEVDX" localSheetId="22" hidden="1">#REF!</definedName>
    <definedName name="BExF0MKRZGF4F706JCNS1KIYEVDX" localSheetId="3" hidden="1">#REF!</definedName>
    <definedName name="BExF0MKRZGF4F706JCNS1KIYEVDX" localSheetId="19" hidden="1">#REF!</definedName>
    <definedName name="BExF0MKRZGF4F706JCNS1KIYEVDX" localSheetId="4" hidden="1">#REF!</definedName>
    <definedName name="BExF0MKRZGF4F706JCNS1KIYEVDX" localSheetId="9" hidden="1">#REF!</definedName>
    <definedName name="BExF0MKRZGF4F706JCNS1KIYEVDX" localSheetId="20" hidden="1">#REF!</definedName>
    <definedName name="BExF0MKRZGF4F706JCNS1KIYEVDX" localSheetId="8" hidden="1">#REF!</definedName>
    <definedName name="BExF0MKRZGF4F706JCNS1KIYEVDX" hidden="1">#REF!</definedName>
    <definedName name="BExF14K5R2H1H9JV0N6DBLHUIIKD" localSheetId="7" hidden="1">#REF!</definedName>
    <definedName name="BExF14K5R2H1H9JV0N6DBLHUIIKD" localSheetId="6" hidden="1">#REF!</definedName>
    <definedName name="BExF14K5R2H1H9JV0N6DBLHUIIKD" localSheetId="22" hidden="1">#REF!</definedName>
    <definedName name="BExF14K5R2H1H9JV0N6DBLHUIIKD" localSheetId="3" hidden="1">#REF!</definedName>
    <definedName name="BExF14K5R2H1H9JV0N6DBLHUIIKD" localSheetId="19" hidden="1">#REF!</definedName>
    <definedName name="BExF14K5R2H1H9JV0N6DBLHUIIKD" localSheetId="4" hidden="1">#REF!</definedName>
    <definedName name="BExF14K5R2H1H9JV0N6DBLHUIIKD" localSheetId="9" hidden="1">#REF!</definedName>
    <definedName name="BExF14K5R2H1H9JV0N6DBLHUIIKD" localSheetId="20" hidden="1">#REF!</definedName>
    <definedName name="BExF14K5R2H1H9JV0N6DBLHUIIKD" localSheetId="8" hidden="1">#REF!</definedName>
    <definedName name="BExF14K5R2H1H9JV0N6DBLHUIIKD" hidden="1">#REF!</definedName>
    <definedName name="BExF1TVSQQHB0Z0I0TL2ZLVCDE50" localSheetId="7" hidden="1">#REF!</definedName>
    <definedName name="BExF1TVSQQHB0Z0I0TL2ZLVCDE50" localSheetId="6" hidden="1">#REF!</definedName>
    <definedName name="BExF1TVSQQHB0Z0I0TL2ZLVCDE50" localSheetId="22" hidden="1">#REF!</definedName>
    <definedName name="BExF1TVSQQHB0Z0I0TL2ZLVCDE50" localSheetId="3" hidden="1">#REF!</definedName>
    <definedName name="BExF1TVSQQHB0Z0I0TL2ZLVCDE50" localSheetId="19" hidden="1">#REF!</definedName>
    <definedName name="BExF1TVSQQHB0Z0I0TL2ZLVCDE50" localSheetId="4" hidden="1">#REF!</definedName>
    <definedName name="BExF1TVSQQHB0Z0I0TL2ZLVCDE50" localSheetId="9" hidden="1">#REF!</definedName>
    <definedName name="BExF1TVSQQHB0Z0I0TL2ZLVCDE50" localSheetId="20" hidden="1">#REF!</definedName>
    <definedName name="BExF1TVSQQHB0Z0I0TL2ZLVCDE50" localSheetId="8" hidden="1">#REF!</definedName>
    <definedName name="BExF1TVSQQHB0Z0I0TL2ZLVCDE50" hidden="1">#REF!</definedName>
    <definedName name="BExF3LPZ4VPJKH07FJC9FE74ZN6K" localSheetId="7" hidden="1">#REF!</definedName>
    <definedName name="BExF3LPZ4VPJKH07FJC9FE74ZN6K" localSheetId="6" hidden="1">#REF!</definedName>
    <definedName name="BExF3LPZ4VPJKH07FJC9FE74ZN6K" localSheetId="22" hidden="1">#REF!</definedName>
    <definedName name="BExF3LPZ4VPJKH07FJC9FE74ZN6K" localSheetId="3" hidden="1">#REF!</definedName>
    <definedName name="BExF3LPZ4VPJKH07FJC9FE74ZN6K" localSheetId="19" hidden="1">#REF!</definedName>
    <definedName name="BExF3LPZ4VPJKH07FJC9FE74ZN6K" localSheetId="4" hidden="1">#REF!</definedName>
    <definedName name="BExF3LPZ4VPJKH07FJC9FE74ZN6K" localSheetId="9" hidden="1">#REF!</definedName>
    <definedName name="BExF3LPZ4VPJKH07FJC9FE74ZN6K" localSheetId="20" hidden="1">#REF!</definedName>
    <definedName name="BExF3LPZ4VPJKH07FJC9FE74ZN6K" localSheetId="8" hidden="1">#REF!</definedName>
    <definedName name="BExF3LPZ4VPJKH07FJC9FE74ZN6K" hidden="1">#REF!</definedName>
    <definedName name="BExF4C3AU5TU7WPX9SVGYD0WUAI2" localSheetId="7" hidden="1">#REF!</definedName>
    <definedName name="BExF4C3AU5TU7WPX9SVGYD0WUAI2" localSheetId="6" hidden="1">#REF!</definedName>
    <definedName name="BExF4C3AU5TU7WPX9SVGYD0WUAI2" localSheetId="22" hidden="1">#REF!</definedName>
    <definedName name="BExF4C3AU5TU7WPX9SVGYD0WUAI2" localSheetId="3" hidden="1">#REF!</definedName>
    <definedName name="BExF4C3AU5TU7WPX9SVGYD0WUAI2" localSheetId="19" hidden="1">#REF!</definedName>
    <definedName name="BExF4C3AU5TU7WPX9SVGYD0WUAI2" localSheetId="4" hidden="1">#REF!</definedName>
    <definedName name="BExF4C3AU5TU7WPX9SVGYD0WUAI2" localSheetId="9" hidden="1">#REF!</definedName>
    <definedName name="BExF4C3AU5TU7WPX9SVGYD0WUAI2" localSheetId="20" hidden="1">#REF!</definedName>
    <definedName name="BExF4C3AU5TU7WPX9SVGYD0WUAI2" localSheetId="8" hidden="1">#REF!</definedName>
    <definedName name="BExF4C3AU5TU7WPX9SVGYD0WUAI2" hidden="1">#REF!</definedName>
    <definedName name="BExF4MVQLYANEICBT7GH7RGV15G6" localSheetId="7" hidden="1">#REF!</definedName>
    <definedName name="BExF4MVQLYANEICBT7GH7RGV15G6" localSheetId="6" hidden="1">#REF!</definedName>
    <definedName name="BExF4MVQLYANEICBT7GH7RGV15G6" localSheetId="22" hidden="1">#REF!</definedName>
    <definedName name="BExF4MVQLYANEICBT7GH7RGV15G6" localSheetId="3" hidden="1">#REF!</definedName>
    <definedName name="BExF4MVQLYANEICBT7GH7RGV15G6" localSheetId="19" hidden="1">#REF!</definedName>
    <definedName name="BExF4MVQLYANEICBT7GH7RGV15G6" localSheetId="4" hidden="1">#REF!</definedName>
    <definedName name="BExF4MVQLYANEICBT7GH7RGV15G6" localSheetId="9" hidden="1">#REF!</definedName>
    <definedName name="BExF4MVQLYANEICBT7GH7RGV15G6" localSheetId="20" hidden="1">#REF!</definedName>
    <definedName name="BExF4MVQLYANEICBT7GH7RGV15G6" localSheetId="8" hidden="1">#REF!</definedName>
    <definedName name="BExF4MVQLYANEICBT7GH7RGV15G6" hidden="1">#REF!</definedName>
    <definedName name="BExF54EZT3FMJ79XYOCGA3DVLRAP" localSheetId="7" hidden="1">#REF!</definedName>
    <definedName name="BExF54EZT3FMJ79XYOCGA3DVLRAP" localSheetId="6" hidden="1">#REF!</definedName>
    <definedName name="BExF54EZT3FMJ79XYOCGA3DVLRAP" localSheetId="22" hidden="1">#REF!</definedName>
    <definedName name="BExF54EZT3FMJ79XYOCGA3DVLRAP" localSheetId="3" hidden="1">#REF!</definedName>
    <definedName name="BExF54EZT3FMJ79XYOCGA3DVLRAP" localSheetId="19" hidden="1">#REF!</definedName>
    <definedName name="BExF54EZT3FMJ79XYOCGA3DVLRAP" localSheetId="4" hidden="1">#REF!</definedName>
    <definedName name="BExF54EZT3FMJ79XYOCGA3DVLRAP" localSheetId="9" hidden="1">#REF!</definedName>
    <definedName name="BExF54EZT3FMJ79XYOCGA3DVLRAP" localSheetId="20" hidden="1">#REF!</definedName>
    <definedName name="BExF54EZT3FMJ79XYOCGA3DVLRAP" localSheetId="8" hidden="1">#REF!</definedName>
    <definedName name="BExF54EZT3FMJ79XYOCGA3DVLRAP" hidden="1">#REF!</definedName>
    <definedName name="BExF5OSJPJUHOBH5UO519MS5FV6M" localSheetId="7" hidden="1">#REF!</definedName>
    <definedName name="BExF5OSJPJUHOBH5UO519MS5FV6M" localSheetId="6" hidden="1">#REF!</definedName>
    <definedName name="BExF5OSJPJUHOBH5UO519MS5FV6M" localSheetId="22" hidden="1">#REF!</definedName>
    <definedName name="BExF5OSJPJUHOBH5UO519MS5FV6M" localSheetId="3" hidden="1">#REF!</definedName>
    <definedName name="BExF5OSJPJUHOBH5UO519MS5FV6M" localSheetId="19" hidden="1">#REF!</definedName>
    <definedName name="BExF5OSJPJUHOBH5UO519MS5FV6M" localSheetId="4" hidden="1">#REF!</definedName>
    <definedName name="BExF5OSJPJUHOBH5UO519MS5FV6M" localSheetId="9" hidden="1">#REF!</definedName>
    <definedName name="BExF5OSJPJUHOBH5UO519MS5FV6M" localSheetId="20" hidden="1">#REF!</definedName>
    <definedName name="BExF5OSJPJUHOBH5UO519MS5FV6M" localSheetId="8" hidden="1">#REF!</definedName>
    <definedName name="BExF5OSJPJUHOBH5UO519MS5FV6M" hidden="1">#REF!</definedName>
    <definedName name="BExF6N3V8FNSQJC6A6MCF03ZAA5W" localSheetId="7" hidden="1">#REF!</definedName>
    <definedName name="BExF6N3V8FNSQJC6A6MCF03ZAA5W" localSheetId="6" hidden="1">#REF!</definedName>
    <definedName name="BExF6N3V8FNSQJC6A6MCF03ZAA5W" localSheetId="22" hidden="1">#REF!</definedName>
    <definedName name="BExF6N3V8FNSQJC6A6MCF03ZAA5W" localSheetId="3" hidden="1">#REF!</definedName>
    <definedName name="BExF6N3V8FNSQJC6A6MCF03ZAA5W" localSheetId="19" hidden="1">#REF!</definedName>
    <definedName name="BExF6N3V8FNSQJC6A6MCF03ZAA5W" localSheetId="4" hidden="1">#REF!</definedName>
    <definedName name="BExF6N3V8FNSQJC6A6MCF03ZAA5W" localSheetId="9" hidden="1">#REF!</definedName>
    <definedName name="BExF6N3V8FNSQJC6A6MCF03ZAA5W" localSheetId="20" hidden="1">#REF!</definedName>
    <definedName name="BExF6N3V8FNSQJC6A6MCF03ZAA5W" localSheetId="8" hidden="1">#REF!</definedName>
    <definedName name="BExF6N3V8FNSQJC6A6MCF03ZAA5W" hidden="1">#REF!</definedName>
    <definedName name="BExF78ORD51H2LCFAQWCLGK8FBM1" localSheetId="7" hidden="1">#REF!</definedName>
    <definedName name="BExF78ORD51H2LCFAQWCLGK8FBM1" localSheetId="6" hidden="1">#REF!</definedName>
    <definedName name="BExF78ORD51H2LCFAQWCLGK8FBM1" localSheetId="22" hidden="1">#REF!</definedName>
    <definedName name="BExF78ORD51H2LCFAQWCLGK8FBM1" localSheetId="3" hidden="1">#REF!</definedName>
    <definedName name="BExF78ORD51H2LCFAQWCLGK8FBM1" localSheetId="19" hidden="1">#REF!</definedName>
    <definedName name="BExF78ORD51H2LCFAQWCLGK8FBM1" localSheetId="4" hidden="1">#REF!</definedName>
    <definedName name="BExF78ORD51H2LCFAQWCLGK8FBM1" localSheetId="9" hidden="1">#REF!</definedName>
    <definedName name="BExF78ORD51H2LCFAQWCLGK8FBM1" localSheetId="20" hidden="1">#REF!</definedName>
    <definedName name="BExF78ORD51H2LCFAQWCLGK8FBM1" localSheetId="8" hidden="1">#REF!</definedName>
    <definedName name="BExF78ORD51H2LCFAQWCLGK8FBM1" hidden="1">#REF!</definedName>
    <definedName name="BExF8C8YV94YAIMXCKIUOWNQNRBC" localSheetId="7" hidden="1">#REF!</definedName>
    <definedName name="BExF8C8YV94YAIMXCKIUOWNQNRBC" localSheetId="6" hidden="1">#REF!</definedName>
    <definedName name="BExF8C8YV94YAIMXCKIUOWNQNRBC" localSheetId="22" hidden="1">#REF!</definedName>
    <definedName name="BExF8C8YV94YAIMXCKIUOWNQNRBC" localSheetId="3" hidden="1">#REF!</definedName>
    <definedName name="BExF8C8YV94YAIMXCKIUOWNQNRBC" localSheetId="19" hidden="1">#REF!</definedName>
    <definedName name="BExF8C8YV94YAIMXCKIUOWNQNRBC" localSheetId="4" hidden="1">#REF!</definedName>
    <definedName name="BExF8C8YV94YAIMXCKIUOWNQNRBC" localSheetId="9" hidden="1">#REF!</definedName>
    <definedName name="BExF8C8YV94YAIMXCKIUOWNQNRBC" localSheetId="20" hidden="1">#REF!</definedName>
    <definedName name="BExF8C8YV94YAIMXCKIUOWNQNRBC" localSheetId="8" hidden="1">#REF!</definedName>
    <definedName name="BExF8C8YV94YAIMXCKIUOWNQNRBC" hidden="1">#REF!</definedName>
    <definedName name="BExGL6IPXDOHQ1LB2D3GZXKLLB4P" localSheetId="7" hidden="1">#REF!</definedName>
    <definedName name="BExGL6IPXDOHQ1LB2D3GZXKLLB4P" localSheetId="6" hidden="1">#REF!</definedName>
    <definedName name="BExGL6IPXDOHQ1LB2D3GZXKLLB4P" localSheetId="22" hidden="1">#REF!</definedName>
    <definedName name="BExGL6IPXDOHQ1LB2D3GZXKLLB4P" localSheetId="3" hidden="1">#REF!</definedName>
    <definedName name="BExGL6IPXDOHQ1LB2D3GZXKLLB4P" localSheetId="19" hidden="1">#REF!</definedName>
    <definedName name="BExGL6IPXDOHQ1LB2D3GZXKLLB4P" localSheetId="4" hidden="1">#REF!</definedName>
    <definedName name="BExGL6IPXDOHQ1LB2D3GZXKLLB4P" localSheetId="9" hidden="1">#REF!</definedName>
    <definedName name="BExGL6IPXDOHQ1LB2D3GZXKLLB4P" localSheetId="20" hidden="1">#REF!</definedName>
    <definedName name="BExGL6IPXDOHQ1LB2D3GZXKLLB4P" localSheetId="8" hidden="1">#REF!</definedName>
    <definedName name="BExGL6IPXDOHQ1LB2D3GZXKLLB4P" hidden="1">#REF!</definedName>
    <definedName name="BExGMC6GO2W9TXUG7N8LXR0L17CZ" localSheetId="7" hidden="1">#REF!</definedName>
    <definedName name="BExGMC6GO2W9TXUG7N8LXR0L17CZ" localSheetId="6" hidden="1">#REF!</definedName>
    <definedName name="BExGMC6GO2W9TXUG7N8LXR0L17CZ" localSheetId="22" hidden="1">#REF!</definedName>
    <definedName name="BExGMC6GO2W9TXUG7N8LXR0L17CZ" localSheetId="3" hidden="1">#REF!</definedName>
    <definedName name="BExGMC6GO2W9TXUG7N8LXR0L17CZ" localSheetId="19" hidden="1">#REF!</definedName>
    <definedName name="BExGMC6GO2W9TXUG7N8LXR0L17CZ" localSheetId="4" hidden="1">#REF!</definedName>
    <definedName name="BExGMC6GO2W9TXUG7N8LXR0L17CZ" localSheetId="9" hidden="1">#REF!</definedName>
    <definedName name="BExGMC6GO2W9TXUG7N8LXR0L17CZ" localSheetId="20" hidden="1">#REF!</definedName>
    <definedName name="BExGMC6GO2W9TXUG7N8LXR0L17CZ" localSheetId="8" hidden="1">#REF!</definedName>
    <definedName name="BExGMC6GO2W9TXUG7N8LXR0L17CZ" hidden="1">#REF!</definedName>
    <definedName name="BExGMP2FJRFW3IHF713S83MUNO63" localSheetId="7" hidden="1">#REF!</definedName>
    <definedName name="BExGMP2FJRFW3IHF713S83MUNO63" localSheetId="6" hidden="1">#REF!</definedName>
    <definedName name="BExGMP2FJRFW3IHF713S83MUNO63" localSheetId="22" hidden="1">#REF!</definedName>
    <definedName name="BExGMP2FJRFW3IHF713S83MUNO63" localSheetId="3" hidden="1">#REF!</definedName>
    <definedName name="BExGMP2FJRFW3IHF713S83MUNO63" localSheetId="19" hidden="1">#REF!</definedName>
    <definedName name="BExGMP2FJRFW3IHF713S83MUNO63" localSheetId="4" hidden="1">#REF!</definedName>
    <definedName name="BExGMP2FJRFW3IHF713S83MUNO63" localSheetId="9" hidden="1">#REF!</definedName>
    <definedName name="BExGMP2FJRFW3IHF713S83MUNO63" localSheetId="20" hidden="1">#REF!</definedName>
    <definedName name="BExGMP2FJRFW3IHF713S83MUNO63" localSheetId="8" hidden="1">#REF!</definedName>
    <definedName name="BExGMP2FJRFW3IHF713S83MUNO63" hidden="1">#REF!</definedName>
    <definedName name="BExGPTLP106PIE3TKA2163916WPX" localSheetId="7" hidden="1">#REF!</definedName>
    <definedName name="BExGPTLP106PIE3TKA2163916WPX" localSheetId="6" hidden="1">#REF!</definedName>
    <definedName name="BExGPTLP106PIE3TKA2163916WPX" localSheetId="22" hidden="1">#REF!</definedName>
    <definedName name="BExGPTLP106PIE3TKA2163916WPX" localSheetId="3" hidden="1">#REF!</definedName>
    <definedName name="BExGPTLP106PIE3TKA2163916WPX" localSheetId="19" hidden="1">#REF!</definedName>
    <definedName name="BExGPTLP106PIE3TKA2163916WPX" localSheetId="4" hidden="1">#REF!</definedName>
    <definedName name="BExGPTLP106PIE3TKA2163916WPX" localSheetId="9" hidden="1">#REF!</definedName>
    <definedName name="BExGPTLP106PIE3TKA2163916WPX" localSheetId="20" hidden="1">#REF!</definedName>
    <definedName name="BExGPTLP106PIE3TKA2163916WPX" localSheetId="8" hidden="1">#REF!</definedName>
    <definedName name="BExGPTLP106PIE3TKA2163916WPX" hidden="1">#REF!</definedName>
    <definedName name="BExGQ9SCA2OJYNB1N6WEQ2UEK5TX" localSheetId="7" hidden="1">#REF!</definedName>
    <definedName name="BExGQ9SCA2OJYNB1N6WEQ2UEK5TX" localSheetId="6" hidden="1">#REF!</definedName>
    <definedName name="BExGQ9SCA2OJYNB1N6WEQ2UEK5TX" localSheetId="22" hidden="1">#REF!</definedName>
    <definedName name="BExGQ9SCA2OJYNB1N6WEQ2UEK5TX" localSheetId="3" hidden="1">#REF!</definedName>
    <definedName name="BExGQ9SCA2OJYNB1N6WEQ2UEK5TX" localSheetId="19" hidden="1">#REF!</definedName>
    <definedName name="BExGQ9SCA2OJYNB1N6WEQ2UEK5TX" localSheetId="4" hidden="1">#REF!</definedName>
    <definedName name="BExGQ9SCA2OJYNB1N6WEQ2UEK5TX" localSheetId="9" hidden="1">#REF!</definedName>
    <definedName name="BExGQ9SCA2OJYNB1N6WEQ2UEK5TX" localSheetId="20" hidden="1">#REF!</definedName>
    <definedName name="BExGQ9SCA2OJYNB1N6WEQ2UEK5TX" localSheetId="8" hidden="1">#REF!</definedName>
    <definedName name="BExGQ9SCA2OJYNB1N6WEQ2UEK5TX" hidden="1">#REF!</definedName>
    <definedName name="BExGQJTX2KEG6KNLHJUI6XXVYUAP" localSheetId="7" hidden="1">#REF!</definedName>
    <definedName name="BExGQJTX2KEG6KNLHJUI6XXVYUAP" localSheetId="6" hidden="1">#REF!</definedName>
    <definedName name="BExGQJTX2KEG6KNLHJUI6XXVYUAP" localSheetId="22" hidden="1">#REF!</definedName>
    <definedName name="BExGQJTX2KEG6KNLHJUI6XXVYUAP" localSheetId="3" hidden="1">#REF!</definedName>
    <definedName name="BExGQJTX2KEG6KNLHJUI6XXVYUAP" localSheetId="19" hidden="1">#REF!</definedName>
    <definedName name="BExGQJTX2KEG6KNLHJUI6XXVYUAP" localSheetId="4" hidden="1">#REF!</definedName>
    <definedName name="BExGQJTX2KEG6KNLHJUI6XXVYUAP" localSheetId="9" hidden="1">#REF!</definedName>
    <definedName name="BExGQJTX2KEG6KNLHJUI6XXVYUAP" localSheetId="20" hidden="1">#REF!</definedName>
    <definedName name="BExGQJTX2KEG6KNLHJUI6XXVYUAP" localSheetId="8" hidden="1">#REF!</definedName>
    <definedName name="BExGQJTX2KEG6KNLHJUI6XXVYUAP" hidden="1">#REF!</definedName>
    <definedName name="BExGR9WETFADNTMJ20GHNAJ1F7GF" localSheetId="7" hidden="1">#REF!</definedName>
    <definedName name="BExGR9WETFADNTMJ20GHNAJ1F7GF" localSheetId="6" hidden="1">#REF!</definedName>
    <definedName name="BExGR9WETFADNTMJ20GHNAJ1F7GF" localSheetId="22" hidden="1">#REF!</definedName>
    <definedName name="BExGR9WETFADNTMJ20GHNAJ1F7GF" localSheetId="3" hidden="1">#REF!</definedName>
    <definedName name="BExGR9WETFADNTMJ20GHNAJ1F7GF" localSheetId="19" hidden="1">#REF!</definedName>
    <definedName name="BExGR9WETFADNTMJ20GHNAJ1F7GF" localSheetId="4" hidden="1">#REF!</definedName>
    <definedName name="BExGR9WETFADNTMJ20GHNAJ1F7GF" localSheetId="9" hidden="1">#REF!</definedName>
    <definedName name="BExGR9WETFADNTMJ20GHNAJ1F7GF" localSheetId="20" hidden="1">#REF!</definedName>
    <definedName name="BExGR9WETFADNTMJ20GHNAJ1F7GF" localSheetId="8" hidden="1">#REF!</definedName>
    <definedName name="BExGR9WETFADNTMJ20GHNAJ1F7GF" hidden="1">#REF!</definedName>
    <definedName name="BExGRTOI9X3XYYD89XDEAVZ9OJYR" localSheetId="7" hidden="1">#REF!</definedName>
    <definedName name="BExGRTOI9X3XYYD89XDEAVZ9OJYR" localSheetId="6" hidden="1">#REF!</definedName>
    <definedName name="BExGRTOI9X3XYYD89XDEAVZ9OJYR" localSheetId="22" hidden="1">#REF!</definedName>
    <definedName name="BExGRTOI9X3XYYD89XDEAVZ9OJYR" localSheetId="3" hidden="1">#REF!</definedName>
    <definedName name="BExGRTOI9X3XYYD89XDEAVZ9OJYR" localSheetId="19" hidden="1">#REF!</definedName>
    <definedName name="BExGRTOI9X3XYYD89XDEAVZ9OJYR" localSheetId="4" hidden="1">#REF!</definedName>
    <definedName name="BExGRTOI9X3XYYD89XDEAVZ9OJYR" localSheetId="9" hidden="1">#REF!</definedName>
    <definedName name="BExGRTOI9X3XYYD89XDEAVZ9OJYR" localSheetId="20" hidden="1">#REF!</definedName>
    <definedName name="BExGRTOI9X3XYYD89XDEAVZ9OJYR" localSheetId="8" hidden="1">#REF!</definedName>
    <definedName name="BExGRTOI9X3XYYD89XDEAVZ9OJYR" hidden="1">#REF!</definedName>
    <definedName name="BExGTEMEB67U5UI9VJ04JZCOEFXF" localSheetId="7" hidden="1">#REF!</definedName>
    <definedName name="BExGTEMEB67U5UI9VJ04JZCOEFXF" localSheetId="6" hidden="1">#REF!</definedName>
    <definedName name="BExGTEMEB67U5UI9VJ04JZCOEFXF" localSheetId="22" hidden="1">#REF!</definedName>
    <definedName name="BExGTEMEB67U5UI9VJ04JZCOEFXF" localSheetId="3" hidden="1">#REF!</definedName>
    <definedName name="BExGTEMEB67U5UI9VJ04JZCOEFXF" localSheetId="19" hidden="1">#REF!</definedName>
    <definedName name="BExGTEMEB67U5UI9VJ04JZCOEFXF" localSheetId="4" hidden="1">#REF!</definedName>
    <definedName name="BExGTEMEB67U5UI9VJ04JZCOEFXF" localSheetId="9" hidden="1">#REF!</definedName>
    <definedName name="BExGTEMEB67U5UI9VJ04JZCOEFXF" localSheetId="20" hidden="1">#REF!</definedName>
    <definedName name="BExGTEMEB67U5UI9VJ04JZCOEFXF" localSheetId="8" hidden="1">#REF!</definedName>
    <definedName name="BExGTEMEB67U5UI9VJ04JZCOEFXF" hidden="1">#REF!</definedName>
    <definedName name="BExGU4ZW66RINTPSA4PIO5Q6IMM1" localSheetId="7" hidden="1">#REF!</definedName>
    <definedName name="BExGU4ZW66RINTPSA4PIO5Q6IMM1" localSheetId="6" hidden="1">#REF!</definedName>
    <definedName name="BExGU4ZW66RINTPSA4PIO5Q6IMM1" localSheetId="22" hidden="1">#REF!</definedName>
    <definedName name="BExGU4ZW66RINTPSA4PIO5Q6IMM1" localSheetId="3" hidden="1">#REF!</definedName>
    <definedName name="BExGU4ZW66RINTPSA4PIO5Q6IMM1" localSheetId="19" hidden="1">#REF!</definedName>
    <definedName name="BExGU4ZW66RINTPSA4PIO5Q6IMM1" localSheetId="4" hidden="1">#REF!</definedName>
    <definedName name="BExGU4ZW66RINTPSA4PIO5Q6IMM1" localSheetId="9" hidden="1">#REF!</definedName>
    <definedName name="BExGU4ZW66RINTPSA4PIO5Q6IMM1" localSheetId="20" hidden="1">#REF!</definedName>
    <definedName name="BExGU4ZW66RINTPSA4PIO5Q6IMM1" localSheetId="8" hidden="1">#REF!</definedName>
    <definedName name="BExGU4ZW66RINTPSA4PIO5Q6IMM1" hidden="1">#REF!</definedName>
    <definedName name="BExGUGU5SMJJAKC62NZE6ZCQR2QY" localSheetId="7" hidden="1">#REF!</definedName>
    <definedName name="BExGUGU5SMJJAKC62NZE6ZCQR2QY" localSheetId="6" hidden="1">#REF!</definedName>
    <definedName name="BExGUGU5SMJJAKC62NZE6ZCQR2QY" localSheetId="22" hidden="1">#REF!</definedName>
    <definedName name="BExGUGU5SMJJAKC62NZE6ZCQR2QY" localSheetId="3" hidden="1">#REF!</definedName>
    <definedName name="BExGUGU5SMJJAKC62NZE6ZCQR2QY" localSheetId="19" hidden="1">#REF!</definedName>
    <definedName name="BExGUGU5SMJJAKC62NZE6ZCQR2QY" localSheetId="4" hidden="1">#REF!</definedName>
    <definedName name="BExGUGU5SMJJAKC62NZE6ZCQR2QY" localSheetId="9" hidden="1">#REF!</definedName>
    <definedName name="BExGUGU5SMJJAKC62NZE6ZCQR2QY" localSheetId="20" hidden="1">#REF!</definedName>
    <definedName name="BExGUGU5SMJJAKC62NZE6ZCQR2QY" localSheetId="8" hidden="1">#REF!</definedName>
    <definedName name="BExGUGU5SMJJAKC62NZE6ZCQR2QY" hidden="1">#REF!</definedName>
    <definedName name="BExGUWKJTWHS9JHS0RAHKQWTOS1H" localSheetId="7" hidden="1">#REF!</definedName>
    <definedName name="BExGUWKJTWHS9JHS0RAHKQWTOS1H" localSheetId="6" hidden="1">#REF!</definedName>
    <definedName name="BExGUWKJTWHS9JHS0RAHKQWTOS1H" localSheetId="22" hidden="1">#REF!</definedName>
    <definedName name="BExGUWKJTWHS9JHS0RAHKQWTOS1H" localSheetId="3" hidden="1">#REF!</definedName>
    <definedName name="BExGUWKJTWHS9JHS0RAHKQWTOS1H" localSheetId="4" hidden="1">#REF!</definedName>
    <definedName name="BExGUWKJTWHS9JHS0RAHKQWTOS1H" localSheetId="9" hidden="1">#REF!</definedName>
    <definedName name="BExGUWKJTWHS9JHS0RAHKQWTOS1H" localSheetId="20" hidden="1">#REF!</definedName>
    <definedName name="BExGUWKJTWHS9JHS0RAHKQWTOS1H" localSheetId="8" hidden="1">#REF!</definedName>
    <definedName name="BExGUWKJTWHS9JHS0RAHKQWTOS1H" hidden="1">#REF!</definedName>
    <definedName name="BExGV7NSHPKQEYFH3A6ADICPV7J3" localSheetId="7" hidden="1">#REF!</definedName>
    <definedName name="BExGV7NSHPKQEYFH3A6ADICPV7J3" localSheetId="6" hidden="1">#REF!</definedName>
    <definedName name="BExGV7NSHPKQEYFH3A6ADICPV7J3" localSheetId="22" hidden="1">#REF!</definedName>
    <definedName name="BExGV7NSHPKQEYFH3A6ADICPV7J3" localSheetId="3" hidden="1">#REF!</definedName>
    <definedName name="BExGV7NSHPKQEYFH3A6ADICPV7J3" localSheetId="19" hidden="1">#REF!</definedName>
    <definedName name="BExGV7NSHPKQEYFH3A6ADICPV7J3" localSheetId="4" hidden="1">#REF!</definedName>
    <definedName name="BExGV7NSHPKQEYFH3A6ADICPV7J3" localSheetId="9" hidden="1">#REF!</definedName>
    <definedName name="BExGV7NSHPKQEYFH3A6ADICPV7J3" localSheetId="20" hidden="1">#REF!</definedName>
    <definedName name="BExGV7NSHPKQEYFH3A6ADICPV7J3" localSheetId="8" hidden="1">#REF!</definedName>
    <definedName name="BExGV7NSHPKQEYFH3A6ADICPV7J3" hidden="1">#REF!</definedName>
    <definedName name="BExGX750HSKAL5M99Y0IC32NWEH5" localSheetId="7" hidden="1">#REF!</definedName>
    <definedName name="BExGX750HSKAL5M99Y0IC32NWEH5" localSheetId="6" hidden="1">#REF!</definedName>
    <definedName name="BExGX750HSKAL5M99Y0IC32NWEH5" localSheetId="22" hidden="1">#REF!</definedName>
    <definedName name="BExGX750HSKAL5M99Y0IC32NWEH5" localSheetId="3" hidden="1">#REF!</definedName>
    <definedName name="BExGX750HSKAL5M99Y0IC32NWEH5" localSheetId="19" hidden="1">#REF!</definedName>
    <definedName name="BExGX750HSKAL5M99Y0IC32NWEH5" localSheetId="4" hidden="1">#REF!</definedName>
    <definedName name="BExGX750HSKAL5M99Y0IC32NWEH5" localSheetId="9" hidden="1">#REF!</definedName>
    <definedName name="BExGX750HSKAL5M99Y0IC32NWEH5" localSheetId="20" hidden="1">#REF!</definedName>
    <definedName name="BExGX750HSKAL5M99Y0IC32NWEH5" localSheetId="8" hidden="1">#REF!</definedName>
    <definedName name="BExGX750HSKAL5M99Y0IC32NWEH5" hidden="1">#REF!</definedName>
    <definedName name="BExGYY2ONE6WQ2Y2VQKX8XVVYJ6Y" localSheetId="7" hidden="1">#REF!</definedName>
    <definedName name="BExGYY2ONE6WQ2Y2VQKX8XVVYJ6Y" localSheetId="6" hidden="1">#REF!</definedName>
    <definedName name="BExGYY2ONE6WQ2Y2VQKX8XVVYJ6Y" localSheetId="22" hidden="1">#REF!</definedName>
    <definedName name="BExGYY2ONE6WQ2Y2VQKX8XVVYJ6Y" localSheetId="3" hidden="1">#REF!</definedName>
    <definedName name="BExGYY2ONE6WQ2Y2VQKX8XVVYJ6Y" localSheetId="19" hidden="1">#REF!</definedName>
    <definedName name="BExGYY2ONE6WQ2Y2VQKX8XVVYJ6Y" localSheetId="4" hidden="1">#REF!</definedName>
    <definedName name="BExGYY2ONE6WQ2Y2VQKX8XVVYJ6Y" localSheetId="9" hidden="1">#REF!</definedName>
    <definedName name="BExGYY2ONE6WQ2Y2VQKX8XVVYJ6Y" localSheetId="20" hidden="1">#REF!</definedName>
    <definedName name="BExGYY2ONE6WQ2Y2VQKX8XVVYJ6Y" localSheetId="8" hidden="1">#REF!</definedName>
    <definedName name="BExGYY2ONE6WQ2Y2VQKX8XVVYJ6Y" hidden="1">#REF!</definedName>
    <definedName name="BExGZ2KIBCFCQQM8SVEARX84ALTB" localSheetId="7" hidden="1">#REF!</definedName>
    <definedName name="BExGZ2KIBCFCQQM8SVEARX84ALTB" localSheetId="6" hidden="1">#REF!</definedName>
    <definedName name="BExGZ2KIBCFCQQM8SVEARX84ALTB" localSheetId="22" hidden="1">#REF!</definedName>
    <definedName name="BExGZ2KIBCFCQQM8SVEARX84ALTB" localSheetId="3" hidden="1">#REF!</definedName>
    <definedName name="BExGZ2KIBCFCQQM8SVEARX84ALTB" localSheetId="19" hidden="1">#REF!</definedName>
    <definedName name="BExGZ2KIBCFCQQM8SVEARX84ALTB" localSheetId="4" hidden="1">#REF!</definedName>
    <definedName name="BExGZ2KIBCFCQQM8SVEARX84ALTB" localSheetId="9" hidden="1">#REF!</definedName>
    <definedName name="BExGZ2KIBCFCQQM8SVEARX84ALTB" localSheetId="20" hidden="1">#REF!</definedName>
    <definedName name="BExGZ2KIBCFCQQM8SVEARX84ALTB" localSheetId="8" hidden="1">#REF!</definedName>
    <definedName name="BExGZ2KIBCFCQQM8SVEARX84ALTB" hidden="1">#REF!</definedName>
    <definedName name="BExH05ZAO58KEEBYEVQXU5JLP0LH" localSheetId="7" hidden="1">#REF!</definedName>
    <definedName name="BExH05ZAO58KEEBYEVQXU5JLP0LH" localSheetId="6" hidden="1">#REF!</definedName>
    <definedName name="BExH05ZAO58KEEBYEVQXU5JLP0LH" localSheetId="22" hidden="1">#REF!</definedName>
    <definedName name="BExH05ZAO58KEEBYEVQXU5JLP0LH" localSheetId="3" hidden="1">#REF!</definedName>
    <definedName name="BExH05ZAO58KEEBYEVQXU5JLP0LH" localSheetId="19" hidden="1">#REF!</definedName>
    <definedName name="BExH05ZAO58KEEBYEVQXU5JLP0LH" localSheetId="4" hidden="1">#REF!</definedName>
    <definedName name="BExH05ZAO58KEEBYEVQXU5JLP0LH" localSheetId="9" hidden="1">#REF!</definedName>
    <definedName name="BExH05ZAO58KEEBYEVQXU5JLP0LH" localSheetId="20" hidden="1">#REF!</definedName>
    <definedName name="BExH05ZAO58KEEBYEVQXU5JLP0LH" localSheetId="8" hidden="1">#REF!</definedName>
    <definedName name="BExH05ZAO58KEEBYEVQXU5JLP0LH" hidden="1">#REF!</definedName>
    <definedName name="BExH0ETHUGLBXBWZPRRWL8IVCYIJ" localSheetId="7" hidden="1">#REF!</definedName>
    <definedName name="BExH0ETHUGLBXBWZPRRWL8IVCYIJ" localSheetId="6" hidden="1">#REF!</definedName>
    <definedName name="BExH0ETHUGLBXBWZPRRWL8IVCYIJ" localSheetId="22" hidden="1">#REF!</definedName>
    <definedName name="BExH0ETHUGLBXBWZPRRWL8IVCYIJ" localSheetId="3" hidden="1">#REF!</definedName>
    <definedName name="BExH0ETHUGLBXBWZPRRWL8IVCYIJ" localSheetId="19" hidden="1">#REF!</definedName>
    <definedName name="BExH0ETHUGLBXBWZPRRWL8IVCYIJ" localSheetId="4" hidden="1">#REF!</definedName>
    <definedName name="BExH0ETHUGLBXBWZPRRWL8IVCYIJ" localSheetId="9" hidden="1">#REF!</definedName>
    <definedName name="BExH0ETHUGLBXBWZPRRWL8IVCYIJ" localSheetId="20" hidden="1">#REF!</definedName>
    <definedName name="BExH0ETHUGLBXBWZPRRWL8IVCYIJ" localSheetId="8" hidden="1">#REF!</definedName>
    <definedName name="BExH0ETHUGLBXBWZPRRWL8IVCYIJ" hidden="1">#REF!</definedName>
    <definedName name="BExH1JKW7W9AQEV1383HV6JKL8VK" localSheetId="7" hidden="1">#REF!</definedName>
    <definedName name="BExH1JKW7W9AQEV1383HV6JKL8VK" localSheetId="6" hidden="1">#REF!</definedName>
    <definedName name="BExH1JKW7W9AQEV1383HV6JKL8VK" localSheetId="22" hidden="1">#REF!</definedName>
    <definedName name="BExH1JKW7W9AQEV1383HV6JKL8VK" localSheetId="3" hidden="1">#REF!</definedName>
    <definedName name="BExH1JKW7W9AQEV1383HV6JKL8VK" localSheetId="19" hidden="1">#REF!</definedName>
    <definedName name="BExH1JKW7W9AQEV1383HV6JKL8VK" localSheetId="4" hidden="1">#REF!</definedName>
    <definedName name="BExH1JKW7W9AQEV1383HV6JKL8VK" localSheetId="9" hidden="1">#REF!</definedName>
    <definedName name="BExH1JKW7W9AQEV1383HV6JKL8VK" localSheetId="20" hidden="1">#REF!</definedName>
    <definedName name="BExH1JKW7W9AQEV1383HV6JKL8VK" localSheetId="8" hidden="1">#REF!</definedName>
    <definedName name="BExH1JKW7W9AQEV1383HV6JKL8VK" hidden="1">#REF!</definedName>
    <definedName name="BExH1OIU3XT4H0UBC9WIAPBQ4Z2L" localSheetId="7" hidden="1">#REF!</definedName>
    <definedName name="BExH1OIU3XT4H0UBC9WIAPBQ4Z2L" localSheetId="6" hidden="1">#REF!</definedName>
    <definedName name="BExH1OIU3XT4H0UBC9WIAPBQ4Z2L" localSheetId="22" hidden="1">#REF!</definedName>
    <definedName name="BExH1OIU3XT4H0UBC9WIAPBQ4Z2L" localSheetId="3" hidden="1">#REF!</definedName>
    <definedName name="BExH1OIU3XT4H0UBC9WIAPBQ4Z2L" localSheetId="19" hidden="1">#REF!</definedName>
    <definedName name="BExH1OIU3XT4H0UBC9WIAPBQ4Z2L" localSheetId="4" hidden="1">#REF!</definedName>
    <definedName name="BExH1OIU3XT4H0UBC9WIAPBQ4Z2L" localSheetId="9" hidden="1">#REF!</definedName>
    <definedName name="BExH1OIU3XT4H0UBC9WIAPBQ4Z2L" localSheetId="20" hidden="1">#REF!</definedName>
    <definedName name="BExH1OIU3XT4H0UBC9WIAPBQ4Z2L" localSheetId="8" hidden="1">#REF!</definedName>
    <definedName name="BExH1OIU3XT4H0UBC9WIAPBQ4Z2L" hidden="1">#REF!</definedName>
    <definedName name="BExH2SU3WWM0HRFZNQFCAR46PYGF" localSheetId="7" hidden="1">#REF!</definedName>
    <definedName name="BExH2SU3WWM0HRFZNQFCAR46PYGF" localSheetId="6" hidden="1">#REF!</definedName>
    <definedName name="BExH2SU3WWM0HRFZNQFCAR46PYGF" localSheetId="22" hidden="1">#REF!</definedName>
    <definedName name="BExH2SU3WWM0HRFZNQFCAR46PYGF" localSheetId="3" hidden="1">#REF!</definedName>
    <definedName name="BExH2SU3WWM0HRFZNQFCAR46PYGF" localSheetId="19" hidden="1">#REF!</definedName>
    <definedName name="BExH2SU3WWM0HRFZNQFCAR46PYGF" localSheetId="4" hidden="1">#REF!</definedName>
    <definedName name="BExH2SU3WWM0HRFZNQFCAR46PYGF" localSheetId="9" hidden="1">#REF!</definedName>
    <definedName name="BExH2SU3WWM0HRFZNQFCAR46PYGF" localSheetId="20" hidden="1">#REF!</definedName>
    <definedName name="BExH2SU3WWM0HRFZNQFCAR46PYGF" localSheetId="8" hidden="1">#REF!</definedName>
    <definedName name="BExH2SU3WWM0HRFZNQFCAR46PYGF" hidden="1">#REF!</definedName>
    <definedName name="BExH372KPBADCDAILORTD8CH2MPU" localSheetId="7" hidden="1">#REF!</definedName>
    <definedName name="BExH372KPBADCDAILORTD8CH2MPU" localSheetId="6" hidden="1">#REF!</definedName>
    <definedName name="BExH372KPBADCDAILORTD8CH2MPU" localSheetId="22" hidden="1">#REF!</definedName>
    <definedName name="BExH372KPBADCDAILORTD8CH2MPU" localSheetId="3" hidden="1">#REF!</definedName>
    <definedName name="BExH372KPBADCDAILORTD8CH2MPU" localSheetId="19" hidden="1">#REF!</definedName>
    <definedName name="BExH372KPBADCDAILORTD8CH2MPU" localSheetId="4" hidden="1">#REF!</definedName>
    <definedName name="BExH372KPBADCDAILORTD8CH2MPU" localSheetId="9" hidden="1">#REF!</definedName>
    <definedName name="BExH372KPBADCDAILORTD8CH2MPU" localSheetId="20" hidden="1">#REF!</definedName>
    <definedName name="BExH372KPBADCDAILORTD8CH2MPU" localSheetId="8" hidden="1">#REF!</definedName>
    <definedName name="BExH372KPBADCDAILORTD8CH2MPU" hidden="1">#REF!</definedName>
    <definedName name="BExIGAXL27FGCA1ZIATR39XQ7AR3" localSheetId="7" hidden="1">#REF!</definedName>
    <definedName name="BExIGAXL27FGCA1ZIATR39XQ7AR3" localSheetId="6" hidden="1">#REF!</definedName>
    <definedName name="BExIGAXL27FGCA1ZIATR39XQ7AR3" localSheetId="22" hidden="1">#REF!</definedName>
    <definedName name="BExIGAXL27FGCA1ZIATR39XQ7AR3" localSheetId="3" hidden="1">#REF!</definedName>
    <definedName name="BExIGAXL27FGCA1ZIATR39XQ7AR3" localSheetId="19" hidden="1">#REF!</definedName>
    <definedName name="BExIGAXL27FGCA1ZIATR39XQ7AR3" localSheetId="4" hidden="1">#REF!</definedName>
    <definedName name="BExIGAXL27FGCA1ZIATR39XQ7AR3" localSheetId="9" hidden="1">#REF!</definedName>
    <definedName name="BExIGAXL27FGCA1ZIATR39XQ7AR3" localSheetId="20" hidden="1">#REF!</definedName>
    <definedName name="BExIGAXL27FGCA1ZIATR39XQ7AR3" localSheetId="8" hidden="1">#REF!</definedName>
    <definedName name="BExIGAXL27FGCA1ZIATR39XQ7AR3" hidden="1">#REF!</definedName>
    <definedName name="BExIIM3MJCPGT5ISU0ROUP3XPNMV" localSheetId="7" hidden="1">#REF!</definedName>
    <definedName name="BExIIM3MJCPGT5ISU0ROUP3XPNMV" localSheetId="6" hidden="1">#REF!</definedName>
    <definedName name="BExIIM3MJCPGT5ISU0ROUP3XPNMV" localSheetId="22" hidden="1">#REF!</definedName>
    <definedName name="BExIIM3MJCPGT5ISU0ROUP3XPNMV" localSheetId="3" hidden="1">#REF!</definedName>
    <definedName name="BExIIM3MJCPGT5ISU0ROUP3XPNMV" localSheetId="19" hidden="1">#REF!</definedName>
    <definedName name="BExIIM3MJCPGT5ISU0ROUP3XPNMV" localSheetId="4" hidden="1">#REF!</definedName>
    <definedName name="BExIIM3MJCPGT5ISU0ROUP3XPNMV" localSheetId="9" hidden="1">#REF!</definedName>
    <definedName name="BExIIM3MJCPGT5ISU0ROUP3XPNMV" localSheetId="20" hidden="1">#REF!</definedName>
    <definedName name="BExIIM3MJCPGT5ISU0ROUP3XPNMV" localSheetId="8" hidden="1">#REF!</definedName>
    <definedName name="BExIIM3MJCPGT5ISU0ROUP3XPNMV" hidden="1">#REF!</definedName>
    <definedName name="BExIIMP742P7WFXRWEWWZZT657OF" localSheetId="7" hidden="1">#REF!</definedName>
    <definedName name="BExIIMP742P7WFXRWEWWZZT657OF" localSheetId="6" hidden="1">#REF!</definedName>
    <definedName name="BExIIMP742P7WFXRWEWWZZT657OF" localSheetId="22" hidden="1">#REF!</definedName>
    <definedName name="BExIIMP742P7WFXRWEWWZZT657OF" localSheetId="3" hidden="1">#REF!</definedName>
    <definedName name="BExIIMP742P7WFXRWEWWZZT657OF" localSheetId="19" hidden="1">#REF!</definedName>
    <definedName name="BExIIMP742P7WFXRWEWWZZT657OF" localSheetId="4" hidden="1">#REF!</definedName>
    <definedName name="BExIIMP742P7WFXRWEWWZZT657OF" localSheetId="9" hidden="1">#REF!</definedName>
    <definedName name="BExIIMP742P7WFXRWEWWZZT657OF" localSheetId="20" hidden="1">#REF!</definedName>
    <definedName name="BExIIMP742P7WFXRWEWWZZT657OF" localSheetId="8" hidden="1">#REF!</definedName>
    <definedName name="BExIIMP742P7WFXRWEWWZZT657OF" hidden="1">#REF!</definedName>
    <definedName name="BExIIR1QC64BTPROBS5UKJC9EPBW" localSheetId="7" hidden="1">#REF!</definedName>
    <definedName name="BExIIR1QC64BTPROBS5UKJC9EPBW" localSheetId="6" hidden="1">#REF!</definedName>
    <definedName name="BExIIR1QC64BTPROBS5UKJC9EPBW" localSheetId="22" hidden="1">#REF!</definedName>
    <definedName name="BExIIR1QC64BTPROBS5UKJC9EPBW" localSheetId="3" hidden="1">#REF!</definedName>
    <definedName name="BExIIR1QC64BTPROBS5UKJC9EPBW" localSheetId="19" hidden="1">#REF!</definedName>
    <definedName name="BExIIR1QC64BTPROBS5UKJC9EPBW" localSheetId="4" hidden="1">#REF!</definedName>
    <definedName name="BExIIR1QC64BTPROBS5UKJC9EPBW" localSheetId="9" hidden="1">#REF!</definedName>
    <definedName name="BExIIR1QC64BTPROBS5UKJC9EPBW" localSheetId="20" hidden="1">#REF!</definedName>
    <definedName name="BExIIR1QC64BTPROBS5UKJC9EPBW" localSheetId="8" hidden="1">#REF!</definedName>
    <definedName name="BExIIR1QC64BTPROBS5UKJC9EPBW" hidden="1">#REF!</definedName>
    <definedName name="BExIJ24Y767M0FBMK90JAK8JEAPN" localSheetId="7" hidden="1">#REF!</definedName>
    <definedName name="BExIJ24Y767M0FBMK90JAK8JEAPN" localSheetId="6" hidden="1">#REF!</definedName>
    <definedName name="BExIJ24Y767M0FBMK90JAK8JEAPN" localSheetId="22" hidden="1">#REF!</definedName>
    <definedName name="BExIJ24Y767M0FBMK90JAK8JEAPN" localSheetId="3" hidden="1">#REF!</definedName>
    <definedName name="BExIJ24Y767M0FBMK90JAK8JEAPN" localSheetId="19" hidden="1">#REF!</definedName>
    <definedName name="BExIJ24Y767M0FBMK90JAK8JEAPN" localSheetId="4" hidden="1">#REF!</definedName>
    <definedName name="BExIJ24Y767M0FBMK90JAK8JEAPN" localSheetId="9" hidden="1">#REF!</definedName>
    <definedName name="BExIJ24Y767M0FBMK90JAK8JEAPN" localSheetId="20" hidden="1">#REF!</definedName>
    <definedName name="BExIJ24Y767M0FBMK90JAK8JEAPN" localSheetId="8" hidden="1">#REF!</definedName>
    <definedName name="BExIJ24Y767M0FBMK90JAK8JEAPN" hidden="1">#REF!</definedName>
    <definedName name="BExIJF0Q8SOCLLWCS8V6CSQI370T" localSheetId="7" hidden="1">#REF!</definedName>
    <definedName name="BExIJF0Q8SOCLLWCS8V6CSQI370T" localSheetId="6" hidden="1">#REF!</definedName>
    <definedName name="BExIJF0Q8SOCLLWCS8V6CSQI370T" localSheetId="22" hidden="1">#REF!</definedName>
    <definedName name="BExIJF0Q8SOCLLWCS8V6CSQI370T" localSheetId="3" hidden="1">#REF!</definedName>
    <definedName name="BExIJF0Q8SOCLLWCS8V6CSQI370T" localSheetId="19" hidden="1">#REF!</definedName>
    <definedName name="BExIJF0Q8SOCLLWCS8V6CSQI370T" localSheetId="4" hidden="1">#REF!</definedName>
    <definedName name="BExIJF0Q8SOCLLWCS8V6CSQI370T" localSheetId="9" hidden="1">#REF!</definedName>
    <definedName name="BExIJF0Q8SOCLLWCS8V6CSQI370T" localSheetId="20" hidden="1">#REF!</definedName>
    <definedName name="BExIJF0Q8SOCLLWCS8V6CSQI370T" localSheetId="8" hidden="1">#REF!</definedName>
    <definedName name="BExIJF0Q8SOCLLWCS8V6CSQI370T" hidden="1">#REF!</definedName>
    <definedName name="BExIKJ12322HZC9UKYV08BRUJVMQ" localSheetId="7" hidden="1">#REF!</definedName>
    <definedName name="BExIKJ12322HZC9UKYV08BRUJVMQ" localSheetId="6" hidden="1">#REF!</definedName>
    <definedName name="BExIKJ12322HZC9UKYV08BRUJVMQ" localSheetId="22" hidden="1">#REF!</definedName>
    <definedName name="BExIKJ12322HZC9UKYV08BRUJVMQ" localSheetId="3" hidden="1">#REF!</definedName>
    <definedName name="BExIKJ12322HZC9UKYV08BRUJVMQ" localSheetId="19" hidden="1">#REF!</definedName>
    <definedName name="BExIKJ12322HZC9UKYV08BRUJVMQ" localSheetId="4" hidden="1">#REF!</definedName>
    <definedName name="BExIKJ12322HZC9UKYV08BRUJVMQ" localSheetId="9" hidden="1">#REF!</definedName>
    <definedName name="BExIKJ12322HZC9UKYV08BRUJVMQ" localSheetId="20" hidden="1">#REF!</definedName>
    <definedName name="BExIKJ12322HZC9UKYV08BRUJVMQ" localSheetId="8" hidden="1">#REF!</definedName>
    <definedName name="BExIKJ12322HZC9UKYV08BRUJVMQ" hidden="1">#REF!</definedName>
    <definedName name="BExILSQFQ1CHDGOZTB1FB8MG0U2S" localSheetId="7" hidden="1">#REF!</definedName>
    <definedName name="BExILSQFQ1CHDGOZTB1FB8MG0U2S" localSheetId="6" hidden="1">#REF!</definedName>
    <definedName name="BExILSQFQ1CHDGOZTB1FB8MG0U2S" localSheetId="22" hidden="1">#REF!</definedName>
    <definedName name="BExILSQFQ1CHDGOZTB1FB8MG0U2S" localSheetId="3" hidden="1">#REF!</definedName>
    <definedName name="BExILSQFQ1CHDGOZTB1FB8MG0U2S" localSheetId="19" hidden="1">#REF!</definedName>
    <definedName name="BExILSQFQ1CHDGOZTB1FB8MG0U2S" localSheetId="4" hidden="1">#REF!</definedName>
    <definedName name="BExILSQFQ1CHDGOZTB1FB8MG0U2S" localSheetId="9" hidden="1">#REF!</definedName>
    <definedName name="BExILSQFQ1CHDGOZTB1FB8MG0U2S" localSheetId="20" hidden="1">#REF!</definedName>
    <definedName name="BExILSQFQ1CHDGOZTB1FB8MG0U2S" localSheetId="8" hidden="1">#REF!</definedName>
    <definedName name="BExILSQFQ1CHDGOZTB1FB8MG0U2S" hidden="1">#REF!</definedName>
    <definedName name="BExILUOMF8FLBLG5RXQBHIEZ9C0E" localSheetId="7" hidden="1">#REF!</definedName>
    <definedName name="BExILUOMF8FLBLG5RXQBHIEZ9C0E" localSheetId="6" hidden="1">#REF!</definedName>
    <definedName name="BExILUOMF8FLBLG5RXQBHIEZ9C0E" localSheetId="22" hidden="1">#REF!</definedName>
    <definedName name="BExILUOMF8FLBLG5RXQBHIEZ9C0E" localSheetId="3" hidden="1">#REF!</definedName>
    <definedName name="BExILUOMF8FLBLG5RXQBHIEZ9C0E" localSheetId="19" hidden="1">#REF!</definedName>
    <definedName name="BExILUOMF8FLBLG5RXQBHIEZ9C0E" localSheetId="4" hidden="1">#REF!</definedName>
    <definedName name="BExILUOMF8FLBLG5RXQBHIEZ9C0E" localSheetId="9" hidden="1">#REF!</definedName>
    <definedName name="BExILUOMF8FLBLG5RXQBHIEZ9C0E" localSheetId="20" hidden="1">#REF!</definedName>
    <definedName name="BExILUOMF8FLBLG5RXQBHIEZ9C0E" localSheetId="8" hidden="1">#REF!</definedName>
    <definedName name="BExILUOMF8FLBLG5RXQBHIEZ9C0E" hidden="1">#REF!</definedName>
    <definedName name="BExIMEBBD14IYSW0X6M3CP1YG17P" localSheetId="7" hidden="1">#REF!</definedName>
    <definedName name="BExIMEBBD14IYSW0X6M3CP1YG17P" localSheetId="6" hidden="1">#REF!</definedName>
    <definedName name="BExIMEBBD14IYSW0X6M3CP1YG17P" localSheetId="22" hidden="1">#REF!</definedName>
    <definedName name="BExIMEBBD14IYSW0X6M3CP1YG17P" localSheetId="3" hidden="1">#REF!</definedName>
    <definedName name="BExIMEBBD14IYSW0X6M3CP1YG17P" localSheetId="19" hidden="1">#REF!</definedName>
    <definedName name="BExIMEBBD14IYSW0X6M3CP1YG17P" localSheetId="4" hidden="1">#REF!</definedName>
    <definedName name="BExIMEBBD14IYSW0X6M3CP1YG17P" localSheetId="9" hidden="1">#REF!</definedName>
    <definedName name="BExIMEBBD14IYSW0X6M3CP1YG17P" localSheetId="20" hidden="1">#REF!</definedName>
    <definedName name="BExIMEBBD14IYSW0X6M3CP1YG17P" localSheetId="8" hidden="1">#REF!</definedName>
    <definedName name="BExIMEBBD14IYSW0X6M3CP1YG17P" hidden="1">#REF!</definedName>
    <definedName name="BExIMRI188MAJJM4PQQ1UDGIFM99" localSheetId="7" hidden="1">#REF!</definedName>
    <definedName name="BExIMRI188MAJJM4PQQ1UDGIFM99" localSheetId="6" hidden="1">#REF!</definedName>
    <definedName name="BExIMRI188MAJJM4PQQ1UDGIFM99" localSheetId="22" hidden="1">#REF!</definedName>
    <definedName name="BExIMRI188MAJJM4PQQ1UDGIFM99" localSheetId="3" hidden="1">#REF!</definedName>
    <definedName name="BExIMRI188MAJJM4PQQ1UDGIFM99" localSheetId="19" hidden="1">#REF!</definedName>
    <definedName name="BExIMRI188MAJJM4PQQ1UDGIFM99" localSheetId="4" hidden="1">#REF!</definedName>
    <definedName name="BExIMRI188MAJJM4PQQ1UDGIFM99" localSheetId="9" hidden="1">#REF!</definedName>
    <definedName name="BExIMRI188MAJJM4PQQ1UDGIFM99" localSheetId="20" hidden="1">#REF!</definedName>
    <definedName name="BExIMRI188MAJJM4PQQ1UDGIFM99" localSheetId="8" hidden="1">#REF!</definedName>
    <definedName name="BExIMRI188MAJJM4PQQ1UDGIFM99" hidden="1">#REF!</definedName>
    <definedName name="BExINGIWJUD0MFKK34QQ3922PHUF" localSheetId="7" hidden="1">#REF!</definedName>
    <definedName name="BExINGIWJUD0MFKK34QQ3922PHUF" localSheetId="6" hidden="1">#REF!</definedName>
    <definedName name="BExINGIWJUD0MFKK34QQ3922PHUF" localSheetId="22" hidden="1">#REF!</definedName>
    <definedName name="BExINGIWJUD0MFKK34QQ3922PHUF" localSheetId="3" hidden="1">#REF!</definedName>
    <definedName name="BExINGIWJUD0MFKK34QQ3922PHUF" localSheetId="19" hidden="1">#REF!</definedName>
    <definedName name="BExINGIWJUD0MFKK34QQ3922PHUF" localSheetId="4" hidden="1">#REF!</definedName>
    <definedName name="BExINGIWJUD0MFKK34QQ3922PHUF" localSheetId="9" hidden="1">#REF!</definedName>
    <definedName name="BExINGIWJUD0MFKK34QQ3922PHUF" localSheetId="20" hidden="1">#REF!</definedName>
    <definedName name="BExINGIWJUD0MFKK34QQ3922PHUF" localSheetId="8" hidden="1">#REF!</definedName>
    <definedName name="BExINGIWJUD0MFKK34QQ3922PHUF" hidden="1">#REF!</definedName>
    <definedName name="BExIOCG31CW4YS7LAL2RP9VJ65FR" localSheetId="7" hidden="1">#REF!</definedName>
    <definedName name="BExIOCG31CW4YS7LAL2RP9VJ65FR" localSheetId="6" hidden="1">#REF!</definedName>
    <definedName name="BExIOCG31CW4YS7LAL2RP9VJ65FR" localSheetId="22" hidden="1">#REF!</definedName>
    <definedName name="BExIOCG31CW4YS7LAL2RP9VJ65FR" localSheetId="3" hidden="1">#REF!</definedName>
    <definedName name="BExIOCG31CW4YS7LAL2RP9VJ65FR" localSheetId="19" hidden="1">#REF!</definedName>
    <definedName name="BExIOCG31CW4YS7LAL2RP9VJ65FR" localSheetId="4" hidden="1">#REF!</definedName>
    <definedName name="BExIOCG31CW4YS7LAL2RP9VJ65FR" localSheetId="9" hidden="1">#REF!</definedName>
    <definedName name="BExIOCG31CW4YS7LAL2RP9VJ65FR" localSheetId="20" hidden="1">#REF!</definedName>
    <definedName name="BExIOCG31CW4YS7LAL2RP9VJ65FR" localSheetId="8" hidden="1">#REF!</definedName>
    <definedName name="BExIOCG31CW4YS7LAL2RP9VJ65FR" hidden="1">#REF!</definedName>
    <definedName name="BExIP0VAZJ2K3DG6TC8PMLLUMAEI" localSheetId="7" hidden="1">#REF!</definedName>
    <definedName name="BExIP0VAZJ2K3DG6TC8PMLLUMAEI" localSheetId="6" hidden="1">#REF!</definedName>
    <definedName name="BExIP0VAZJ2K3DG6TC8PMLLUMAEI" localSheetId="22" hidden="1">#REF!</definedName>
    <definedName name="BExIP0VAZJ2K3DG6TC8PMLLUMAEI" localSheetId="3" hidden="1">#REF!</definedName>
    <definedName name="BExIP0VAZJ2K3DG6TC8PMLLUMAEI" localSheetId="19" hidden="1">#REF!</definedName>
    <definedName name="BExIP0VAZJ2K3DG6TC8PMLLUMAEI" localSheetId="4" hidden="1">#REF!</definedName>
    <definedName name="BExIP0VAZJ2K3DG6TC8PMLLUMAEI" localSheetId="9" hidden="1">#REF!</definedName>
    <definedName name="BExIP0VAZJ2K3DG6TC8PMLLUMAEI" localSheetId="20" hidden="1">#REF!</definedName>
    <definedName name="BExIP0VAZJ2K3DG6TC8PMLLUMAEI" localSheetId="8" hidden="1">#REF!</definedName>
    <definedName name="BExIP0VAZJ2K3DG6TC8PMLLUMAEI" hidden="1">#REF!</definedName>
    <definedName name="BExIP643TMP1ZBG0SHCNS1R03PJK" localSheetId="7" hidden="1">#REF!</definedName>
    <definedName name="BExIP643TMP1ZBG0SHCNS1R03PJK" localSheetId="6" hidden="1">#REF!</definedName>
    <definedName name="BExIP643TMP1ZBG0SHCNS1R03PJK" localSheetId="22" hidden="1">#REF!</definedName>
    <definedName name="BExIP643TMP1ZBG0SHCNS1R03PJK" localSheetId="3" hidden="1">#REF!</definedName>
    <definedName name="BExIP643TMP1ZBG0SHCNS1R03PJK" localSheetId="19" hidden="1">#REF!</definedName>
    <definedName name="BExIP643TMP1ZBG0SHCNS1R03PJK" localSheetId="4" hidden="1">#REF!</definedName>
    <definedName name="BExIP643TMP1ZBG0SHCNS1R03PJK" localSheetId="9" hidden="1">#REF!</definedName>
    <definedName name="BExIP643TMP1ZBG0SHCNS1R03PJK" localSheetId="20" hidden="1">#REF!</definedName>
    <definedName name="BExIP643TMP1ZBG0SHCNS1R03PJK" localSheetId="8" hidden="1">#REF!</definedName>
    <definedName name="BExIP643TMP1ZBG0SHCNS1R03PJK" hidden="1">#REF!</definedName>
    <definedName name="BExIPE7DY6LFJKS1X0GZF9RL4H46" localSheetId="7" hidden="1">#REF!</definedName>
    <definedName name="BExIPE7DY6LFJKS1X0GZF9RL4H46" localSheetId="6" hidden="1">#REF!</definedName>
    <definedName name="BExIPE7DY6LFJKS1X0GZF9RL4H46" localSheetId="22" hidden="1">#REF!</definedName>
    <definedName name="BExIPE7DY6LFJKS1X0GZF9RL4H46" localSheetId="3" hidden="1">#REF!</definedName>
    <definedName name="BExIPE7DY6LFJKS1X0GZF9RL4H46" localSheetId="19" hidden="1">#REF!</definedName>
    <definedName name="BExIPE7DY6LFJKS1X0GZF9RL4H46" localSheetId="4" hidden="1">#REF!</definedName>
    <definedName name="BExIPE7DY6LFJKS1X0GZF9RL4H46" localSheetId="9" hidden="1">#REF!</definedName>
    <definedName name="BExIPE7DY6LFJKS1X0GZF9RL4H46" localSheetId="20" hidden="1">#REF!</definedName>
    <definedName name="BExIPE7DY6LFJKS1X0GZF9RL4H46" localSheetId="8" hidden="1">#REF!</definedName>
    <definedName name="BExIPE7DY6LFJKS1X0GZF9RL4H46" hidden="1">#REF!</definedName>
    <definedName name="BExIQ6OEUJ2DOYD770WM1TA78M20" localSheetId="7" hidden="1">#REF!</definedName>
    <definedName name="BExIQ6OEUJ2DOYD770WM1TA78M20" localSheetId="6" hidden="1">#REF!</definedName>
    <definedName name="BExIQ6OEUJ2DOYD770WM1TA78M20" localSheetId="22" hidden="1">#REF!</definedName>
    <definedName name="BExIQ6OEUJ2DOYD770WM1TA78M20" localSheetId="3" hidden="1">#REF!</definedName>
    <definedName name="BExIQ6OEUJ2DOYD770WM1TA78M20" localSheetId="19" hidden="1">#REF!</definedName>
    <definedName name="BExIQ6OEUJ2DOYD770WM1TA78M20" localSheetId="4" hidden="1">#REF!</definedName>
    <definedName name="BExIQ6OEUJ2DOYD770WM1TA78M20" localSheetId="9" hidden="1">#REF!</definedName>
    <definedName name="BExIQ6OEUJ2DOYD770WM1TA78M20" localSheetId="20" hidden="1">#REF!</definedName>
    <definedName name="BExIQ6OEUJ2DOYD770WM1TA78M20" localSheetId="8" hidden="1">#REF!</definedName>
    <definedName name="BExIQ6OEUJ2DOYD770WM1TA78M20" hidden="1">#REF!</definedName>
    <definedName name="BExIQINZ72CNY56V9O50HDTRAD8M" localSheetId="7" hidden="1">#REF!</definedName>
    <definedName name="BExIQINZ72CNY56V9O50HDTRAD8M" localSheetId="6" hidden="1">#REF!</definedName>
    <definedName name="BExIQINZ72CNY56V9O50HDTRAD8M" localSheetId="22" hidden="1">#REF!</definedName>
    <definedName name="BExIQINZ72CNY56V9O50HDTRAD8M" localSheetId="3" hidden="1">#REF!</definedName>
    <definedName name="BExIQINZ72CNY56V9O50HDTRAD8M" localSheetId="19" hidden="1">#REF!</definedName>
    <definedName name="BExIQINZ72CNY56V9O50HDTRAD8M" localSheetId="4" hidden="1">#REF!</definedName>
    <definedName name="BExIQINZ72CNY56V9O50HDTRAD8M" localSheetId="9" hidden="1">#REF!</definedName>
    <definedName name="BExIQINZ72CNY56V9O50HDTRAD8M" localSheetId="20" hidden="1">#REF!</definedName>
    <definedName name="BExIQINZ72CNY56V9O50HDTRAD8M" localSheetId="8" hidden="1">#REF!</definedName>
    <definedName name="BExIQINZ72CNY56V9O50HDTRAD8M" hidden="1">#REF!</definedName>
    <definedName name="BExIQLD3ROMGT3HSAEOSAZYFGZVK" localSheetId="7" hidden="1">#REF!</definedName>
    <definedName name="BExIQLD3ROMGT3HSAEOSAZYFGZVK" localSheetId="6" hidden="1">#REF!</definedName>
    <definedName name="BExIQLD3ROMGT3HSAEOSAZYFGZVK" localSheetId="22" hidden="1">#REF!</definedName>
    <definedName name="BExIQLD3ROMGT3HSAEOSAZYFGZVK" localSheetId="3" hidden="1">#REF!</definedName>
    <definedName name="BExIQLD3ROMGT3HSAEOSAZYFGZVK" localSheetId="19" hidden="1">#REF!</definedName>
    <definedName name="BExIQLD3ROMGT3HSAEOSAZYFGZVK" localSheetId="4" hidden="1">#REF!</definedName>
    <definedName name="BExIQLD3ROMGT3HSAEOSAZYFGZVK" localSheetId="9" hidden="1">#REF!</definedName>
    <definedName name="BExIQLD3ROMGT3HSAEOSAZYFGZVK" localSheetId="20" hidden="1">#REF!</definedName>
    <definedName name="BExIQLD3ROMGT3HSAEOSAZYFGZVK" localSheetId="8" hidden="1">#REF!</definedName>
    <definedName name="BExIQLD3ROMGT3HSAEOSAZYFGZVK" hidden="1">#REF!</definedName>
    <definedName name="BExIQN5P2F0WP5TNF00ZW9UP6BGL" localSheetId="7" hidden="1">#REF!</definedName>
    <definedName name="BExIQN5P2F0WP5TNF00ZW9UP6BGL" localSheetId="6" hidden="1">#REF!</definedName>
    <definedName name="BExIQN5P2F0WP5TNF00ZW9UP6BGL" localSheetId="22" hidden="1">#REF!</definedName>
    <definedName name="BExIQN5P2F0WP5TNF00ZW9UP6BGL" localSheetId="3" hidden="1">#REF!</definedName>
    <definedName name="BExIQN5P2F0WP5TNF00ZW9UP6BGL" localSheetId="19" hidden="1">#REF!</definedName>
    <definedName name="BExIQN5P2F0WP5TNF00ZW9UP6BGL" localSheetId="4" hidden="1">#REF!</definedName>
    <definedName name="BExIQN5P2F0WP5TNF00ZW9UP6BGL" localSheetId="9" hidden="1">#REF!</definedName>
    <definedName name="BExIQN5P2F0WP5TNF00ZW9UP6BGL" localSheetId="20" hidden="1">#REF!</definedName>
    <definedName name="BExIQN5P2F0WP5TNF00ZW9UP6BGL" localSheetId="8" hidden="1">#REF!</definedName>
    <definedName name="BExIQN5P2F0WP5TNF00ZW9UP6BGL" hidden="1">#REF!</definedName>
    <definedName name="BExIQOCZULQN5NV7QGN82B6Z1CFC" localSheetId="7" hidden="1">#REF!</definedName>
    <definedName name="BExIQOCZULQN5NV7QGN82B6Z1CFC" localSheetId="6" hidden="1">#REF!</definedName>
    <definedName name="BExIQOCZULQN5NV7QGN82B6Z1CFC" localSheetId="22" hidden="1">#REF!</definedName>
    <definedName name="BExIQOCZULQN5NV7QGN82B6Z1CFC" localSheetId="3" hidden="1">#REF!</definedName>
    <definedName name="BExIQOCZULQN5NV7QGN82B6Z1CFC" localSheetId="19" hidden="1">#REF!</definedName>
    <definedName name="BExIQOCZULQN5NV7QGN82B6Z1CFC" localSheetId="4" hidden="1">#REF!</definedName>
    <definedName name="BExIQOCZULQN5NV7QGN82B6Z1CFC" localSheetId="9" hidden="1">#REF!</definedName>
    <definedName name="BExIQOCZULQN5NV7QGN82B6Z1CFC" localSheetId="20" hidden="1">#REF!</definedName>
    <definedName name="BExIQOCZULQN5NV7QGN82B6Z1CFC" localSheetId="8" hidden="1">#REF!</definedName>
    <definedName name="BExIQOCZULQN5NV7QGN82B6Z1CFC" hidden="1">#REF!</definedName>
    <definedName name="BExIQTLR3QHV0I0NYWEJMMRU9S0A" localSheetId="7" hidden="1">#REF!</definedName>
    <definedName name="BExIQTLR3QHV0I0NYWEJMMRU9S0A" localSheetId="6" hidden="1">#REF!</definedName>
    <definedName name="BExIQTLR3QHV0I0NYWEJMMRU9S0A" localSheetId="22" hidden="1">#REF!</definedName>
    <definedName name="BExIQTLR3QHV0I0NYWEJMMRU9S0A" localSheetId="3" hidden="1">#REF!</definedName>
    <definedName name="BExIQTLR3QHV0I0NYWEJMMRU9S0A" localSheetId="19" hidden="1">#REF!</definedName>
    <definedName name="BExIQTLR3QHV0I0NYWEJMMRU9S0A" localSheetId="4" hidden="1">#REF!</definedName>
    <definedName name="BExIQTLR3QHV0I0NYWEJMMRU9S0A" localSheetId="9" hidden="1">#REF!</definedName>
    <definedName name="BExIQTLR3QHV0I0NYWEJMMRU9S0A" localSheetId="20" hidden="1">#REF!</definedName>
    <definedName name="BExIQTLR3QHV0I0NYWEJMMRU9S0A" localSheetId="8" hidden="1">#REF!</definedName>
    <definedName name="BExIQTLR3QHV0I0NYWEJMMRU9S0A" hidden="1">#REF!</definedName>
    <definedName name="BExIQYECFYOQTSZR9U5X5YRQUVBX" localSheetId="7" hidden="1">#REF!</definedName>
    <definedName name="BExIQYECFYOQTSZR9U5X5YRQUVBX" localSheetId="6" hidden="1">#REF!</definedName>
    <definedName name="BExIQYECFYOQTSZR9U5X5YRQUVBX" localSheetId="22" hidden="1">#REF!</definedName>
    <definedName name="BExIQYECFYOQTSZR9U5X5YRQUVBX" localSheetId="3" hidden="1">#REF!</definedName>
    <definedName name="BExIQYECFYOQTSZR9U5X5YRQUVBX" localSheetId="19" hidden="1">#REF!</definedName>
    <definedName name="BExIQYECFYOQTSZR9U5X5YRQUVBX" localSheetId="4" hidden="1">#REF!</definedName>
    <definedName name="BExIQYECFYOQTSZR9U5X5YRQUVBX" localSheetId="9" hidden="1">#REF!</definedName>
    <definedName name="BExIQYECFYOQTSZR9U5X5YRQUVBX" localSheetId="20" hidden="1">#REF!</definedName>
    <definedName name="BExIQYECFYOQTSZR9U5X5YRQUVBX" localSheetId="8" hidden="1">#REF!</definedName>
    <definedName name="BExIQYECFYOQTSZR9U5X5YRQUVBX" hidden="1">#REF!</definedName>
    <definedName name="BExIRI15PZOMCJQX4K5T6EL3A8H0" localSheetId="7" hidden="1">#REF!</definedName>
    <definedName name="BExIRI15PZOMCJQX4K5T6EL3A8H0" localSheetId="6" hidden="1">#REF!</definedName>
    <definedName name="BExIRI15PZOMCJQX4K5T6EL3A8H0" localSheetId="22" hidden="1">#REF!</definedName>
    <definedName name="BExIRI15PZOMCJQX4K5T6EL3A8H0" localSheetId="3" hidden="1">#REF!</definedName>
    <definedName name="BExIRI15PZOMCJQX4K5T6EL3A8H0" localSheetId="19" hidden="1">#REF!</definedName>
    <definedName name="BExIRI15PZOMCJQX4K5T6EL3A8H0" localSheetId="4" hidden="1">#REF!</definedName>
    <definedName name="BExIRI15PZOMCJQX4K5T6EL3A8H0" localSheetId="9" hidden="1">#REF!</definedName>
    <definedName name="BExIRI15PZOMCJQX4K5T6EL3A8H0" localSheetId="20" hidden="1">#REF!</definedName>
    <definedName name="BExIRI15PZOMCJQX4K5T6EL3A8H0" localSheetId="8" hidden="1">#REF!</definedName>
    <definedName name="BExIRI15PZOMCJQX4K5T6EL3A8H0" hidden="1">#REF!</definedName>
    <definedName name="BExIRRGYUYEWEZY2WOZ37HNWSK0N" localSheetId="7" hidden="1">#REF!</definedName>
    <definedName name="BExIRRGYUYEWEZY2WOZ37HNWSK0N" localSheetId="6" hidden="1">#REF!</definedName>
    <definedName name="BExIRRGYUYEWEZY2WOZ37HNWSK0N" localSheetId="22" hidden="1">#REF!</definedName>
    <definedName name="BExIRRGYUYEWEZY2WOZ37HNWSK0N" localSheetId="3" hidden="1">#REF!</definedName>
    <definedName name="BExIRRGYUYEWEZY2WOZ37HNWSK0N" localSheetId="19" hidden="1">#REF!</definedName>
    <definedName name="BExIRRGYUYEWEZY2WOZ37HNWSK0N" localSheetId="4" hidden="1">#REF!</definedName>
    <definedName name="BExIRRGYUYEWEZY2WOZ37HNWSK0N" localSheetId="9" hidden="1">#REF!</definedName>
    <definedName name="BExIRRGYUYEWEZY2WOZ37HNWSK0N" localSheetId="20" hidden="1">#REF!</definedName>
    <definedName name="BExIRRGYUYEWEZY2WOZ37HNWSK0N" localSheetId="8" hidden="1">#REF!</definedName>
    <definedName name="BExIRRGYUYEWEZY2WOZ37HNWSK0N" hidden="1">#REF!</definedName>
    <definedName name="BExIRVNZZ9L9LIBAEBPWRS1IHM4A" localSheetId="7" hidden="1">#REF!</definedName>
    <definedName name="BExIRVNZZ9L9LIBAEBPWRS1IHM4A" localSheetId="6" hidden="1">#REF!</definedName>
    <definedName name="BExIRVNZZ9L9LIBAEBPWRS1IHM4A" localSheetId="22" hidden="1">#REF!</definedName>
    <definedName name="BExIRVNZZ9L9LIBAEBPWRS1IHM4A" localSheetId="3" hidden="1">#REF!</definedName>
    <definedName name="BExIRVNZZ9L9LIBAEBPWRS1IHM4A" localSheetId="19" hidden="1">#REF!</definedName>
    <definedName name="BExIRVNZZ9L9LIBAEBPWRS1IHM4A" localSheetId="4" hidden="1">#REF!</definedName>
    <definedName name="BExIRVNZZ9L9LIBAEBPWRS1IHM4A" localSheetId="9" hidden="1">#REF!</definedName>
    <definedName name="BExIRVNZZ9L9LIBAEBPWRS1IHM4A" localSheetId="20" hidden="1">#REF!</definedName>
    <definedName name="BExIRVNZZ9L9LIBAEBPWRS1IHM4A" localSheetId="8" hidden="1">#REF!</definedName>
    <definedName name="BExIRVNZZ9L9LIBAEBPWRS1IHM4A" hidden="1">#REF!</definedName>
    <definedName name="BExISY6FNPDTPUQHQSH0BXRCIQRR" localSheetId="7" hidden="1">#REF!</definedName>
    <definedName name="BExISY6FNPDTPUQHQSH0BXRCIQRR" localSheetId="6" hidden="1">#REF!</definedName>
    <definedName name="BExISY6FNPDTPUQHQSH0BXRCIQRR" localSheetId="22" hidden="1">#REF!</definedName>
    <definedName name="BExISY6FNPDTPUQHQSH0BXRCIQRR" localSheetId="3" hidden="1">#REF!</definedName>
    <definedName name="BExISY6FNPDTPUQHQSH0BXRCIQRR" localSheetId="4" hidden="1">#REF!</definedName>
    <definedName name="BExISY6FNPDTPUQHQSH0BXRCIQRR" localSheetId="9" hidden="1">#REF!</definedName>
    <definedName name="BExISY6FNPDTPUQHQSH0BXRCIQRR" localSheetId="20" hidden="1">#REF!</definedName>
    <definedName name="BExISY6FNPDTPUQHQSH0BXRCIQRR" localSheetId="8" hidden="1">#REF!</definedName>
    <definedName name="BExISY6FNPDTPUQHQSH0BXRCIQRR" hidden="1">#REF!</definedName>
    <definedName name="BExISYS0B76N1U5ILES3FGOLC6FK" localSheetId="7" hidden="1">#REF!</definedName>
    <definedName name="BExISYS0B76N1U5ILES3FGOLC6FK" localSheetId="6" hidden="1">#REF!</definedName>
    <definedName name="BExISYS0B76N1U5ILES3FGOLC6FK" localSheetId="22" hidden="1">#REF!</definedName>
    <definedName name="BExISYS0B76N1U5ILES3FGOLC6FK" localSheetId="3" hidden="1">#REF!</definedName>
    <definedName name="BExISYS0B76N1U5ILES3FGOLC6FK" localSheetId="19" hidden="1">#REF!</definedName>
    <definedName name="BExISYS0B76N1U5ILES3FGOLC6FK" localSheetId="4" hidden="1">#REF!</definedName>
    <definedName name="BExISYS0B76N1U5ILES3FGOLC6FK" localSheetId="9" hidden="1">#REF!</definedName>
    <definedName name="BExISYS0B76N1U5ILES3FGOLC6FK" localSheetId="20" hidden="1">#REF!</definedName>
    <definedName name="BExISYS0B76N1U5ILES3FGOLC6FK" localSheetId="8" hidden="1">#REF!</definedName>
    <definedName name="BExISYS0B76N1U5ILES3FGOLC6FK" hidden="1">#REF!</definedName>
    <definedName name="BExITR8TRXQULDLPTACROH947Y33" localSheetId="7" hidden="1">#REF!</definedName>
    <definedName name="BExITR8TRXQULDLPTACROH947Y33" localSheetId="6" hidden="1">#REF!</definedName>
    <definedName name="BExITR8TRXQULDLPTACROH947Y33" localSheetId="22" hidden="1">#REF!</definedName>
    <definedName name="BExITR8TRXQULDLPTACROH947Y33" localSheetId="3" hidden="1">#REF!</definedName>
    <definedName name="BExITR8TRXQULDLPTACROH947Y33" localSheetId="19" hidden="1">#REF!</definedName>
    <definedName name="BExITR8TRXQULDLPTACROH947Y33" localSheetId="4" hidden="1">#REF!</definedName>
    <definedName name="BExITR8TRXQULDLPTACROH947Y33" localSheetId="9" hidden="1">#REF!</definedName>
    <definedName name="BExITR8TRXQULDLPTACROH947Y33" localSheetId="20" hidden="1">#REF!</definedName>
    <definedName name="BExITR8TRXQULDLPTACROH947Y33" localSheetId="8" hidden="1">#REF!</definedName>
    <definedName name="BExITR8TRXQULDLPTACROH947Y33" hidden="1">#REF!</definedName>
    <definedName name="BExIUQ5VSYENRLPNJTJAKPBBHISD" localSheetId="7" hidden="1">#REF!</definedName>
    <definedName name="BExIUQ5VSYENRLPNJTJAKPBBHISD" localSheetId="6" hidden="1">#REF!</definedName>
    <definedName name="BExIUQ5VSYENRLPNJTJAKPBBHISD" localSheetId="22" hidden="1">#REF!</definedName>
    <definedName name="BExIUQ5VSYENRLPNJTJAKPBBHISD" localSheetId="3" hidden="1">#REF!</definedName>
    <definedName name="BExIUQ5VSYENRLPNJTJAKPBBHISD" localSheetId="19" hidden="1">#REF!</definedName>
    <definedName name="BExIUQ5VSYENRLPNJTJAKPBBHISD" localSheetId="4" hidden="1">#REF!</definedName>
    <definedName name="BExIUQ5VSYENRLPNJTJAKPBBHISD" localSheetId="9" hidden="1">#REF!</definedName>
    <definedName name="BExIUQ5VSYENRLPNJTJAKPBBHISD" localSheetId="20" hidden="1">#REF!</definedName>
    <definedName name="BExIUQ5VSYENRLPNJTJAKPBBHISD" localSheetId="8" hidden="1">#REF!</definedName>
    <definedName name="BExIUQ5VSYENRLPNJTJAKPBBHISD" hidden="1">#REF!</definedName>
    <definedName name="BExIVLMNTSVCWMWYXMDSCEV4JBFR" localSheetId="7" hidden="1">#REF!</definedName>
    <definedName name="BExIVLMNTSVCWMWYXMDSCEV4JBFR" localSheetId="6" hidden="1">#REF!</definedName>
    <definedName name="BExIVLMNTSVCWMWYXMDSCEV4JBFR" localSheetId="22" hidden="1">#REF!</definedName>
    <definedName name="BExIVLMNTSVCWMWYXMDSCEV4JBFR" localSheetId="3" hidden="1">#REF!</definedName>
    <definedName name="BExIVLMNTSVCWMWYXMDSCEV4JBFR" localSheetId="19" hidden="1">#REF!</definedName>
    <definedName name="BExIVLMNTSVCWMWYXMDSCEV4JBFR" localSheetId="4" hidden="1">#REF!</definedName>
    <definedName name="BExIVLMNTSVCWMWYXMDSCEV4JBFR" localSheetId="9" hidden="1">#REF!</definedName>
    <definedName name="BExIVLMNTSVCWMWYXMDSCEV4JBFR" localSheetId="20" hidden="1">#REF!</definedName>
    <definedName name="BExIVLMNTSVCWMWYXMDSCEV4JBFR" localSheetId="8" hidden="1">#REF!</definedName>
    <definedName name="BExIVLMNTSVCWMWYXMDSCEV4JBFR" hidden="1">#REF!</definedName>
    <definedName name="BExIWTDXFUWVYBQESO5CWKRJER7E" localSheetId="7" hidden="1">#REF!</definedName>
    <definedName name="BExIWTDXFUWVYBQESO5CWKRJER7E" localSheetId="6" hidden="1">#REF!</definedName>
    <definedName name="BExIWTDXFUWVYBQESO5CWKRJER7E" localSheetId="22" hidden="1">#REF!</definedName>
    <definedName name="BExIWTDXFUWVYBQESO5CWKRJER7E" localSheetId="3" hidden="1">#REF!</definedName>
    <definedName name="BExIWTDXFUWVYBQESO5CWKRJER7E" localSheetId="19" hidden="1">#REF!</definedName>
    <definedName name="BExIWTDXFUWVYBQESO5CWKRJER7E" localSheetId="4" hidden="1">#REF!</definedName>
    <definedName name="BExIWTDXFUWVYBQESO5CWKRJER7E" localSheetId="9" hidden="1">#REF!</definedName>
    <definedName name="BExIWTDXFUWVYBQESO5CWKRJER7E" localSheetId="20" hidden="1">#REF!</definedName>
    <definedName name="BExIWTDXFUWVYBQESO5CWKRJER7E" localSheetId="8" hidden="1">#REF!</definedName>
    <definedName name="BExIWTDXFUWVYBQESO5CWKRJER7E" hidden="1">#REF!</definedName>
    <definedName name="BExIX76ANFIYB411PVORG0OVBF3C" localSheetId="7" hidden="1">#REF!</definedName>
    <definedName name="BExIX76ANFIYB411PVORG0OVBF3C" localSheetId="6" hidden="1">#REF!</definedName>
    <definedName name="BExIX76ANFIYB411PVORG0OVBF3C" localSheetId="22" hidden="1">#REF!</definedName>
    <definedName name="BExIX76ANFIYB411PVORG0OVBF3C" localSheetId="3" hidden="1">#REF!</definedName>
    <definedName name="BExIX76ANFIYB411PVORG0OVBF3C" localSheetId="19" hidden="1">#REF!</definedName>
    <definedName name="BExIX76ANFIYB411PVORG0OVBF3C" localSheetId="4" hidden="1">#REF!</definedName>
    <definedName name="BExIX76ANFIYB411PVORG0OVBF3C" localSheetId="9" hidden="1">#REF!</definedName>
    <definedName name="BExIX76ANFIYB411PVORG0OVBF3C" localSheetId="20" hidden="1">#REF!</definedName>
    <definedName name="BExIX76ANFIYB411PVORG0OVBF3C" localSheetId="8" hidden="1">#REF!</definedName>
    <definedName name="BExIX76ANFIYB411PVORG0OVBF3C" hidden="1">#REF!</definedName>
    <definedName name="BExIYF2VWNO8NBSIVR69ZH9LZF4W" localSheetId="7" hidden="1">#REF!</definedName>
    <definedName name="BExIYF2VWNO8NBSIVR69ZH9LZF4W" localSheetId="6" hidden="1">#REF!</definedName>
    <definedName name="BExIYF2VWNO8NBSIVR69ZH9LZF4W" localSheetId="22" hidden="1">#REF!</definedName>
    <definedName name="BExIYF2VWNO8NBSIVR69ZH9LZF4W" localSheetId="3" hidden="1">#REF!</definedName>
    <definedName name="BExIYF2VWNO8NBSIVR69ZH9LZF4W" localSheetId="19" hidden="1">#REF!</definedName>
    <definedName name="BExIYF2VWNO8NBSIVR69ZH9LZF4W" localSheetId="4" hidden="1">#REF!</definedName>
    <definedName name="BExIYF2VWNO8NBSIVR69ZH9LZF4W" localSheetId="9" hidden="1">#REF!</definedName>
    <definedName name="BExIYF2VWNO8NBSIVR69ZH9LZF4W" localSheetId="20" hidden="1">#REF!</definedName>
    <definedName name="BExIYF2VWNO8NBSIVR69ZH9LZF4W" localSheetId="8" hidden="1">#REF!</definedName>
    <definedName name="BExIYF2VWNO8NBSIVR69ZH9LZF4W" hidden="1">#REF!</definedName>
    <definedName name="BExIYL2OUVLJZVI6HDEXM1IEJT9R" localSheetId="7" hidden="1">#REF!</definedName>
    <definedName name="BExIYL2OUVLJZVI6HDEXM1IEJT9R" localSheetId="6" hidden="1">#REF!</definedName>
    <definedName name="BExIYL2OUVLJZVI6HDEXM1IEJT9R" localSheetId="22" hidden="1">#REF!</definedName>
    <definedName name="BExIYL2OUVLJZVI6HDEXM1IEJT9R" localSheetId="3" hidden="1">#REF!</definedName>
    <definedName name="BExIYL2OUVLJZVI6HDEXM1IEJT9R" localSheetId="19" hidden="1">#REF!</definedName>
    <definedName name="BExIYL2OUVLJZVI6HDEXM1IEJT9R" localSheetId="4" hidden="1">#REF!</definedName>
    <definedName name="BExIYL2OUVLJZVI6HDEXM1IEJT9R" localSheetId="9" hidden="1">#REF!</definedName>
    <definedName name="BExIYL2OUVLJZVI6HDEXM1IEJT9R" localSheetId="20" hidden="1">#REF!</definedName>
    <definedName name="BExIYL2OUVLJZVI6HDEXM1IEJT9R" localSheetId="8" hidden="1">#REF!</definedName>
    <definedName name="BExIYL2OUVLJZVI6HDEXM1IEJT9R" hidden="1">#REF!</definedName>
    <definedName name="BExIZLHJQM4IHHTD3UEY6TRLSCPU" localSheetId="7" hidden="1">#REF!</definedName>
    <definedName name="BExIZLHJQM4IHHTD3UEY6TRLSCPU" localSheetId="6" hidden="1">#REF!</definedName>
    <definedName name="BExIZLHJQM4IHHTD3UEY6TRLSCPU" localSheetId="22" hidden="1">#REF!</definedName>
    <definedName name="BExIZLHJQM4IHHTD3UEY6TRLSCPU" localSheetId="3" hidden="1">#REF!</definedName>
    <definedName name="BExIZLHJQM4IHHTD3UEY6TRLSCPU" localSheetId="19" hidden="1">#REF!</definedName>
    <definedName name="BExIZLHJQM4IHHTD3UEY6TRLSCPU" localSheetId="4" hidden="1">#REF!</definedName>
    <definedName name="BExIZLHJQM4IHHTD3UEY6TRLSCPU" localSheetId="9" hidden="1">#REF!</definedName>
    <definedName name="BExIZLHJQM4IHHTD3UEY6TRLSCPU" localSheetId="20" hidden="1">#REF!</definedName>
    <definedName name="BExIZLHJQM4IHHTD3UEY6TRLSCPU" localSheetId="8" hidden="1">#REF!</definedName>
    <definedName name="BExIZLHJQM4IHHTD3UEY6TRLSCPU" hidden="1">#REF!</definedName>
    <definedName name="BExIZLXSRKW3L5QVJ61B21FNSLV8" localSheetId="7" hidden="1">#REF!</definedName>
    <definedName name="BExIZLXSRKW3L5QVJ61B21FNSLV8" localSheetId="6" hidden="1">#REF!</definedName>
    <definedName name="BExIZLXSRKW3L5QVJ61B21FNSLV8" localSheetId="22" hidden="1">#REF!</definedName>
    <definedName name="BExIZLXSRKW3L5QVJ61B21FNSLV8" localSheetId="3" hidden="1">#REF!</definedName>
    <definedName name="BExIZLXSRKW3L5QVJ61B21FNSLV8" localSheetId="19" hidden="1">#REF!</definedName>
    <definedName name="BExIZLXSRKW3L5QVJ61B21FNSLV8" localSheetId="4" hidden="1">#REF!</definedName>
    <definedName name="BExIZLXSRKW3L5QVJ61B21FNSLV8" localSheetId="9" hidden="1">#REF!</definedName>
    <definedName name="BExIZLXSRKW3L5QVJ61B21FNSLV8" localSheetId="20" hidden="1">#REF!</definedName>
    <definedName name="BExIZLXSRKW3L5QVJ61B21FNSLV8" localSheetId="8" hidden="1">#REF!</definedName>
    <definedName name="BExIZLXSRKW3L5QVJ61B21FNSLV8" hidden="1">#REF!</definedName>
    <definedName name="BExIZM34IL9I3T662RCBZYUZ9OPX" localSheetId="7" hidden="1">#REF!</definedName>
    <definedName name="BExIZM34IL9I3T662RCBZYUZ9OPX" localSheetId="6" hidden="1">#REF!</definedName>
    <definedName name="BExIZM34IL9I3T662RCBZYUZ9OPX" localSheetId="22" hidden="1">#REF!</definedName>
    <definedName name="BExIZM34IL9I3T662RCBZYUZ9OPX" localSheetId="3" hidden="1">#REF!</definedName>
    <definedName name="BExIZM34IL9I3T662RCBZYUZ9OPX" localSheetId="19" hidden="1">#REF!</definedName>
    <definedName name="BExIZM34IL9I3T662RCBZYUZ9OPX" localSheetId="4" hidden="1">#REF!</definedName>
    <definedName name="BExIZM34IL9I3T662RCBZYUZ9OPX" localSheetId="9" hidden="1">#REF!</definedName>
    <definedName name="BExIZM34IL9I3T662RCBZYUZ9OPX" localSheetId="20" hidden="1">#REF!</definedName>
    <definedName name="BExIZM34IL9I3T662RCBZYUZ9OPX" localSheetId="8" hidden="1">#REF!</definedName>
    <definedName name="BExIZM34IL9I3T662RCBZYUZ9OPX" hidden="1">#REF!</definedName>
    <definedName name="BExJ08KB1IAN6JNARQ00WCSHAPF0" localSheetId="7" hidden="1">#REF!</definedName>
    <definedName name="BExJ08KB1IAN6JNARQ00WCSHAPF0" localSheetId="6" hidden="1">#REF!</definedName>
    <definedName name="BExJ08KB1IAN6JNARQ00WCSHAPF0" localSheetId="22" hidden="1">#REF!</definedName>
    <definedName name="BExJ08KB1IAN6JNARQ00WCSHAPF0" localSheetId="3" hidden="1">#REF!</definedName>
    <definedName name="BExJ08KB1IAN6JNARQ00WCSHAPF0" localSheetId="19" hidden="1">#REF!</definedName>
    <definedName name="BExJ08KB1IAN6JNARQ00WCSHAPF0" localSheetId="4" hidden="1">#REF!</definedName>
    <definedName name="BExJ08KB1IAN6JNARQ00WCSHAPF0" localSheetId="9" hidden="1">#REF!</definedName>
    <definedName name="BExJ08KB1IAN6JNARQ00WCSHAPF0" localSheetId="20" hidden="1">#REF!</definedName>
    <definedName name="BExJ08KB1IAN6JNARQ00WCSHAPF0" localSheetId="8" hidden="1">#REF!</definedName>
    <definedName name="BExJ08KB1IAN6JNARQ00WCSHAPF0" hidden="1">#REF!</definedName>
    <definedName name="BExJ0RQUMO8XC8F9KBEUCYPP77WI" localSheetId="7" hidden="1">#REF!</definedName>
    <definedName name="BExJ0RQUMO8XC8F9KBEUCYPP77WI" localSheetId="6" hidden="1">#REF!</definedName>
    <definedName name="BExJ0RQUMO8XC8F9KBEUCYPP77WI" localSheetId="22" hidden="1">#REF!</definedName>
    <definedName name="BExJ0RQUMO8XC8F9KBEUCYPP77WI" localSheetId="3" hidden="1">#REF!</definedName>
    <definedName name="BExJ0RQUMO8XC8F9KBEUCYPP77WI" localSheetId="19" hidden="1">#REF!</definedName>
    <definedName name="BExJ0RQUMO8XC8F9KBEUCYPP77WI" localSheetId="4" hidden="1">#REF!</definedName>
    <definedName name="BExJ0RQUMO8XC8F9KBEUCYPP77WI" localSheetId="9" hidden="1">#REF!</definedName>
    <definedName name="BExJ0RQUMO8XC8F9KBEUCYPP77WI" localSheetId="20" hidden="1">#REF!</definedName>
    <definedName name="BExJ0RQUMO8XC8F9KBEUCYPP77WI" localSheetId="8" hidden="1">#REF!</definedName>
    <definedName name="BExJ0RQUMO8XC8F9KBEUCYPP77WI" hidden="1">#REF!</definedName>
    <definedName name="BExJ18TUXRCLPD89DQ2AY2YBC6TU" localSheetId="7" hidden="1">#REF!</definedName>
    <definedName name="BExJ18TUXRCLPD89DQ2AY2YBC6TU" localSheetId="6" hidden="1">#REF!</definedName>
    <definedName name="BExJ18TUXRCLPD89DQ2AY2YBC6TU" localSheetId="22" hidden="1">#REF!</definedName>
    <definedName name="BExJ18TUXRCLPD89DQ2AY2YBC6TU" localSheetId="3" hidden="1">#REF!</definedName>
    <definedName name="BExJ18TUXRCLPD89DQ2AY2YBC6TU" localSheetId="19" hidden="1">#REF!</definedName>
    <definedName name="BExJ18TUXRCLPD89DQ2AY2YBC6TU" localSheetId="4" hidden="1">#REF!</definedName>
    <definedName name="BExJ18TUXRCLPD89DQ2AY2YBC6TU" localSheetId="9" hidden="1">#REF!</definedName>
    <definedName name="BExJ18TUXRCLPD89DQ2AY2YBC6TU" localSheetId="20" hidden="1">#REF!</definedName>
    <definedName name="BExJ18TUXRCLPD89DQ2AY2YBC6TU" localSheetId="8" hidden="1">#REF!</definedName>
    <definedName name="BExJ18TUXRCLPD89DQ2AY2YBC6TU" hidden="1">#REF!</definedName>
    <definedName name="BExKCDYJ50O8B2OSSXLQ4A1K0812" localSheetId="7" hidden="1">#REF!</definedName>
    <definedName name="BExKCDYJ50O8B2OSSXLQ4A1K0812" localSheetId="6" hidden="1">#REF!</definedName>
    <definedName name="BExKCDYJ50O8B2OSSXLQ4A1K0812" localSheetId="22" hidden="1">#REF!</definedName>
    <definedName name="BExKCDYJ50O8B2OSSXLQ4A1K0812" localSheetId="3" hidden="1">#REF!</definedName>
    <definedName name="BExKCDYJ50O8B2OSSXLQ4A1K0812" localSheetId="19" hidden="1">#REF!</definedName>
    <definedName name="BExKCDYJ50O8B2OSSXLQ4A1K0812" localSheetId="4" hidden="1">#REF!</definedName>
    <definedName name="BExKCDYJ50O8B2OSSXLQ4A1K0812" localSheetId="9" hidden="1">#REF!</definedName>
    <definedName name="BExKCDYJ50O8B2OSSXLQ4A1K0812" localSheetId="20" hidden="1">#REF!</definedName>
    <definedName name="BExKCDYJ50O8B2OSSXLQ4A1K0812" localSheetId="8" hidden="1">#REF!</definedName>
    <definedName name="BExKCDYJ50O8B2OSSXLQ4A1K0812" hidden="1">#REF!</definedName>
    <definedName name="BExKER2TTEJ75PW11WCEFJN8TWZ0" localSheetId="7" hidden="1">#REF!</definedName>
    <definedName name="BExKER2TTEJ75PW11WCEFJN8TWZ0" localSheetId="6" hidden="1">#REF!</definedName>
    <definedName name="BExKER2TTEJ75PW11WCEFJN8TWZ0" localSheetId="22" hidden="1">#REF!</definedName>
    <definedName name="BExKER2TTEJ75PW11WCEFJN8TWZ0" localSheetId="3" hidden="1">#REF!</definedName>
    <definedName name="BExKER2TTEJ75PW11WCEFJN8TWZ0" localSheetId="19" hidden="1">#REF!</definedName>
    <definedName name="BExKER2TTEJ75PW11WCEFJN8TWZ0" localSheetId="4" hidden="1">#REF!</definedName>
    <definedName name="BExKER2TTEJ75PW11WCEFJN8TWZ0" localSheetId="9" hidden="1">#REF!</definedName>
    <definedName name="BExKER2TTEJ75PW11WCEFJN8TWZ0" localSheetId="20" hidden="1">#REF!</definedName>
    <definedName name="BExKER2TTEJ75PW11WCEFJN8TWZ0" localSheetId="8" hidden="1">#REF!</definedName>
    <definedName name="BExKER2TTEJ75PW11WCEFJN8TWZ0" hidden="1">#REF!</definedName>
    <definedName name="BExKF0O2XK0JHGNOK7YRFP9SBOHH" localSheetId="7" hidden="1">#REF!</definedName>
    <definedName name="BExKF0O2XK0JHGNOK7YRFP9SBOHH" localSheetId="6" hidden="1">#REF!</definedName>
    <definedName name="BExKF0O2XK0JHGNOK7YRFP9SBOHH" localSheetId="22" hidden="1">#REF!</definedName>
    <definedName name="BExKF0O2XK0JHGNOK7YRFP9SBOHH" localSheetId="3" hidden="1">#REF!</definedName>
    <definedName name="BExKF0O2XK0JHGNOK7YRFP9SBOHH" localSheetId="19" hidden="1">#REF!</definedName>
    <definedName name="BExKF0O2XK0JHGNOK7YRFP9SBOHH" localSheetId="4" hidden="1">#REF!</definedName>
    <definedName name="BExKF0O2XK0JHGNOK7YRFP9SBOHH" localSheetId="9" hidden="1">#REF!</definedName>
    <definedName name="BExKF0O2XK0JHGNOK7YRFP9SBOHH" localSheetId="20" hidden="1">#REF!</definedName>
    <definedName name="BExKF0O2XK0JHGNOK7YRFP9SBOHH" localSheetId="8" hidden="1">#REF!</definedName>
    <definedName name="BExKF0O2XK0JHGNOK7YRFP9SBOHH" hidden="1">#REF!</definedName>
    <definedName name="BExKFCSZWOIJFD4WW4948OB5R4K9" localSheetId="7" hidden="1">#REF!</definedName>
    <definedName name="BExKFCSZWOIJFD4WW4948OB5R4K9" localSheetId="6" hidden="1">#REF!</definedName>
    <definedName name="BExKFCSZWOIJFD4WW4948OB5R4K9" localSheetId="22" hidden="1">#REF!</definedName>
    <definedName name="BExKFCSZWOIJFD4WW4948OB5R4K9" localSheetId="3" hidden="1">#REF!</definedName>
    <definedName name="BExKFCSZWOIJFD4WW4948OB5R4K9" localSheetId="19" hidden="1">#REF!</definedName>
    <definedName name="BExKFCSZWOIJFD4WW4948OB5R4K9" localSheetId="4" hidden="1">#REF!</definedName>
    <definedName name="BExKFCSZWOIJFD4WW4948OB5R4K9" localSheetId="9" hidden="1">#REF!</definedName>
    <definedName name="BExKFCSZWOIJFD4WW4948OB5R4K9" localSheetId="20" hidden="1">#REF!</definedName>
    <definedName name="BExKFCSZWOIJFD4WW4948OB5R4K9" localSheetId="8" hidden="1">#REF!</definedName>
    <definedName name="BExKFCSZWOIJFD4WW4948OB5R4K9" hidden="1">#REF!</definedName>
    <definedName name="BExKFMJQHSDU04MON4WU9XM9FD0B" localSheetId="7" hidden="1">#REF!</definedName>
    <definedName name="BExKFMJQHSDU04MON4WU9XM9FD0B" localSheetId="6" hidden="1">#REF!</definedName>
    <definedName name="BExKFMJQHSDU04MON4WU9XM9FD0B" localSheetId="22" hidden="1">#REF!</definedName>
    <definedName name="BExKFMJQHSDU04MON4WU9XM9FD0B" localSheetId="3" hidden="1">#REF!</definedName>
    <definedName name="BExKFMJQHSDU04MON4WU9XM9FD0B" localSheetId="19" hidden="1">#REF!</definedName>
    <definedName name="BExKFMJQHSDU04MON4WU9XM9FD0B" localSheetId="4" hidden="1">#REF!</definedName>
    <definedName name="BExKFMJQHSDU04MON4WU9XM9FD0B" localSheetId="9" hidden="1">#REF!</definedName>
    <definedName name="BExKFMJQHSDU04MON4WU9XM9FD0B" localSheetId="20" hidden="1">#REF!</definedName>
    <definedName name="BExKFMJQHSDU04MON4WU9XM9FD0B" localSheetId="8" hidden="1">#REF!</definedName>
    <definedName name="BExKFMJQHSDU04MON4WU9XM9FD0B" hidden="1">#REF!</definedName>
    <definedName name="BExKG5KSNA0HLNSB38O534SVSW3L" localSheetId="7" hidden="1">#REF!</definedName>
    <definedName name="BExKG5KSNA0HLNSB38O534SVSW3L" localSheetId="6" hidden="1">#REF!</definedName>
    <definedName name="BExKG5KSNA0HLNSB38O534SVSW3L" localSheetId="22" hidden="1">#REF!</definedName>
    <definedName name="BExKG5KSNA0HLNSB38O534SVSW3L" localSheetId="3" hidden="1">#REF!</definedName>
    <definedName name="BExKG5KSNA0HLNSB38O534SVSW3L" localSheetId="19" hidden="1">#REF!</definedName>
    <definedName name="BExKG5KSNA0HLNSB38O534SVSW3L" localSheetId="4" hidden="1">#REF!</definedName>
    <definedName name="BExKG5KSNA0HLNSB38O534SVSW3L" localSheetId="9" hidden="1">#REF!</definedName>
    <definedName name="BExKG5KSNA0HLNSB38O534SVSW3L" localSheetId="20" hidden="1">#REF!</definedName>
    <definedName name="BExKG5KSNA0HLNSB38O534SVSW3L" localSheetId="8" hidden="1">#REF!</definedName>
    <definedName name="BExKG5KSNA0HLNSB38O534SVSW3L" hidden="1">#REF!</definedName>
    <definedName name="BExKHJRZPOAAYWTXC8WANK0L3XCO" localSheetId="7" hidden="1">#REF!</definedName>
    <definedName name="BExKHJRZPOAAYWTXC8WANK0L3XCO" localSheetId="6" hidden="1">#REF!</definedName>
    <definedName name="BExKHJRZPOAAYWTXC8WANK0L3XCO" localSheetId="22" hidden="1">#REF!</definedName>
    <definedName name="BExKHJRZPOAAYWTXC8WANK0L3XCO" localSheetId="3" hidden="1">#REF!</definedName>
    <definedName name="BExKHJRZPOAAYWTXC8WANK0L3XCO" localSheetId="19" hidden="1">#REF!</definedName>
    <definedName name="BExKHJRZPOAAYWTXC8WANK0L3XCO" localSheetId="4" hidden="1">#REF!</definedName>
    <definedName name="BExKHJRZPOAAYWTXC8WANK0L3XCO" localSheetId="9" hidden="1">#REF!</definedName>
    <definedName name="BExKHJRZPOAAYWTXC8WANK0L3XCO" localSheetId="20" hidden="1">#REF!</definedName>
    <definedName name="BExKHJRZPOAAYWTXC8WANK0L3XCO" localSheetId="8" hidden="1">#REF!</definedName>
    <definedName name="BExKHJRZPOAAYWTXC8WANK0L3XCO" hidden="1">#REF!</definedName>
    <definedName name="BExKHMH2B8OT8TU7L1QE26IBQ8FS" localSheetId="7" hidden="1">#REF!</definedName>
    <definedName name="BExKHMH2B8OT8TU7L1QE26IBQ8FS" localSheetId="6" hidden="1">#REF!</definedName>
    <definedName name="BExKHMH2B8OT8TU7L1QE26IBQ8FS" localSheetId="22" hidden="1">#REF!</definedName>
    <definedName name="BExKHMH2B8OT8TU7L1QE26IBQ8FS" localSheetId="3" hidden="1">#REF!</definedName>
    <definedName name="BExKHMH2B8OT8TU7L1QE26IBQ8FS" localSheetId="19" hidden="1">#REF!</definedName>
    <definedName name="BExKHMH2B8OT8TU7L1QE26IBQ8FS" localSheetId="4" hidden="1">#REF!</definedName>
    <definedName name="BExKHMH2B8OT8TU7L1QE26IBQ8FS" localSheetId="9" hidden="1">#REF!</definedName>
    <definedName name="BExKHMH2B8OT8TU7L1QE26IBQ8FS" localSheetId="20" hidden="1">#REF!</definedName>
    <definedName name="BExKHMH2B8OT8TU7L1QE26IBQ8FS" localSheetId="8" hidden="1">#REF!</definedName>
    <definedName name="BExKHMH2B8OT8TU7L1QE26IBQ8FS" hidden="1">#REF!</definedName>
    <definedName name="BExKHU455ZH5GKG6E2QGSHXSSD09" localSheetId="7" hidden="1">#REF!</definedName>
    <definedName name="BExKHU455ZH5GKG6E2QGSHXSSD09" localSheetId="6" hidden="1">#REF!</definedName>
    <definedName name="BExKHU455ZH5GKG6E2QGSHXSSD09" localSheetId="22" hidden="1">#REF!</definedName>
    <definedName name="BExKHU455ZH5GKG6E2QGSHXSSD09" localSheetId="3" hidden="1">#REF!</definedName>
    <definedName name="BExKHU455ZH5GKG6E2QGSHXSSD09" localSheetId="19" hidden="1">#REF!</definedName>
    <definedName name="BExKHU455ZH5GKG6E2QGSHXSSD09" localSheetId="4" hidden="1">#REF!</definedName>
    <definedName name="BExKHU455ZH5GKG6E2QGSHXSSD09" localSheetId="9" hidden="1">#REF!</definedName>
    <definedName name="BExKHU455ZH5GKG6E2QGSHXSSD09" localSheetId="20" hidden="1">#REF!</definedName>
    <definedName name="BExKHU455ZH5GKG6E2QGSHXSSD09" localSheetId="8" hidden="1">#REF!</definedName>
    <definedName name="BExKHU455ZH5GKG6E2QGSHXSSD09" hidden="1">#REF!</definedName>
    <definedName name="BExKIWXB61X2ZFKEM516HYN09OMX" localSheetId="7" hidden="1">#REF!</definedName>
    <definedName name="BExKIWXB61X2ZFKEM516HYN09OMX" localSheetId="6" hidden="1">#REF!</definedName>
    <definedName name="BExKIWXB61X2ZFKEM516HYN09OMX" localSheetId="22" hidden="1">#REF!</definedName>
    <definedName name="BExKIWXB61X2ZFKEM516HYN09OMX" localSheetId="3" hidden="1">#REF!</definedName>
    <definedName name="BExKIWXB61X2ZFKEM516HYN09OMX" localSheetId="19" hidden="1">#REF!</definedName>
    <definedName name="BExKIWXB61X2ZFKEM516HYN09OMX" localSheetId="4" hidden="1">#REF!</definedName>
    <definedName name="BExKIWXB61X2ZFKEM516HYN09OMX" localSheetId="9" hidden="1">#REF!</definedName>
    <definedName name="BExKIWXB61X2ZFKEM516HYN09OMX" localSheetId="20" hidden="1">#REF!</definedName>
    <definedName name="BExKIWXB61X2ZFKEM516HYN09OMX" localSheetId="8" hidden="1">#REF!</definedName>
    <definedName name="BExKIWXB61X2ZFKEM516HYN09OMX" hidden="1">#REF!</definedName>
    <definedName name="BExKK0C1XGFVNDIKCWYAR98RG9OK" localSheetId="7" hidden="1">#REF!</definedName>
    <definedName name="BExKK0C1XGFVNDIKCWYAR98RG9OK" localSheetId="6" hidden="1">#REF!</definedName>
    <definedName name="BExKK0C1XGFVNDIKCWYAR98RG9OK" localSheetId="22" hidden="1">#REF!</definedName>
    <definedName name="BExKK0C1XGFVNDIKCWYAR98RG9OK" localSheetId="3" hidden="1">#REF!</definedName>
    <definedName name="BExKK0C1XGFVNDIKCWYAR98RG9OK" localSheetId="19" hidden="1">#REF!</definedName>
    <definedName name="BExKK0C1XGFVNDIKCWYAR98RG9OK" localSheetId="4" hidden="1">#REF!</definedName>
    <definedName name="BExKK0C1XGFVNDIKCWYAR98RG9OK" localSheetId="9" hidden="1">#REF!</definedName>
    <definedName name="BExKK0C1XGFVNDIKCWYAR98RG9OK" localSheetId="20" hidden="1">#REF!</definedName>
    <definedName name="BExKK0C1XGFVNDIKCWYAR98RG9OK" localSheetId="8" hidden="1">#REF!</definedName>
    <definedName name="BExKK0C1XGFVNDIKCWYAR98RG9OK" hidden="1">#REF!</definedName>
    <definedName name="BExKLLA4GE53GR94DWBMDFMYAB05" localSheetId="7" hidden="1">#REF!</definedName>
    <definedName name="BExKLLA4GE53GR94DWBMDFMYAB05" localSheetId="6" hidden="1">#REF!</definedName>
    <definedName name="BExKLLA4GE53GR94DWBMDFMYAB05" localSheetId="22" hidden="1">#REF!</definedName>
    <definedName name="BExKLLA4GE53GR94DWBMDFMYAB05" localSheetId="3" hidden="1">#REF!</definedName>
    <definedName name="BExKLLA4GE53GR94DWBMDFMYAB05" localSheetId="19" hidden="1">#REF!</definedName>
    <definedName name="BExKLLA4GE53GR94DWBMDFMYAB05" localSheetId="4" hidden="1">#REF!</definedName>
    <definedName name="BExKLLA4GE53GR94DWBMDFMYAB05" localSheetId="9" hidden="1">#REF!</definedName>
    <definedName name="BExKLLA4GE53GR94DWBMDFMYAB05" localSheetId="20" hidden="1">#REF!</definedName>
    <definedName name="BExKLLA4GE53GR94DWBMDFMYAB05" localSheetId="8" hidden="1">#REF!</definedName>
    <definedName name="BExKLLA4GE53GR94DWBMDFMYAB05" hidden="1">#REF!</definedName>
    <definedName name="BExKM87GLBXV13KUPDU4NIA7Y5NQ" localSheetId="7" hidden="1">#REF!</definedName>
    <definedName name="BExKM87GLBXV13KUPDU4NIA7Y5NQ" localSheetId="6" hidden="1">#REF!</definedName>
    <definedName name="BExKM87GLBXV13KUPDU4NIA7Y5NQ" localSheetId="22" hidden="1">#REF!</definedName>
    <definedName name="BExKM87GLBXV13KUPDU4NIA7Y5NQ" localSheetId="3" hidden="1">#REF!</definedName>
    <definedName name="BExKM87GLBXV13KUPDU4NIA7Y5NQ" localSheetId="19" hidden="1">#REF!</definedName>
    <definedName name="BExKM87GLBXV13KUPDU4NIA7Y5NQ" localSheetId="4" hidden="1">#REF!</definedName>
    <definedName name="BExKM87GLBXV13KUPDU4NIA7Y5NQ" localSheetId="9" hidden="1">#REF!</definedName>
    <definedName name="BExKM87GLBXV13KUPDU4NIA7Y5NQ" localSheetId="20" hidden="1">#REF!</definedName>
    <definedName name="BExKM87GLBXV13KUPDU4NIA7Y5NQ" localSheetId="8" hidden="1">#REF!</definedName>
    <definedName name="BExKM87GLBXV13KUPDU4NIA7Y5NQ" hidden="1">#REF!</definedName>
    <definedName name="BExKMG5F5P8TUG5A0TI9SI8E5JLV" localSheetId="7" hidden="1">#REF!</definedName>
    <definedName name="BExKMG5F5P8TUG5A0TI9SI8E5JLV" localSheetId="6" hidden="1">#REF!</definedName>
    <definedName name="BExKMG5F5P8TUG5A0TI9SI8E5JLV" localSheetId="22" hidden="1">#REF!</definedName>
    <definedName name="BExKMG5F5P8TUG5A0TI9SI8E5JLV" localSheetId="3" hidden="1">#REF!</definedName>
    <definedName name="BExKMG5F5P8TUG5A0TI9SI8E5JLV" localSheetId="19" hidden="1">#REF!</definedName>
    <definedName name="BExKMG5F5P8TUG5A0TI9SI8E5JLV" localSheetId="4" hidden="1">#REF!</definedName>
    <definedName name="BExKMG5F5P8TUG5A0TI9SI8E5JLV" localSheetId="9" hidden="1">#REF!</definedName>
    <definedName name="BExKMG5F5P8TUG5A0TI9SI8E5JLV" localSheetId="20" hidden="1">#REF!</definedName>
    <definedName name="BExKMG5F5P8TUG5A0TI9SI8E5JLV" localSheetId="8" hidden="1">#REF!</definedName>
    <definedName name="BExKMG5F5P8TUG5A0TI9SI8E5JLV" hidden="1">#REF!</definedName>
    <definedName name="BExKOLH0512OR3NJN08UMM9EAM0W" localSheetId="7" hidden="1">#REF!</definedName>
    <definedName name="BExKOLH0512OR3NJN08UMM9EAM0W" localSheetId="6" hidden="1">#REF!</definedName>
    <definedName name="BExKOLH0512OR3NJN08UMM9EAM0W" localSheetId="22" hidden="1">#REF!</definedName>
    <definedName name="BExKOLH0512OR3NJN08UMM9EAM0W" localSheetId="3" hidden="1">#REF!</definedName>
    <definedName name="BExKOLH0512OR3NJN08UMM9EAM0W" localSheetId="19" hidden="1">#REF!</definedName>
    <definedName name="BExKOLH0512OR3NJN08UMM9EAM0W" localSheetId="4" hidden="1">#REF!</definedName>
    <definedName name="BExKOLH0512OR3NJN08UMM9EAM0W" localSheetId="9" hidden="1">#REF!</definedName>
    <definedName name="BExKOLH0512OR3NJN08UMM9EAM0W" localSheetId="20" hidden="1">#REF!</definedName>
    <definedName name="BExKOLH0512OR3NJN08UMM9EAM0W" localSheetId="8" hidden="1">#REF!</definedName>
    <definedName name="BExKOLH0512OR3NJN08UMM9EAM0W" hidden="1">#REF!</definedName>
    <definedName name="BExKOR0J3AHVLAIKDV88C0WQFNRO" localSheetId="7" hidden="1">#REF!</definedName>
    <definedName name="BExKOR0J3AHVLAIKDV88C0WQFNRO" localSheetId="6" hidden="1">#REF!</definedName>
    <definedName name="BExKOR0J3AHVLAIKDV88C0WQFNRO" localSheetId="22" hidden="1">#REF!</definedName>
    <definedName name="BExKOR0J3AHVLAIKDV88C0WQFNRO" localSheetId="3" hidden="1">#REF!</definedName>
    <definedName name="BExKOR0J3AHVLAIKDV88C0WQFNRO" localSheetId="19" hidden="1">#REF!</definedName>
    <definedName name="BExKOR0J3AHVLAIKDV88C0WQFNRO" localSheetId="4" hidden="1">#REF!</definedName>
    <definedName name="BExKOR0J3AHVLAIKDV88C0WQFNRO" localSheetId="9" hidden="1">#REF!</definedName>
    <definedName name="BExKOR0J3AHVLAIKDV88C0WQFNRO" localSheetId="20" hidden="1">#REF!</definedName>
    <definedName name="BExKOR0J3AHVLAIKDV88C0WQFNRO" localSheetId="8" hidden="1">#REF!</definedName>
    <definedName name="BExKOR0J3AHVLAIKDV88C0WQFNRO" hidden="1">#REF!</definedName>
    <definedName name="BExKPASNFSJMGKE8NVFL5X8LR6X1" localSheetId="7" hidden="1">#REF!</definedName>
    <definedName name="BExKPASNFSJMGKE8NVFL5X8LR6X1" localSheetId="6" hidden="1">#REF!</definedName>
    <definedName name="BExKPASNFSJMGKE8NVFL5X8LR6X1" localSheetId="22" hidden="1">#REF!</definedName>
    <definedName name="BExKPASNFSJMGKE8NVFL5X8LR6X1" localSheetId="3" hidden="1">#REF!</definedName>
    <definedName name="BExKPASNFSJMGKE8NVFL5X8LR6X1" localSheetId="19" hidden="1">#REF!</definedName>
    <definedName name="BExKPASNFSJMGKE8NVFL5X8LR6X1" localSheetId="4" hidden="1">#REF!</definedName>
    <definedName name="BExKPASNFSJMGKE8NVFL5X8LR6X1" localSheetId="9" hidden="1">#REF!</definedName>
    <definedName name="BExKPASNFSJMGKE8NVFL5X8LR6X1" localSheetId="20" hidden="1">#REF!</definedName>
    <definedName name="BExKPASNFSJMGKE8NVFL5X8LR6X1" localSheetId="8" hidden="1">#REF!</definedName>
    <definedName name="BExKPASNFSJMGKE8NVFL5X8LR6X1" hidden="1">#REF!</definedName>
    <definedName name="BExKPKZHYYPCAGJ5HQ0DW3TH7SAT" localSheetId="7" hidden="1">#REF!</definedName>
    <definedName name="BExKPKZHYYPCAGJ5HQ0DW3TH7SAT" localSheetId="6" hidden="1">#REF!</definedName>
    <definedName name="BExKPKZHYYPCAGJ5HQ0DW3TH7SAT" localSheetId="22" hidden="1">#REF!</definedName>
    <definedName name="BExKPKZHYYPCAGJ5HQ0DW3TH7SAT" localSheetId="3" hidden="1">#REF!</definedName>
    <definedName name="BExKPKZHYYPCAGJ5HQ0DW3TH7SAT" localSheetId="19" hidden="1">#REF!</definedName>
    <definedName name="BExKPKZHYYPCAGJ5HQ0DW3TH7SAT" localSheetId="4" hidden="1">#REF!</definedName>
    <definedName name="BExKPKZHYYPCAGJ5HQ0DW3TH7SAT" localSheetId="9" hidden="1">#REF!</definedName>
    <definedName name="BExKPKZHYYPCAGJ5HQ0DW3TH7SAT" localSheetId="20" hidden="1">#REF!</definedName>
    <definedName name="BExKPKZHYYPCAGJ5HQ0DW3TH7SAT" localSheetId="8" hidden="1">#REF!</definedName>
    <definedName name="BExKPKZHYYPCAGJ5HQ0DW3TH7SAT" hidden="1">#REF!</definedName>
    <definedName name="BExKQUOUJJD11PRIRWBWSYL57F0B" localSheetId="7" hidden="1">#REF!</definedName>
    <definedName name="BExKQUOUJJD11PRIRWBWSYL57F0B" localSheetId="6" hidden="1">#REF!</definedName>
    <definedName name="BExKQUOUJJD11PRIRWBWSYL57F0B" localSheetId="22" hidden="1">#REF!</definedName>
    <definedName name="BExKQUOUJJD11PRIRWBWSYL57F0B" localSheetId="3" hidden="1">#REF!</definedName>
    <definedName name="BExKQUOUJJD11PRIRWBWSYL57F0B" localSheetId="19" hidden="1">#REF!</definedName>
    <definedName name="BExKQUOUJJD11PRIRWBWSYL57F0B" localSheetId="4" hidden="1">#REF!</definedName>
    <definedName name="BExKQUOUJJD11PRIRWBWSYL57F0B" localSheetId="9" hidden="1">#REF!</definedName>
    <definedName name="BExKQUOUJJD11PRIRWBWSYL57F0B" localSheetId="20" hidden="1">#REF!</definedName>
    <definedName name="BExKQUOUJJD11PRIRWBWSYL57F0B" localSheetId="8" hidden="1">#REF!</definedName>
    <definedName name="BExKQUOUJJD11PRIRWBWSYL57F0B" hidden="1">#REF!</definedName>
    <definedName name="BExKQUU5QA10KXLVN9WW0YRWN457" localSheetId="7" hidden="1">#REF!</definedName>
    <definedName name="BExKQUU5QA10KXLVN9WW0YRWN457" localSheetId="6" hidden="1">#REF!</definedName>
    <definedName name="BExKQUU5QA10KXLVN9WW0YRWN457" localSheetId="22" hidden="1">#REF!</definedName>
    <definedName name="BExKQUU5QA10KXLVN9WW0YRWN457" localSheetId="3" hidden="1">#REF!</definedName>
    <definedName name="BExKQUU5QA10KXLVN9WW0YRWN457" localSheetId="19" hidden="1">#REF!</definedName>
    <definedName name="BExKQUU5QA10KXLVN9WW0YRWN457" localSheetId="4" hidden="1">#REF!</definedName>
    <definedName name="BExKQUU5QA10KXLVN9WW0YRWN457" localSheetId="9" hidden="1">#REF!</definedName>
    <definedName name="BExKQUU5QA10KXLVN9WW0YRWN457" localSheetId="20" hidden="1">#REF!</definedName>
    <definedName name="BExKQUU5QA10KXLVN9WW0YRWN457" localSheetId="8" hidden="1">#REF!</definedName>
    <definedName name="BExKQUU5QA10KXLVN9WW0YRWN457" hidden="1">#REF!</definedName>
    <definedName name="BExKR26LEB6FSIZVDUIG998JIFAA" localSheetId="7" hidden="1">#REF!</definedName>
    <definedName name="BExKR26LEB6FSIZVDUIG998JIFAA" localSheetId="6" hidden="1">#REF!</definedName>
    <definedName name="BExKR26LEB6FSIZVDUIG998JIFAA" localSheetId="22" hidden="1">#REF!</definedName>
    <definedName name="BExKR26LEB6FSIZVDUIG998JIFAA" localSheetId="3" hidden="1">#REF!</definedName>
    <definedName name="BExKR26LEB6FSIZVDUIG998JIFAA" localSheetId="19" hidden="1">#REF!</definedName>
    <definedName name="BExKR26LEB6FSIZVDUIG998JIFAA" localSheetId="4" hidden="1">#REF!</definedName>
    <definedName name="BExKR26LEB6FSIZVDUIG998JIFAA" localSheetId="9" hidden="1">#REF!</definedName>
    <definedName name="BExKR26LEB6FSIZVDUIG998JIFAA" localSheetId="20" hidden="1">#REF!</definedName>
    <definedName name="BExKR26LEB6FSIZVDUIG998JIFAA" localSheetId="8" hidden="1">#REF!</definedName>
    <definedName name="BExKR26LEB6FSIZVDUIG998JIFAA" hidden="1">#REF!</definedName>
    <definedName name="BExKSG8FV6NDQ12FX8MPCQLA3PBG" localSheetId="7" hidden="1">#REF!</definedName>
    <definedName name="BExKSG8FV6NDQ12FX8MPCQLA3PBG" localSheetId="6" hidden="1">#REF!</definedName>
    <definedName name="BExKSG8FV6NDQ12FX8MPCQLA3PBG" localSheetId="22" hidden="1">#REF!</definedName>
    <definedName name="BExKSG8FV6NDQ12FX8MPCQLA3PBG" localSheetId="3" hidden="1">#REF!</definedName>
    <definedName name="BExKSG8FV6NDQ12FX8MPCQLA3PBG" localSheetId="19" hidden="1">#REF!</definedName>
    <definedName name="BExKSG8FV6NDQ12FX8MPCQLA3PBG" localSheetId="4" hidden="1">#REF!</definedName>
    <definedName name="BExKSG8FV6NDQ12FX8MPCQLA3PBG" localSheetId="9" hidden="1">#REF!</definedName>
    <definedName name="BExKSG8FV6NDQ12FX8MPCQLA3PBG" localSheetId="20" hidden="1">#REF!</definedName>
    <definedName name="BExKSG8FV6NDQ12FX8MPCQLA3PBG" localSheetId="8" hidden="1">#REF!</definedName>
    <definedName name="BExKSG8FV6NDQ12FX8MPCQLA3PBG" hidden="1">#REF!</definedName>
    <definedName name="BExKSNVJDEDLE2Q90VVIDP2677MI" localSheetId="7" hidden="1">#REF!</definedName>
    <definedName name="BExKSNVJDEDLE2Q90VVIDP2677MI" localSheetId="6" hidden="1">#REF!</definedName>
    <definedName name="BExKSNVJDEDLE2Q90VVIDP2677MI" localSheetId="22" hidden="1">#REF!</definedName>
    <definedName name="BExKSNVJDEDLE2Q90VVIDP2677MI" localSheetId="3" hidden="1">#REF!</definedName>
    <definedName name="BExKSNVJDEDLE2Q90VVIDP2677MI" localSheetId="19" hidden="1">#REF!</definedName>
    <definedName name="BExKSNVJDEDLE2Q90VVIDP2677MI" localSheetId="4" hidden="1">#REF!</definedName>
    <definedName name="BExKSNVJDEDLE2Q90VVIDP2677MI" localSheetId="9" hidden="1">#REF!</definedName>
    <definedName name="BExKSNVJDEDLE2Q90VVIDP2677MI" localSheetId="20" hidden="1">#REF!</definedName>
    <definedName name="BExKSNVJDEDLE2Q90VVIDP2677MI" localSheetId="8" hidden="1">#REF!</definedName>
    <definedName name="BExKSNVJDEDLE2Q90VVIDP2677MI" hidden="1">#REF!</definedName>
    <definedName name="BExKSXM32YE7WZK4GITMNNVQYK3J" localSheetId="7" hidden="1">#REF!</definedName>
    <definedName name="BExKSXM32YE7WZK4GITMNNVQYK3J" localSheetId="6" hidden="1">#REF!</definedName>
    <definedName name="BExKSXM32YE7WZK4GITMNNVQYK3J" localSheetId="22" hidden="1">#REF!</definedName>
    <definedName name="BExKSXM32YE7WZK4GITMNNVQYK3J" localSheetId="3" hidden="1">#REF!</definedName>
    <definedName name="BExKSXM32YE7WZK4GITMNNVQYK3J" localSheetId="19" hidden="1">#REF!</definedName>
    <definedName name="BExKSXM32YE7WZK4GITMNNVQYK3J" localSheetId="4" hidden="1">#REF!</definedName>
    <definedName name="BExKSXM32YE7WZK4GITMNNVQYK3J" localSheetId="9" hidden="1">#REF!</definedName>
    <definedName name="BExKSXM32YE7WZK4GITMNNVQYK3J" localSheetId="20" hidden="1">#REF!</definedName>
    <definedName name="BExKSXM32YE7WZK4GITMNNVQYK3J" localSheetId="8" hidden="1">#REF!</definedName>
    <definedName name="BExKSXM32YE7WZK4GITMNNVQYK3J" hidden="1">#REF!</definedName>
    <definedName name="BExKV56NZ8EC9WR0KVHOW1TV9N6M" localSheetId="7" hidden="1">#REF!</definedName>
    <definedName name="BExKV56NZ8EC9WR0KVHOW1TV9N6M" localSheetId="6" hidden="1">#REF!</definedName>
    <definedName name="BExKV56NZ8EC9WR0KVHOW1TV9N6M" localSheetId="22" hidden="1">#REF!</definedName>
    <definedName name="BExKV56NZ8EC9WR0KVHOW1TV9N6M" localSheetId="3" hidden="1">#REF!</definedName>
    <definedName name="BExKV56NZ8EC9WR0KVHOW1TV9N6M" localSheetId="19" hidden="1">#REF!</definedName>
    <definedName name="BExKV56NZ8EC9WR0KVHOW1TV9N6M" localSheetId="4" hidden="1">#REF!</definedName>
    <definedName name="BExKV56NZ8EC9WR0KVHOW1TV9N6M" localSheetId="9" hidden="1">#REF!</definedName>
    <definedName name="BExKV56NZ8EC9WR0KVHOW1TV9N6M" localSheetId="20" hidden="1">#REF!</definedName>
    <definedName name="BExKV56NZ8EC9WR0KVHOW1TV9N6M" localSheetId="8" hidden="1">#REF!</definedName>
    <definedName name="BExKV56NZ8EC9WR0KVHOW1TV9N6M" hidden="1">#REF!</definedName>
    <definedName name="BExKVK65NA9FIMJY42CZTL6KPB1U" localSheetId="7" hidden="1">#REF!</definedName>
    <definedName name="BExKVK65NA9FIMJY42CZTL6KPB1U" localSheetId="6" hidden="1">#REF!</definedName>
    <definedName name="BExKVK65NA9FIMJY42CZTL6KPB1U" localSheetId="22" hidden="1">#REF!</definedName>
    <definedName name="BExKVK65NA9FIMJY42CZTL6KPB1U" localSheetId="3" hidden="1">#REF!</definedName>
    <definedName name="BExKVK65NA9FIMJY42CZTL6KPB1U" localSheetId="19" hidden="1">#REF!</definedName>
    <definedName name="BExKVK65NA9FIMJY42CZTL6KPB1U" localSheetId="4" hidden="1">#REF!</definedName>
    <definedName name="BExKVK65NA9FIMJY42CZTL6KPB1U" localSheetId="9" hidden="1">#REF!</definedName>
    <definedName name="BExKVK65NA9FIMJY42CZTL6KPB1U" localSheetId="20" hidden="1">#REF!</definedName>
    <definedName name="BExKVK65NA9FIMJY42CZTL6KPB1U" localSheetId="8" hidden="1">#REF!</definedName>
    <definedName name="BExKVK65NA9FIMJY42CZTL6KPB1U" hidden="1">#REF!</definedName>
    <definedName name="BExKVMV9AEIU94QDY3F6PRZJNG39" localSheetId="7" hidden="1">#REF!</definedName>
    <definedName name="BExKVMV9AEIU94QDY3F6PRZJNG39" localSheetId="6" hidden="1">#REF!</definedName>
    <definedName name="BExKVMV9AEIU94QDY3F6PRZJNG39" localSheetId="22" hidden="1">#REF!</definedName>
    <definedName name="BExKVMV9AEIU94QDY3F6PRZJNG39" localSheetId="3" hidden="1">#REF!</definedName>
    <definedName name="BExKVMV9AEIU94QDY3F6PRZJNG39" localSheetId="19" hidden="1">#REF!</definedName>
    <definedName name="BExKVMV9AEIU94QDY3F6PRZJNG39" localSheetId="4" hidden="1">#REF!</definedName>
    <definedName name="BExKVMV9AEIU94QDY3F6PRZJNG39" localSheetId="9" hidden="1">#REF!</definedName>
    <definedName name="BExKVMV9AEIU94QDY3F6PRZJNG39" localSheetId="20" hidden="1">#REF!</definedName>
    <definedName name="BExKVMV9AEIU94QDY3F6PRZJNG39" localSheetId="8" hidden="1">#REF!</definedName>
    <definedName name="BExKVMV9AEIU94QDY3F6PRZJNG39" hidden="1">#REF!</definedName>
    <definedName name="BExKW3Y92HZEVAZWX06TJ9355384" localSheetId="7" hidden="1">#REF!</definedName>
    <definedName name="BExKW3Y92HZEVAZWX06TJ9355384" localSheetId="6" hidden="1">#REF!</definedName>
    <definedName name="BExKW3Y92HZEVAZWX06TJ9355384" localSheetId="22" hidden="1">#REF!</definedName>
    <definedName name="BExKW3Y92HZEVAZWX06TJ9355384" localSheetId="3" hidden="1">#REF!</definedName>
    <definedName name="BExKW3Y92HZEVAZWX06TJ9355384" localSheetId="19" hidden="1">#REF!</definedName>
    <definedName name="BExKW3Y92HZEVAZWX06TJ9355384" localSheetId="4" hidden="1">#REF!</definedName>
    <definedName name="BExKW3Y92HZEVAZWX06TJ9355384" localSheetId="9" hidden="1">#REF!</definedName>
    <definedName name="BExKW3Y92HZEVAZWX06TJ9355384" localSheetId="20" hidden="1">#REF!</definedName>
    <definedName name="BExKW3Y92HZEVAZWX06TJ9355384" localSheetId="8" hidden="1">#REF!</definedName>
    <definedName name="BExKW3Y92HZEVAZWX06TJ9355384" hidden="1">#REF!</definedName>
    <definedName name="BExM995RT6RGZQ9UK3AJ9LM2BCZX" localSheetId="7" hidden="1">#REF!</definedName>
    <definedName name="BExM995RT6RGZQ9UK3AJ9LM2BCZX" localSheetId="6" hidden="1">#REF!</definedName>
    <definedName name="BExM995RT6RGZQ9UK3AJ9LM2BCZX" localSheetId="22" hidden="1">#REF!</definedName>
    <definedName name="BExM995RT6RGZQ9UK3AJ9LM2BCZX" localSheetId="3" hidden="1">#REF!</definedName>
    <definedName name="BExM995RT6RGZQ9UK3AJ9LM2BCZX" localSheetId="19" hidden="1">#REF!</definedName>
    <definedName name="BExM995RT6RGZQ9UK3AJ9LM2BCZX" localSheetId="4" hidden="1">#REF!</definedName>
    <definedName name="BExM995RT6RGZQ9UK3AJ9LM2BCZX" localSheetId="9" hidden="1">#REF!</definedName>
    <definedName name="BExM995RT6RGZQ9UK3AJ9LM2BCZX" localSheetId="20" hidden="1">#REF!</definedName>
    <definedName name="BExM995RT6RGZQ9UK3AJ9LM2BCZX" localSheetId="8" hidden="1">#REF!</definedName>
    <definedName name="BExM995RT6RGZQ9UK3AJ9LM2BCZX" hidden="1">#REF!</definedName>
    <definedName name="BExMBJQ8ICWUWKP68CPPYASWUN4E" localSheetId="7" hidden="1">#REF!</definedName>
    <definedName name="BExMBJQ8ICWUWKP68CPPYASWUN4E" localSheetId="6" hidden="1">#REF!</definedName>
    <definedName name="BExMBJQ8ICWUWKP68CPPYASWUN4E" localSheetId="22" hidden="1">#REF!</definedName>
    <definedName name="BExMBJQ8ICWUWKP68CPPYASWUN4E" localSheetId="3" hidden="1">#REF!</definedName>
    <definedName name="BExMBJQ8ICWUWKP68CPPYASWUN4E" localSheetId="19" hidden="1">#REF!</definedName>
    <definedName name="BExMBJQ8ICWUWKP68CPPYASWUN4E" localSheetId="4" hidden="1">#REF!</definedName>
    <definedName name="BExMBJQ8ICWUWKP68CPPYASWUN4E" localSheetId="9" hidden="1">#REF!</definedName>
    <definedName name="BExMBJQ8ICWUWKP68CPPYASWUN4E" localSheetId="20" hidden="1">#REF!</definedName>
    <definedName name="BExMBJQ8ICWUWKP68CPPYASWUN4E" localSheetId="8" hidden="1">#REF!</definedName>
    <definedName name="BExMBJQ8ICWUWKP68CPPYASWUN4E" hidden="1">#REF!</definedName>
    <definedName name="BExMC1PMJS9R7QEPMHKS0NIDNOFY" localSheetId="7" hidden="1">#REF!</definedName>
    <definedName name="BExMC1PMJS9R7QEPMHKS0NIDNOFY" localSheetId="6" hidden="1">#REF!</definedName>
    <definedName name="BExMC1PMJS9R7QEPMHKS0NIDNOFY" localSheetId="22" hidden="1">#REF!</definedName>
    <definedName name="BExMC1PMJS9R7QEPMHKS0NIDNOFY" localSheetId="3" hidden="1">#REF!</definedName>
    <definedName name="BExMC1PMJS9R7QEPMHKS0NIDNOFY" localSheetId="19" hidden="1">#REF!</definedName>
    <definedName name="BExMC1PMJS9R7QEPMHKS0NIDNOFY" localSheetId="4" hidden="1">#REF!</definedName>
    <definedName name="BExMC1PMJS9R7QEPMHKS0NIDNOFY" localSheetId="9" hidden="1">#REF!</definedName>
    <definedName name="BExMC1PMJS9R7QEPMHKS0NIDNOFY" localSheetId="20" hidden="1">#REF!</definedName>
    <definedName name="BExMC1PMJS9R7QEPMHKS0NIDNOFY" localSheetId="8" hidden="1">#REF!</definedName>
    <definedName name="BExMC1PMJS9R7QEPMHKS0NIDNOFY" hidden="1">#REF!</definedName>
    <definedName name="BExMD89QIOU6JY2D1UKA7M26M80B" localSheetId="7" hidden="1">#REF!</definedName>
    <definedName name="BExMD89QIOU6JY2D1UKA7M26M80B" localSheetId="6" hidden="1">#REF!</definedName>
    <definedName name="BExMD89QIOU6JY2D1UKA7M26M80B" localSheetId="22" hidden="1">#REF!</definedName>
    <definedName name="BExMD89QIOU6JY2D1UKA7M26M80B" localSheetId="3" hidden="1">#REF!</definedName>
    <definedName name="BExMD89QIOU6JY2D1UKA7M26M80B" localSheetId="19" hidden="1">#REF!</definedName>
    <definedName name="BExMD89QIOU6JY2D1UKA7M26M80B" localSheetId="4" hidden="1">#REF!</definedName>
    <definedName name="BExMD89QIOU6JY2D1UKA7M26M80B" localSheetId="9" hidden="1">#REF!</definedName>
    <definedName name="BExMD89QIOU6JY2D1UKA7M26M80B" localSheetId="20" hidden="1">#REF!</definedName>
    <definedName name="BExMD89QIOU6JY2D1UKA7M26M80B" localSheetId="8" hidden="1">#REF!</definedName>
    <definedName name="BExMD89QIOU6JY2D1UKA7M26M80B" hidden="1">#REF!</definedName>
    <definedName name="BExMDFM170RLAP1NOWSXEMXARNZ0" localSheetId="7" hidden="1">#REF!</definedName>
    <definedName name="BExMDFM170RLAP1NOWSXEMXARNZ0" localSheetId="6" hidden="1">#REF!</definedName>
    <definedName name="BExMDFM170RLAP1NOWSXEMXARNZ0" localSheetId="22" hidden="1">#REF!</definedName>
    <definedName name="BExMDFM170RLAP1NOWSXEMXARNZ0" localSheetId="3" hidden="1">#REF!</definedName>
    <definedName name="BExMDFM170RLAP1NOWSXEMXARNZ0" localSheetId="19" hidden="1">#REF!</definedName>
    <definedName name="BExMDFM170RLAP1NOWSXEMXARNZ0" localSheetId="4" hidden="1">#REF!</definedName>
    <definedName name="BExMDFM170RLAP1NOWSXEMXARNZ0" localSheetId="9" hidden="1">#REF!</definedName>
    <definedName name="BExMDFM170RLAP1NOWSXEMXARNZ0" localSheetId="20" hidden="1">#REF!</definedName>
    <definedName name="BExMDFM170RLAP1NOWSXEMXARNZ0" localSheetId="8" hidden="1">#REF!</definedName>
    <definedName name="BExMDFM170RLAP1NOWSXEMXARNZ0" hidden="1">#REF!</definedName>
    <definedName name="BExMDH3YAZD1RLELE7M26FTF7SV5" localSheetId="7" hidden="1">#REF!</definedName>
    <definedName name="BExMDH3YAZD1RLELE7M26FTF7SV5" localSheetId="6" hidden="1">#REF!</definedName>
    <definedName name="BExMDH3YAZD1RLELE7M26FTF7SV5" localSheetId="22" hidden="1">#REF!</definedName>
    <definedName name="BExMDH3YAZD1RLELE7M26FTF7SV5" localSheetId="3" hidden="1">#REF!</definedName>
    <definedName name="BExMDH3YAZD1RLELE7M26FTF7SV5" localSheetId="19" hidden="1">#REF!</definedName>
    <definedName name="BExMDH3YAZD1RLELE7M26FTF7SV5" localSheetId="4" hidden="1">#REF!</definedName>
    <definedName name="BExMDH3YAZD1RLELE7M26FTF7SV5" localSheetId="9" hidden="1">#REF!</definedName>
    <definedName name="BExMDH3YAZD1RLELE7M26FTF7SV5" localSheetId="20" hidden="1">#REF!</definedName>
    <definedName name="BExMDH3YAZD1RLELE7M26FTF7SV5" localSheetId="8" hidden="1">#REF!</definedName>
    <definedName name="BExMDH3YAZD1RLELE7M26FTF7SV5" hidden="1">#REF!</definedName>
    <definedName name="BExMDUFZSAL97ZXAJXGOSGNMZQ41" localSheetId="7" hidden="1">#REF!</definedName>
    <definedName name="BExMDUFZSAL97ZXAJXGOSGNMZQ41" localSheetId="6" hidden="1">#REF!</definedName>
    <definedName name="BExMDUFZSAL97ZXAJXGOSGNMZQ41" localSheetId="22" hidden="1">#REF!</definedName>
    <definedName name="BExMDUFZSAL97ZXAJXGOSGNMZQ41" localSheetId="3" hidden="1">#REF!</definedName>
    <definedName name="BExMDUFZSAL97ZXAJXGOSGNMZQ41" localSheetId="19" hidden="1">#REF!</definedName>
    <definedName name="BExMDUFZSAL97ZXAJXGOSGNMZQ41" localSheetId="4" hidden="1">#REF!</definedName>
    <definedName name="BExMDUFZSAL97ZXAJXGOSGNMZQ41" localSheetId="9" hidden="1">#REF!</definedName>
    <definedName name="BExMDUFZSAL97ZXAJXGOSGNMZQ41" localSheetId="20" hidden="1">#REF!</definedName>
    <definedName name="BExMDUFZSAL97ZXAJXGOSGNMZQ41" localSheetId="8" hidden="1">#REF!</definedName>
    <definedName name="BExMDUFZSAL97ZXAJXGOSGNMZQ41" hidden="1">#REF!</definedName>
    <definedName name="BExMDZJF18LY2AEKGFXH01R80UWK" localSheetId="7" hidden="1">#REF!</definedName>
    <definedName name="BExMDZJF18LY2AEKGFXH01R80UWK" localSheetId="6" hidden="1">#REF!</definedName>
    <definedName name="BExMDZJF18LY2AEKGFXH01R80UWK" localSheetId="22" hidden="1">#REF!</definedName>
    <definedName name="BExMDZJF18LY2AEKGFXH01R80UWK" localSheetId="3" hidden="1">#REF!</definedName>
    <definedName name="BExMDZJF18LY2AEKGFXH01R80UWK" localSheetId="4" hidden="1">#REF!</definedName>
    <definedName name="BExMDZJF18LY2AEKGFXH01R80UWK" localSheetId="9" hidden="1">#REF!</definedName>
    <definedName name="BExMDZJF18LY2AEKGFXH01R80UWK" localSheetId="20" hidden="1">#REF!</definedName>
    <definedName name="BExMDZJF18LY2AEKGFXH01R80UWK" localSheetId="8" hidden="1">#REF!</definedName>
    <definedName name="BExMDZJF18LY2AEKGFXH01R80UWK" hidden="1">#REF!</definedName>
    <definedName name="BExME9A6MTZX1393DHZYMZQQSIUZ" localSheetId="7" hidden="1">#REF!</definedName>
    <definedName name="BExME9A6MTZX1393DHZYMZQQSIUZ" localSheetId="6" hidden="1">#REF!</definedName>
    <definedName name="BExME9A6MTZX1393DHZYMZQQSIUZ" localSheetId="22" hidden="1">#REF!</definedName>
    <definedName name="BExME9A6MTZX1393DHZYMZQQSIUZ" localSheetId="3" hidden="1">#REF!</definedName>
    <definedName name="BExME9A6MTZX1393DHZYMZQQSIUZ" localSheetId="19" hidden="1">#REF!</definedName>
    <definedName name="BExME9A6MTZX1393DHZYMZQQSIUZ" localSheetId="4" hidden="1">#REF!</definedName>
    <definedName name="BExME9A6MTZX1393DHZYMZQQSIUZ" localSheetId="9" hidden="1">#REF!</definedName>
    <definedName name="BExME9A6MTZX1393DHZYMZQQSIUZ" localSheetId="20" hidden="1">#REF!</definedName>
    <definedName name="BExME9A6MTZX1393DHZYMZQQSIUZ" localSheetId="8" hidden="1">#REF!</definedName>
    <definedName name="BExME9A6MTZX1393DHZYMZQQSIUZ" hidden="1">#REF!</definedName>
    <definedName name="BExME9KY0V8VJS19ZKMR22YVGZUX" localSheetId="7" hidden="1">#REF!</definedName>
    <definedName name="BExME9KY0V8VJS19ZKMR22YVGZUX" localSheetId="6" hidden="1">#REF!</definedName>
    <definedName name="BExME9KY0V8VJS19ZKMR22YVGZUX" localSheetId="22" hidden="1">#REF!</definedName>
    <definedName name="BExME9KY0V8VJS19ZKMR22YVGZUX" localSheetId="3" hidden="1">#REF!</definedName>
    <definedName name="BExME9KY0V8VJS19ZKMR22YVGZUX" localSheetId="19" hidden="1">#REF!</definedName>
    <definedName name="BExME9KY0V8VJS19ZKMR22YVGZUX" localSheetId="4" hidden="1">#REF!</definedName>
    <definedName name="BExME9KY0V8VJS19ZKMR22YVGZUX" localSheetId="9" hidden="1">#REF!</definedName>
    <definedName name="BExME9KY0V8VJS19ZKMR22YVGZUX" localSheetId="20" hidden="1">#REF!</definedName>
    <definedName name="BExME9KY0V8VJS19ZKMR22YVGZUX" localSheetId="8" hidden="1">#REF!</definedName>
    <definedName name="BExME9KY0V8VJS19ZKMR22YVGZUX" hidden="1">#REF!</definedName>
    <definedName name="BExMEMGXPZSX6ZTYL39EP1MYZEWK" localSheetId="7" hidden="1">#REF!</definedName>
    <definedName name="BExMEMGXPZSX6ZTYL39EP1MYZEWK" localSheetId="6" hidden="1">#REF!</definedName>
    <definedName name="BExMEMGXPZSX6ZTYL39EP1MYZEWK" localSheetId="22" hidden="1">#REF!</definedName>
    <definedName name="BExMEMGXPZSX6ZTYL39EP1MYZEWK" localSheetId="3" hidden="1">#REF!</definedName>
    <definedName name="BExMEMGXPZSX6ZTYL39EP1MYZEWK" localSheetId="19" hidden="1">#REF!</definedName>
    <definedName name="BExMEMGXPZSX6ZTYL39EP1MYZEWK" localSheetId="4" hidden="1">#REF!</definedName>
    <definedName name="BExMEMGXPZSX6ZTYL39EP1MYZEWK" localSheetId="9" hidden="1">#REF!</definedName>
    <definedName name="BExMEMGXPZSX6ZTYL39EP1MYZEWK" localSheetId="20" hidden="1">#REF!</definedName>
    <definedName name="BExMEMGXPZSX6ZTYL39EP1MYZEWK" localSheetId="8" hidden="1">#REF!</definedName>
    <definedName name="BExMEMGXPZSX6ZTYL39EP1MYZEWK" hidden="1">#REF!</definedName>
    <definedName name="BExMEYLTMI0OCLSFH9PG9XZYJI0Y" localSheetId="7" hidden="1">#REF!</definedName>
    <definedName name="BExMEYLTMI0OCLSFH9PG9XZYJI0Y" localSheetId="6" hidden="1">#REF!</definedName>
    <definedName name="BExMEYLTMI0OCLSFH9PG9XZYJI0Y" localSheetId="22" hidden="1">#REF!</definedName>
    <definedName name="BExMEYLTMI0OCLSFH9PG9XZYJI0Y" localSheetId="3" hidden="1">#REF!</definedName>
    <definedName name="BExMEYLTMI0OCLSFH9PG9XZYJI0Y" localSheetId="19" hidden="1">#REF!</definedName>
    <definedName name="BExMEYLTMI0OCLSFH9PG9XZYJI0Y" localSheetId="4" hidden="1">#REF!</definedName>
    <definedName name="BExMEYLTMI0OCLSFH9PG9XZYJI0Y" localSheetId="9" hidden="1">#REF!</definedName>
    <definedName name="BExMEYLTMI0OCLSFH9PG9XZYJI0Y" localSheetId="20" hidden="1">#REF!</definedName>
    <definedName name="BExMEYLTMI0OCLSFH9PG9XZYJI0Y" localSheetId="8" hidden="1">#REF!</definedName>
    <definedName name="BExMEYLTMI0OCLSFH9PG9XZYJI0Y" hidden="1">#REF!</definedName>
    <definedName name="BExMFTBORCDR83T5QYG04CHDA3E3" localSheetId="7" hidden="1">#REF!</definedName>
    <definedName name="BExMFTBORCDR83T5QYG04CHDA3E3" localSheetId="6" hidden="1">#REF!</definedName>
    <definedName name="BExMFTBORCDR83T5QYG04CHDA3E3" localSheetId="22" hidden="1">#REF!</definedName>
    <definedName name="BExMFTBORCDR83T5QYG04CHDA3E3" localSheetId="3" hidden="1">#REF!</definedName>
    <definedName name="BExMFTBORCDR83T5QYG04CHDA3E3" localSheetId="19" hidden="1">#REF!</definedName>
    <definedName name="BExMFTBORCDR83T5QYG04CHDA3E3" localSheetId="4" hidden="1">#REF!</definedName>
    <definedName name="BExMFTBORCDR83T5QYG04CHDA3E3" localSheetId="9" hidden="1">#REF!</definedName>
    <definedName name="BExMFTBORCDR83T5QYG04CHDA3E3" localSheetId="20" hidden="1">#REF!</definedName>
    <definedName name="BExMFTBORCDR83T5QYG04CHDA3E3" localSheetId="8" hidden="1">#REF!</definedName>
    <definedName name="BExMFTBORCDR83T5QYG04CHDA3E3" hidden="1">#REF!</definedName>
    <definedName name="BExMFW6A041ITRTYGVLWTC1EYHTU" localSheetId="7" hidden="1">#REF!</definedName>
    <definedName name="BExMFW6A041ITRTYGVLWTC1EYHTU" localSheetId="6" hidden="1">#REF!</definedName>
    <definedName name="BExMFW6A041ITRTYGVLWTC1EYHTU" localSheetId="22" hidden="1">#REF!</definedName>
    <definedName name="BExMFW6A041ITRTYGVLWTC1EYHTU" localSheetId="3" hidden="1">#REF!</definedName>
    <definedName name="BExMFW6A041ITRTYGVLWTC1EYHTU" localSheetId="19" hidden="1">#REF!</definedName>
    <definedName name="BExMFW6A041ITRTYGVLWTC1EYHTU" localSheetId="4" hidden="1">#REF!</definedName>
    <definedName name="BExMFW6A041ITRTYGVLWTC1EYHTU" localSheetId="9" hidden="1">#REF!</definedName>
    <definedName name="BExMFW6A041ITRTYGVLWTC1EYHTU" localSheetId="20" hidden="1">#REF!</definedName>
    <definedName name="BExMFW6A041ITRTYGVLWTC1EYHTU" localSheetId="8" hidden="1">#REF!</definedName>
    <definedName name="BExMFW6A041ITRTYGVLWTC1EYHTU" hidden="1">#REF!</definedName>
    <definedName name="BExMGFCMMQLDT07FIN1OYG7U8N1T" localSheetId="7" hidden="1">#REF!</definedName>
    <definedName name="BExMGFCMMQLDT07FIN1OYG7U8N1T" localSheetId="6" hidden="1">#REF!</definedName>
    <definedName name="BExMGFCMMQLDT07FIN1OYG7U8N1T" localSheetId="22" hidden="1">#REF!</definedName>
    <definedName name="BExMGFCMMQLDT07FIN1OYG7U8N1T" localSheetId="3" hidden="1">#REF!</definedName>
    <definedName name="BExMGFCMMQLDT07FIN1OYG7U8N1T" localSheetId="19" hidden="1">#REF!</definedName>
    <definedName name="BExMGFCMMQLDT07FIN1OYG7U8N1T" localSheetId="4" hidden="1">#REF!</definedName>
    <definedName name="BExMGFCMMQLDT07FIN1OYG7U8N1T" localSheetId="9" hidden="1">#REF!</definedName>
    <definedName name="BExMGFCMMQLDT07FIN1OYG7U8N1T" localSheetId="20" hidden="1">#REF!</definedName>
    <definedName name="BExMGFCMMQLDT07FIN1OYG7U8N1T" localSheetId="8" hidden="1">#REF!</definedName>
    <definedName name="BExMGFCMMQLDT07FIN1OYG7U8N1T" hidden="1">#REF!</definedName>
    <definedName name="BExMH317MZHXQF08DPNEV321PI0M" localSheetId="7" hidden="1">#REF!</definedName>
    <definedName name="BExMH317MZHXQF08DPNEV321PI0M" localSheetId="6" hidden="1">#REF!</definedName>
    <definedName name="BExMH317MZHXQF08DPNEV321PI0M" localSheetId="22" hidden="1">#REF!</definedName>
    <definedName name="BExMH317MZHXQF08DPNEV321PI0M" localSheetId="3" hidden="1">#REF!</definedName>
    <definedName name="BExMH317MZHXQF08DPNEV321PI0M" localSheetId="19" hidden="1">#REF!</definedName>
    <definedName name="BExMH317MZHXQF08DPNEV321PI0M" localSheetId="4" hidden="1">#REF!</definedName>
    <definedName name="BExMH317MZHXQF08DPNEV321PI0M" localSheetId="9" hidden="1">#REF!</definedName>
    <definedName name="BExMH317MZHXQF08DPNEV321PI0M" localSheetId="20" hidden="1">#REF!</definedName>
    <definedName name="BExMH317MZHXQF08DPNEV321PI0M" localSheetId="8" hidden="1">#REF!</definedName>
    <definedName name="BExMH317MZHXQF08DPNEV321PI0M" hidden="1">#REF!</definedName>
    <definedName name="BExMH3XEHZLKC3266GTFKG5WKM0L" localSheetId="7" hidden="1">#REF!</definedName>
    <definedName name="BExMH3XEHZLKC3266GTFKG5WKM0L" localSheetId="6" hidden="1">#REF!</definedName>
    <definedName name="BExMH3XEHZLKC3266GTFKG5WKM0L" localSheetId="22" hidden="1">#REF!</definedName>
    <definedName name="BExMH3XEHZLKC3266GTFKG5WKM0L" localSheetId="3" hidden="1">#REF!</definedName>
    <definedName name="BExMH3XEHZLKC3266GTFKG5WKM0L" localSheetId="19" hidden="1">#REF!</definedName>
    <definedName name="BExMH3XEHZLKC3266GTFKG5WKM0L" localSheetId="4" hidden="1">#REF!</definedName>
    <definedName name="BExMH3XEHZLKC3266GTFKG5WKM0L" localSheetId="9" hidden="1">#REF!</definedName>
    <definedName name="BExMH3XEHZLKC3266GTFKG5WKM0L" localSheetId="20" hidden="1">#REF!</definedName>
    <definedName name="BExMH3XEHZLKC3266GTFKG5WKM0L" localSheetId="8" hidden="1">#REF!</definedName>
    <definedName name="BExMH3XEHZLKC3266GTFKG5WKM0L" hidden="1">#REF!</definedName>
    <definedName name="BExMJO34421LXZGXGRD4011OQZ4K" localSheetId="7" hidden="1">#REF!</definedName>
    <definedName name="BExMJO34421LXZGXGRD4011OQZ4K" localSheetId="6" hidden="1">#REF!</definedName>
    <definedName name="BExMJO34421LXZGXGRD4011OQZ4K" localSheetId="22" hidden="1">#REF!</definedName>
    <definedName name="BExMJO34421LXZGXGRD4011OQZ4K" localSheetId="3" hidden="1">#REF!</definedName>
    <definedName name="BExMJO34421LXZGXGRD4011OQZ4K" localSheetId="4" hidden="1">#REF!</definedName>
    <definedName name="BExMJO34421LXZGXGRD4011OQZ4K" localSheetId="9" hidden="1">#REF!</definedName>
    <definedName name="BExMJO34421LXZGXGRD4011OQZ4K" localSheetId="20" hidden="1">#REF!</definedName>
    <definedName name="BExMJO34421LXZGXGRD4011OQZ4K" localSheetId="8" hidden="1">#REF!</definedName>
    <definedName name="BExMJO34421LXZGXGRD4011OQZ4K" hidden="1">#REF!</definedName>
    <definedName name="BExMKDV2AKHPQECHKDHPABXDEQV5" localSheetId="7" hidden="1">#REF!</definedName>
    <definedName name="BExMKDV2AKHPQECHKDHPABXDEQV5" localSheetId="6" hidden="1">#REF!</definedName>
    <definedName name="BExMKDV2AKHPQECHKDHPABXDEQV5" localSheetId="22" hidden="1">#REF!</definedName>
    <definedName name="BExMKDV2AKHPQECHKDHPABXDEQV5" localSheetId="3" hidden="1">#REF!</definedName>
    <definedName name="BExMKDV2AKHPQECHKDHPABXDEQV5" localSheetId="19" hidden="1">#REF!</definedName>
    <definedName name="BExMKDV2AKHPQECHKDHPABXDEQV5" localSheetId="4" hidden="1">#REF!</definedName>
    <definedName name="BExMKDV2AKHPQECHKDHPABXDEQV5" localSheetId="9" hidden="1">#REF!</definedName>
    <definedName name="BExMKDV2AKHPQECHKDHPABXDEQV5" localSheetId="20" hidden="1">#REF!</definedName>
    <definedName name="BExMKDV2AKHPQECHKDHPABXDEQV5" localSheetId="8" hidden="1">#REF!</definedName>
    <definedName name="BExMKDV2AKHPQECHKDHPABXDEQV5" hidden="1">#REF!</definedName>
    <definedName name="BExMLI0NYX7946LFCDG136PHZCVH" localSheetId="7" hidden="1">#REF!</definedName>
    <definedName name="BExMLI0NYX7946LFCDG136PHZCVH" localSheetId="6" hidden="1">#REF!</definedName>
    <definedName name="BExMLI0NYX7946LFCDG136PHZCVH" localSheetId="22" hidden="1">#REF!</definedName>
    <definedName name="BExMLI0NYX7946LFCDG136PHZCVH" localSheetId="3" hidden="1">#REF!</definedName>
    <definedName name="BExMLI0NYX7946LFCDG136PHZCVH" localSheetId="19" hidden="1">#REF!</definedName>
    <definedName name="BExMLI0NYX7946LFCDG136PHZCVH" localSheetId="4" hidden="1">#REF!</definedName>
    <definedName name="BExMLI0NYX7946LFCDG136PHZCVH" localSheetId="9" hidden="1">#REF!</definedName>
    <definedName name="BExMLI0NYX7946LFCDG136PHZCVH" localSheetId="20" hidden="1">#REF!</definedName>
    <definedName name="BExMLI0NYX7946LFCDG136PHZCVH" localSheetId="8" hidden="1">#REF!</definedName>
    <definedName name="BExMLI0NYX7946LFCDG136PHZCVH" hidden="1">#REF!</definedName>
    <definedName name="BExMLTPGZCDCEXCV9I173UCVJXSW" localSheetId="7" hidden="1">#REF!</definedName>
    <definedName name="BExMLTPGZCDCEXCV9I173UCVJXSW" localSheetId="6" hidden="1">#REF!</definedName>
    <definedName name="BExMLTPGZCDCEXCV9I173UCVJXSW" localSheetId="22" hidden="1">#REF!</definedName>
    <definedName name="BExMLTPGZCDCEXCV9I173UCVJXSW" localSheetId="3" hidden="1">#REF!</definedName>
    <definedName name="BExMLTPGZCDCEXCV9I173UCVJXSW" localSheetId="19" hidden="1">#REF!</definedName>
    <definedName name="BExMLTPGZCDCEXCV9I173UCVJXSW" localSheetId="4" hidden="1">#REF!</definedName>
    <definedName name="BExMLTPGZCDCEXCV9I173UCVJXSW" localSheetId="9" hidden="1">#REF!</definedName>
    <definedName name="BExMLTPGZCDCEXCV9I173UCVJXSW" localSheetId="20" hidden="1">#REF!</definedName>
    <definedName name="BExMLTPGZCDCEXCV9I173UCVJXSW" localSheetId="8" hidden="1">#REF!</definedName>
    <definedName name="BExMLTPGZCDCEXCV9I173UCVJXSW" hidden="1">#REF!</definedName>
    <definedName name="BExMMT801NP1I1628IFWJDTTLXY2" localSheetId="7" hidden="1">#REF!</definedName>
    <definedName name="BExMMT801NP1I1628IFWJDTTLXY2" localSheetId="6" hidden="1">#REF!</definedName>
    <definedName name="BExMMT801NP1I1628IFWJDTTLXY2" localSheetId="22" hidden="1">#REF!</definedName>
    <definedName name="BExMMT801NP1I1628IFWJDTTLXY2" localSheetId="3" hidden="1">#REF!</definedName>
    <definedName name="BExMMT801NP1I1628IFWJDTTLXY2" localSheetId="19" hidden="1">#REF!</definedName>
    <definedName name="BExMMT801NP1I1628IFWJDTTLXY2" localSheetId="4" hidden="1">#REF!</definedName>
    <definedName name="BExMMT801NP1I1628IFWJDTTLXY2" localSheetId="9" hidden="1">#REF!</definedName>
    <definedName name="BExMMT801NP1I1628IFWJDTTLXY2" localSheetId="20" hidden="1">#REF!</definedName>
    <definedName name="BExMMT801NP1I1628IFWJDTTLXY2" localSheetId="8" hidden="1">#REF!</definedName>
    <definedName name="BExMMT801NP1I1628IFWJDTTLXY2" hidden="1">#REF!</definedName>
    <definedName name="BExMOYUBIL8WGYY0EMIMB3J05GVI" localSheetId="7" hidden="1">#REF!</definedName>
    <definedName name="BExMOYUBIL8WGYY0EMIMB3J05GVI" localSheetId="6" hidden="1">#REF!</definedName>
    <definedName name="BExMOYUBIL8WGYY0EMIMB3J05GVI" localSheetId="22" hidden="1">#REF!</definedName>
    <definedName name="BExMOYUBIL8WGYY0EMIMB3J05GVI" localSheetId="3" hidden="1">#REF!</definedName>
    <definedName name="BExMOYUBIL8WGYY0EMIMB3J05GVI" localSheetId="19" hidden="1">#REF!</definedName>
    <definedName name="BExMOYUBIL8WGYY0EMIMB3J05GVI" localSheetId="4" hidden="1">#REF!</definedName>
    <definedName name="BExMOYUBIL8WGYY0EMIMB3J05GVI" localSheetId="9" hidden="1">#REF!</definedName>
    <definedName name="BExMOYUBIL8WGYY0EMIMB3J05GVI" localSheetId="20" hidden="1">#REF!</definedName>
    <definedName name="BExMOYUBIL8WGYY0EMIMB3J05GVI" localSheetId="8" hidden="1">#REF!</definedName>
    <definedName name="BExMOYUBIL8WGYY0EMIMB3J05GVI" hidden="1">#REF!</definedName>
    <definedName name="BExMP7OQLL0R8VO1CGH6H677G4ZU" localSheetId="7" hidden="1">[1]HEADER!#REF!</definedName>
    <definedName name="BExMP7OQLL0R8VO1CGH6H677G4ZU" localSheetId="6" hidden="1">[1]HEADER!#REF!</definedName>
    <definedName name="BExMP7OQLL0R8VO1CGH6H677G4ZU" localSheetId="22" hidden="1">[1]HEADER!#REF!</definedName>
    <definedName name="BExMP7OQLL0R8VO1CGH6H677G4ZU" localSheetId="3" hidden="1">[1]HEADER!#REF!</definedName>
    <definedName name="BExMP7OQLL0R8VO1CGH6H677G4ZU" localSheetId="19" hidden="1">[1]HEADER!#REF!</definedName>
    <definedName name="BExMP7OQLL0R8VO1CGH6H677G4ZU" localSheetId="4" hidden="1">[1]HEADER!#REF!</definedName>
    <definedName name="BExMP7OQLL0R8VO1CGH6H677G4ZU" localSheetId="9" hidden="1">[1]HEADER!#REF!</definedName>
    <definedName name="BExMP7OQLL0R8VO1CGH6H677G4ZU" localSheetId="20" hidden="1">[1]HEADER!#REF!</definedName>
    <definedName name="BExMP7OQLL0R8VO1CGH6H677G4ZU" localSheetId="8" hidden="1">[1]HEADER!#REF!</definedName>
    <definedName name="BExMP7OQLL0R8VO1CGH6H677G4ZU" hidden="1">[1]HEADER!#REF!</definedName>
    <definedName name="BExMPDZ9DAO9PPXPLKS8XWZBSO4F" localSheetId="7" hidden="1">#REF!</definedName>
    <definedName name="BExMPDZ9DAO9PPXPLKS8XWZBSO4F" localSheetId="6" hidden="1">#REF!</definedName>
    <definedName name="BExMPDZ9DAO9PPXPLKS8XWZBSO4F" localSheetId="17" hidden="1">#REF!</definedName>
    <definedName name="BExMPDZ9DAO9PPXPLKS8XWZBSO4F" localSheetId="22" hidden="1">#REF!</definedName>
    <definedName name="BExMPDZ9DAO9PPXPLKS8XWZBSO4F" localSheetId="3" hidden="1">#REF!</definedName>
    <definedName name="BExMPDZ9DAO9PPXPLKS8XWZBSO4F" localSheetId="19" hidden="1">#REF!</definedName>
    <definedName name="BExMPDZ9DAO9PPXPLKS8XWZBSO4F" localSheetId="15" hidden="1">#REF!</definedName>
    <definedName name="BExMPDZ9DAO9PPXPLKS8XWZBSO4F" localSheetId="4" hidden="1">#REF!</definedName>
    <definedName name="BExMPDZ9DAO9PPXPLKS8XWZBSO4F" localSheetId="9" hidden="1">#REF!</definedName>
    <definedName name="BExMPDZ9DAO9PPXPLKS8XWZBSO4F" localSheetId="20" hidden="1">#REF!</definedName>
    <definedName name="BExMPDZ9DAO9PPXPLKS8XWZBSO4F" localSheetId="8" hidden="1">#REF!</definedName>
    <definedName name="BExMPDZ9DAO9PPXPLKS8XWZBSO4F" hidden="1">#REF!</definedName>
    <definedName name="BExMQB3G76098LOWKE1MHMYROQTC" localSheetId="7" hidden="1">#REF!</definedName>
    <definedName name="BExMQB3G76098LOWKE1MHMYROQTC" localSheetId="6" hidden="1">#REF!</definedName>
    <definedName name="BExMQB3G76098LOWKE1MHMYROQTC" localSheetId="22" hidden="1">#REF!</definedName>
    <definedName name="BExMQB3G76098LOWKE1MHMYROQTC" localSheetId="3" hidden="1">#REF!</definedName>
    <definedName name="BExMQB3G76098LOWKE1MHMYROQTC" localSheetId="19" hidden="1">#REF!</definedName>
    <definedName name="BExMQB3G76098LOWKE1MHMYROQTC" localSheetId="4" hidden="1">#REF!</definedName>
    <definedName name="BExMQB3G76098LOWKE1MHMYROQTC" localSheetId="9" hidden="1">#REF!</definedName>
    <definedName name="BExMQB3G76098LOWKE1MHMYROQTC" localSheetId="20" hidden="1">#REF!</definedName>
    <definedName name="BExMQB3G76098LOWKE1MHMYROQTC" localSheetId="8" hidden="1">#REF!</definedName>
    <definedName name="BExMQB3G76098LOWKE1MHMYROQTC" hidden="1">#REF!</definedName>
    <definedName name="BExMQKOPY5D0ZT7356ITA0B8OH68" localSheetId="7" hidden="1">#REF!</definedName>
    <definedName name="BExMQKOPY5D0ZT7356ITA0B8OH68" localSheetId="6" hidden="1">#REF!</definedName>
    <definedName name="BExMQKOPY5D0ZT7356ITA0B8OH68" localSheetId="22" hidden="1">#REF!</definedName>
    <definedName name="BExMQKOPY5D0ZT7356ITA0B8OH68" localSheetId="3" hidden="1">#REF!</definedName>
    <definedName name="BExMQKOPY5D0ZT7356ITA0B8OH68" localSheetId="4" hidden="1">#REF!</definedName>
    <definedName name="BExMQKOPY5D0ZT7356ITA0B8OH68" localSheetId="9" hidden="1">#REF!</definedName>
    <definedName name="BExMQKOPY5D0ZT7356ITA0B8OH68" localSheetId="20" hidden="1">#REF!</definedName>
    <definedName name="BExMQKOPY5D0ZT7356ITA0B8OH68" localSheetId="8" hidden="1">#REF!</definedName>
    <definedName name="BExMQKOPY5D0ZT7356ITA0B8OH68" hidden="1">#REF!</definedName>
    <definedName name="BExO50CMJCMLOGHRH7OH9FMGVTSS" localSheetId="7" hidden="1">[1]HEADER!#REF!</definedName>
    <definedName name="BExO50CMJCMLOGHRH7OH9FMGVTSS" localSheetId="6" hidden="1">[1]HEADER!#REF!</definedName>
    <definedName name="BExO50CMJCMLOGHRH7OH9FMGVTSS" localSheetId="22" hidden="1">[1]HEADER!#REF!</definedName>
    <definedName name="BExO50CMJCMLOGHRH7OH9FMGVTSS" localSheetId="3" hidden="1">[1]HEADER!#REF!</definedName>
    <definedName name="BExO50CMJCMLOGHRH7OH9FMGVTSS" localSheetId="19" hidden="1">[1]HEADER!#REF!</definedName>
    <definedName name="BExO50CMJCMLOGHRH7OH9FMGVTSS" localSheetId="4" hidden="1">[1]HEADER!#REF!</definedName>
    <definedName name="BExO50CMJCMLOGHRH7OH9FMGVTSS" localSheetId="9" hidden="1">[1]HEADER!#REF!</definedName>
    <definedName name="BExO50CMJCMLOGHRH7OH9FMGVTSS" localSheetId="20" hidden="1">[1]HEADER!#REF!</definedName>
    <definedName name="BExO50CMJCMLOGHRH7OH9FMGVTSS" localSheetId="8" hidden="1">[1]HEADER!#REF!</definedName>
    <definedName name="BExO50CMJCMLOGHRH7OH9FMGVTSS" hidden="1">[1]HEADER!#REF!</definedName>
    <definedName name="BExO52QY0WRQ2VKQQ980SF8S62Y1" localSheetId="7" hidden="1">#REF!</definedName>
    <definedName name="BExO52QY0WRQ2VKQQ980SF8S62Y1" localSheetId="6" hidden="1">#REF!</definedName>
    <definedName name="BExO52QY0WRQ2VKQQ980SF8S62Y1" localSheetId="17" hidden="1">#REF!</definedName>
    <definedName name="BExO52QY0WRQ2VKQQ980SF8S62Y1" localSheetId="22" hidden="1">#REF!</definedName>
    <definedName name="BExO52QY0WRQ2VKQQ980SF8S62Y1" localSheetId="3" hidden="1">#REF!</definedName>
    <definedName name="BExO52QY0WRQ2VKQQ980SF8S62Y1" localSheetId="19" hidden="1">#REF!</definedName>
    <definedName name="BExO52QY0WRQ2VKQQ980SF8S62Y1" localSheetId="15" hidden="1">#REF!</definedName>
    <definedName name="BExO52QY0WRQ2VKQQ980SF8S62Y1" localSheetId="4" hidden="1">#REF!</definedName>
    <definedName name="BExO52QY0WRQ2VKQQ980SF8S62Y1" localSheetId="9" hidden="1">#REF!</definedName>
    <definedName name="BExO52QY0WRQ2VKQQ980SF8S62Y1" localSheetId="20" hidden="1">#REF!</definedName>
    <definedName name="BExO52QY0WRQ2VKQQ980SF8S62Y1" localSheetId="8" hidden="1">#REF!</definedName>
    <definedName name="BExO52QY0WRQ2VKQQ980SF8S62Y1" hidden="1">#REF!</definedName>
    <definedName name="BExO7R3R22P95JHI70DMJ1ZILP3F" localSheetId="7" hidden="1">#REF!</definedName>
    <definedName name="BExO7R3R22P95JHI70DMJ1ZILP3F" localSheetId="6" hidden="1">#REF!</definedName>
    <definedName name="BExO7R3R22P95JHI70DMJ1ZILP3F" localSheetId="22" hidden="1">#REF!</definedName>
    <definedName name="BExO7R3R22P95JHI70DMJ1ZILP3F" localSheetId="3" hidden="1">#REF!</definedName>
    <definedName name="BExO7R3R22P95JHI70DMJ1ZILP3F" localSheetId="19" hidden="1">#REF!</definedName>
    <definedName name="BExO7R3R22P95JHI70DMJ1ZILP3F" localSheetId="4" hidden="1">#REF!</definedName>
    <definedName name="BExO7R3R22P95JHI70DMJ1ZILP3F" localSheetId="9" hidden="1">#REF!</definedName>
    <definedName name="BExO7R3R22P95JHI70DMJ1ZILP3F" localSheetId="20" hidden="1">#REF!</definedName>
    <definedName name="BExO7R3R22P95JHI70DMJ1ZILP3F" localSheetId="8" hidden="1">#REF!</definedName>
    <definedName name="BExO7R3R22P95JHI70DMJ1ZILP3F" hidden="1">#REF!</definedName>
    <definedName name="BExO7V5IPY2ZZ3LYUVBLG9XC82SQ" localSheetId="7" hidden="1">#REF!</definedName>
    <definedName name="BExO7V5IPY2ZZ3LYUVBLG9XC82SQ" localSheetId="6" hidden="1">#REF!</definedName>
    <definedName name="BExO7V5IPY2ZZ3LYUVBLG9XC82SQ" localSheetId="22" hidden="1">#REF!</definedName>
    <definedName name="BExO7V5IPY2ZZ3LYUVBLG9XC82SQ" localSheetId="3" hidden="1">#REF!</definedName>
    <definedName name="BExO7V5IPY2ZZ3LYUVBLG9XC82SQ" localSheetId="4" hidden="1">#REF!</definedName>
    <definedName name="BExO7V5IPY2ZZ3LYUVBLG9XC82SQ" localSheetId="9" hidden="1">#REF!</definedName>
    <definedName name="BExO7V5IPY2ZZ3LYUVBLG9XC82SQ" localSheetId="20" hidden="1">#REF!</definedName>
    <definedName name="BExO7V5IPY2ZZ3LYUVBLG9XC82SQ" localSheetId="8" hidden="1">#REF!</definedName>
    <definedName name="BExO7V5IPY2ZZ3LYUVBLG9XC82SQ" hidden="1">#REF!</definedName>
    <definedName name="BExO8TBCKMDSPONJIBH8YZ1L224J" localSheetId="7" hidden="1">#REF!</definedName>
    <definedName name="BExO8TBCKMDSPONJIBH8YZ1L224J" localSheetId="6" hidden="1">#REF!</definedName>
    <definedName name="BExO8TBCKMDSPONJIBH8YZ1L224J" localSheetId="22" hidden="1">#REF!</definedName>
    <definedName name="BExO8TBCKMDSPONJIBH8YZ1L224J" localSheetId="3" hidden="1">#REF!</definedName>
    <definedName name="BExO8TBCKMDSPONJIBH8YZ1L224J" localSheetId="19" hidden="1">#REF!</definedName>
    <definedName name="BExO8TBCKMDSPONJIBH8YZ1L224J" localSheetId="4" hidden="1">#REF!</definedName>
    <definedName name="BExO8TBCKMDSPONJIBH8YZ1L224J" localSheetId="9" hidden="1">#REF!</definedName>
    <definedName name="BExO8TBCKMDSPONJIBH8YZ1L224J" localSheetId="20" hidden="1">#REF!</definedName>
    <definedName name="BExO8TBCKMDSPONJIBH8YZ1L224J" localSheetId="8" hidden="1">#REF!</definedName>
    <definedName name="BExO8TBCKMDSPONJIBH8YZ1L224J" hidden="1">#REF!</definedName>
    <definedName name="BExO93SZ82LERATPWVTA62BAQQYF" localSheetId="7" hidden="1">#REF!</definedName>
    <definedName name="BExO93SZ82LERATPWVTA62BAQQYF" localSheetId="6" hidden="1">#REF!</definedName>
    <definedName name="BExO93SZ82LERATPWVTA62BAQQYF" localSheetId="22" hidden="1">#REF!</definedName>
    <definedName name="BExO93SZ82LERATPWVTA62BAQQYF" localSheetId="3" hidden="1">#REF!</definedName>
    <definedName name="BExO93SZ82LERATPWVTA62BAQQYF" localSheetId="19" hidden="1">#REF!</definedName>
    <definedName name="BExO93SZ82LERATPWVTA62BAQQYF" localSheetId="4" hidden="1">#REF!</definedName>
    <definedName name="BExO93SZ82LERATPWVTA62BAQQYF" localSheetId="9" hidden="1">#REF!</definedName>
    <definedName name="BExO93SZ82LERATPWVTA62BAQQYF" localSheetId="20" hidden="1">#REF!</definedName>
    <definedName name="BExO93SZ82LERATPWVTA62BAQQYF" localSheetId="8" hidden="1">#REF!</definedName>
    <definedName name="BExO93SZ82LERATPWVTA62BAQQYF" hidden="1">#REF!</definedName>
    <definedName name="BExOA3RQ9DFFMJC5QYZ23ZT9RUN8" localSheetId="7" hidden="1">[1]HEADER!#REF!</definedName>
    <definedName name="BExOA3RQ9DFFMJC5QYZ23ZT9RUN8" localSheetId="6" hidden="1">[1]HEADER!#REF!</definedName>
    <definedName name="BExOA3RQ9DFFMJC5QYZ23ZT9RUN8" localSheetId="22" hidden="1">[1]HEADER!#REF!</definedName>
    <definedName name="BExOA3RQ9DFFMJC5QYZ23ZT9RUN8" localSheetId="3" hidden="1">[1]HEADER!#REF!</definedName>
    <definedName name="BExOA3RQ9DFFMJC5QYZ23ZT9RUN8" localSheetId="19" hidden="1">[1]HEADER!#REF!</definedName>
    <definedName name="BExOA3RQ9DFFMJC5QYZ23ZT9RUN8" localSheetId="4" hidden="1">[1]HEADER!#REF!</definedName>
    <definedName name="BExOA3RQ9DFFMJC5QYZ23ZT9RUN8" localSheetId="9" hidden="1">[1]HEADER!#REF!</definedName>
    <definedName name="BExOA3RQ9DFFMJC5QYZ23ZT9RUN8" localSheetId="20" hidden="1">[1]HEADER!#REF!</definedName>
    <definedName name="BExOA3RQ9DFFMJC5QYZ23ZT9RUN8" localSheetId="8" hidden="1">[1]HEADER!#REF!</definedName>
    <definedName name="BExOA3RQ9DFFMJC5QYZ23ZT9RUN8" hidden="1">[1]HEADER!#REF!</definedName>
    <definedName name="BExOBBTOD2ZW5HUVUK0ZJHN21OK0" localSheetId="7" hidden="1">#REF!</definedName>
    <definedName name="BExOBBTOD2ZW5HUVUK0ZJHN21OK0" localSheetId="6" hidden="1">#REF!</definedName>
    <definedName name="BExOBBTOD2ZW5HUVUK0ZJHN21OK0" localSheetId="17" hidden="1">#REF!</definedName>
    <definedName name="BExOBBTOD2ZW5HUVUK0ZJHN21OK0" localSheetId="22" hidden="1">#REF!</definedName>
    <definedName name="BExOBBTOD2ZW5HUVUK0ZJHN21OK0" localSheetId="3" hidden="1">#REF!</definedName>
    <definedName name="BExOBBTOD2ZW5HUVUK0ZJHN21OK0" localSheetId="19" hidden="1">#REF!</definedName>
    <definedName name="BExOBBTOD2ZW5HUVUK0ZJHN21OK0" localSheetId="15" hidden="1">#REF!</definedName>
    <definedName name="BExOBBTOD2ZW5HUVUK0ZJHN21OK0" localSheetId="4" hidden="1">#REF!</definedName>
    <definedName name="BExOBBTOD2ZW5HUVUK0ZJHN21OK0" localSheetId="9" hidden="1">#REF!</definedName>
    <definedName name="BExOBBTOD2ZW5HUVUK0ZJHN21OK0" localSheetId="20" hidden="1">#REF!</definedName>
    <definedName name="BExOBBTOD2ZW5HUVUK0ZJHN21OK0" localSheetId="8" hidden="1">#REF!</definedName>
    <definedName name="BExOBBTOD2ZW5HUVUK0ZJHN21OK0" hidden="1">#REF!</definedName>
    <definedName name="BExOC0P6VWRPK33VR3X86F7MV8S0" localSheetId="7" hidden="1">#REF!</definedName>
    <definedName name="BExOC0P6VWRPK33VR3X86F7MV8S0" localSheetId="6" hidden="1">#REF!</definedName>
    <definedName name="BExOC0P6VWRPK33VR3X86F7MV8S0" localSheetId="22" hidden="1">#REF!</definedName>
    <definedName name="BExOC0P6VWRPK33VR3X86F7MV8S0" localSheetId="3" hidden="1">#REF!</definedName>
    <definedName name="BExOC0P6VWRPK33VR3X86F7MV8S0" localSheetId="19" hidden="1">#REF!</definedName>
    <definedName name="BExOC0P6VWRPK33VR3X86F7MV8S0" localSheetId="4" hidden="1">#REF!</definedName>
    <definedName name="BExOC0P6VWRPK33VR3X86F7MV8S0" localSheetId="9" hidden="1">#REF!</definedName>
    <definedName name="BExOC0P6VWRPK33VR3X86F7MV8S0" localSheetId="20" hidden="1">#REF!</definedName>
    <definedName name="BExOC0P6VWRPK33VR3X86F7MV8S0" localSheetId="8" hidden="1">#REF!</definedName>
    <definedName name="BExOC0P6VWRPK33VR3X86F7MV8S0" hidden="1">#REF!</definedName>
    <definedName name="BExOD8WLOETWE7NEBBTM1S2VZFK6" localSheetId="7" hidden="1">#REF!</definedName>
    <definedName name="BExOD8WLOETWE7NEBBTM1S2VZFK6" localSheetId="6" hidden="1">#REF!</definedName>
    <definedName name="BExOD8WLOETWE7NEBBTM1S2VZFK6" localSheetId="22" hidden="1">#REF!</definedName>
    <definedName name="BExOD8WLOETWE7NEBBTM1S2VZFK6" localSheetId="3" hidden="1">#REF!</definedName>
    <definedName name="BExOD8WLOETWE7NEBBTM1S2VZFK6" localSheetId="19" hidden="1">#REF!</definedName>
    <definedName name="BExOD8WLOETWE7NEBBTM1S2VZFK6" localSheetId="4" hidden="1">#REF!</definedName>
    <definedName name="BExOD8WLOETWE7NEBBTM1S2VZFK6" localSheetId="9" hidden="1">#REF!</definedName>
    <definedName name="BExOD8WLOETWE7NEBBTM1S2VZFK6" localSheetId="20" hidden="1">#REF!</definedName>
    <definedName name="BExOD8WLOETWE7NEBBTM1S2VZFK6" localSheetId="8" hidden="1">#REF!</definedName>
    <definedName name="BExOD8WLOETWE7NEBBTM1S2VZFK6" hidden="1">#REF!</definedName>
    <definedName name="BExODAEJJGZDHRQOC05X43TZH630" localSheetId="7" hidden="1">#REF!</definedName>
    <definedName name="BExODAEJJGZDHRQOC05X43TZH630" localSheetId="6" hidden="1">#REF!</definedName>
    <definedName name="BExODAEJJGZDHRQOC05X43TZH630" localSheetId="22" hidden="1">#REF!</definedName>
    <definedName name="BExODAEJJGZDHRQOC05X43TZH630" localSheetId="3" hidden="1">#REF!</definedName>
    <definedName name="BExODAEJJGZDHRQOC05X43TZH630" localSheetId="19" hidden="1">#REF!</definedName>
    <definedName name="BExODAEJJGZDHRQOC05X43TZH630" localSheetId="4" hidden="1">#REF!</definedName>
    <definedName name="BExODAEJJGZDHRQOC05X43TZH630" localSheetId="9" hidden="1">#REF!</definedName>
    <definedName name="BExODAEJJGZDHRQOC05X43TZH630" localSheetId="20" hidden="1">#REF!</definedName>
    <definedName name="BExODAEJJGZDHRQOC05X43TZH630" localSheetId="8" hidden="1">#REF!</definedName>
    <definedName name="BExODAEJJGZDHRQOC05X43TZH630" hidden="1">#REF!</definedName>
    <definedName name="BExODBAW59S6T7KPEMO7F4EYC5F1" localSheetId="7" hidden="1">#REF!</definedName>
    <definedName name="BExODBAW59S6T7KPEMO7F4EYC5F1" localSheetId="6" hidden="1">#REF!</definedName>
    <definedName name="BExODBAW59S6T7KPEMO7F4EYC5F1" localSheetId="22" hidden="1">#REF!</definedName>
    <definedName name="BExODBAW59S6T7KPEMO7F4EYC5F1" localSheetId="3" hidden="1">#REF!</definedName>
    <definedName name="BExODBAW59S6T7KPEMO7F4EYC5F1" localSheetId="19" hidden="1">#REF!</definedName>
    <definedName name="BExODBAW59S6T7KPEMO7F4EYC5F1" localSheetId="4" hidden="1">#REF!</definedName>
    <definedName name="BExODBAW59S6T7KPEMO7F4EYC5F1" localSheetId="9" hidden="1">#REF!</definedName>
    <definedName name="BExODBAW59S6T7KPEMO7F4EYC5F1" localSheetId="20" hidden="1">#REF!</definedName>
    <definedName name="BExODBAW59S6T7KPEMO7F4EYC5F1" localSheetId="8" hidden="1">#REF!</definedName>
    <definedName name="BExODBAW59S6T7KPEMO7F4EYC5F1" hidden="1">#REF!</definedName>
    <definedName name="BExOEYCAL8KM3VDG4H21LLPCXJGM" localSheetId="7" hidden="1">#REF!</definedName>
    <definedName name="BExOEYCAL8KM3VDG4H21LLPCXJGM" localSheetId="6" hidden="1">#REF!</definedName>
    <definedName name="BExOEYCAL8KM3VDG4H21LLPCXJGM" localSheetId="22" hidden="1">#REF!</definedName>
    <definedName name="BExOEYCAL8KM3VDG4H21LLPCXJGM" localSheetId="3" hidden="1">#REF!</definedName>
    <definedName name="BExOEYCAL8KM3VDG4H21LLPCXJGM" localSheetId="19" hidden="1">#REF!</definedName>
    <definedName name="BExOEYCAL8KM3VDG4H21LLPCXJGM" localSheetId="4" hidden="1">#REF!</definedName>
    <definedName name="BExOEYCAL8KM3VDG4H21LLPCXJGM" localSheetId="9" hidden="1">#REF!</definedName>
    <definedName name="BExOEYCAL8KM3VDG4H21LLPCXJGM" localSheetId="20" hidden="1">#REF!</definedName>
    <definedName name="BExOEYCAL8KM3VDG4H21LLPCXJGM" localSheetId="8" hidden="1">#REF!</definedName>
    <definedName name="BExOEYCAL8KM3VDG4H21LLPCXJGM" hidden="1">#REF!</definedName>
    <definedName name="BExOGEN0C5WQZXVJJVASPCKTFDVF" localSheetId="7" hidden="1">#REF!</definedName>
    <definedName name="BExOGEN0C5WQZXVJJVASPCKTFDVF" localSheetId="6" hidden="1">#REF!</definedName>
    <definedName name="BExOGEN0C5WQZXVJJVASPCKTFDVF" localSheetId="22" hidden="1">#REF!</definedName>
    <definedName name="BExOGEN0C5WQZXVJJVASPCKTFDVF" localSheetId="3" hidden="1">#REF!</definedName>
    <definedName name="BExOGEN0C5WQZXVJJVASPCKTFDVF" localSheetId="19" hidden="1">#REF!</definedName>
    <definedName name="BExOGEN0C5WQZXVJJVASPCKTFDVF" localSheetId="4" hidden="1">#REF!</definedName>
    <definedName name="BExOGEN0C5WQZXVJJVASPCKTFDVF" localSheetId="9" hidden="1">#REF!</definedName>
    <definedName name="BExOGEN0C5WQZXVJJVASPCKTFDVF" localSheetId="20" hidden="1">#REF!</definedName>
    <definedName name="BExOGEN0C5WQZXVJJVASPCKTFDVF" localSheetId="8" hidden="1">#REF!</definedName>
    <definedName name="BExOGEN0C5WQZXVJJVASPCKTFDVF" hidden="1">#REF!</definedName>
    <definedName name="BExOGMVUNE8SNQO9YK1T1K1FG1X3" localSheetId="7" hidden="1">#REF!</definedName>
    <definedName name="BExOGMVUNE8SNQO9YK1T1K1FG1X3" localSheetId="6" hidden="1">#REF!</definedName>
    <definedName name="BExOGMVUNE8SNQO9YK1T1K1FG1X3" localSheetId="22" hidden="1">#REF!</definedName>
    <definedName name="BExOGMVUNE8SNQO9YK1T1K1FG1X3" localSheetId="3" hidden="1">#REF!</definedName>
    <definedName name="BExOGMVUNE8SNQO9YK1T1K1FG1X3" localSheetId="19" hidden="1">#REF!</definedName>
    <definedName name="BExOGMVUNE8SNQO9YK1T1K1FG1X3" localSheetId="4" hidden="1">#REF!</definedName>
    <definedName name="BExOGMVUNE8SNQO9YK1T1K1FG1X3" localSheetId="9" hidden="1">#REF!</definedName>
    <definedName name="BExOGMVUNE8SNQO9YK1T1K1FG1X3" localSheetId="20" hidden="1">#REF!</definedName>
    <definedName name="BExOGMVUNE8SNQO9YK1T1K1FG1X3" localSheetId="8" hidden="1">#REF!</definedName>
    <definedName name="BExOGMVUNE8SNQO9YK1T1K1FG1X3" hidden="1">#REF!</definedName>
    <definedName name="BExOGSVM0FKAK4Z4EV2ELSSOGT9K" localSheetId="7" hidden="1">#REF!</definedName>
    <definedName name="BExOGSVM0FKAK4Z4EV2ELSSOGT9K" localSheetId="6" hidden="1">#REF!</definedName>
    <definedName name="BExOGSVM0FKAK4Z4EV2ELSSOGT9K" localSheetId="22" hidden="1">#REF!</definedName>
    <definedName name="BExOGSVM0FKAK4Z4EV2ELSSOGT9K" localSheetId="3" hidden="1">#REF!</definedName>
    <definedName name="BExOGSVM0FKAK4Z4EV2ELSSOGT9K" localSheetId="19" hidden="1">#REF!</definedName>
    <definedName name="BExOGSVM0FKAK4Z4EV2ELSSOGT9K" localSheetId="4" hidden="1">#REF!</definedName>
    <definedName name="BExOGSVM0FKAK4Z4EV2ELSSOGT9K" localSheetId="9" hidden="1">#REF!</definedName>
    <definedName name="BExOGSVM0FKAK4Z4EV2ELSSOGT9K" localSheetId="20" hidden="1">#REF!</definedName>
    <definedName name="BExOGSVM0FKAK4Z4EV2ELSSOGT9K" localSheetId="8" hidden="1">#REF!</definedName>
    <definedName name="BExOGSVM0FKAK4Z4EV2ELSSOGT9K" hidden="1">#REF!</definedName>
    <definedName name="BExOHDK1WJFHNJBRDFZSSCCCXQJB" localSheetId="7" hidden="1">#REF!</definedName>
    <definedName name="BExOHDK1WJFHNJBRDFZSSCCCXQJB" localSheetId="6" hidden="1">#REF!</definedName>
    <definedName name="BExOHDK1WJFHNJBRDFZSSCCCXQJB" localSheetId="22" hidden="1">#REF!</definedName>
    <definedName name="BExOHDK1WJFHNJBRDFZSSCCCXQJB" localSheetId="3" hidden="1">#REF!</definedName>
    <definedName name="BExOHDK1WJFHNJBRDFZSSCCCXQJB" localSheetId="19" hidden="1">#REF!</definedName>
    <definedName name="BExOHDK1WJFHNJBRDFZSSCCCXQJB" localSheetId="4" hidden="1">#REF!</definedName>
    <definedName name="BExOHDK1WJFHNJBRDFZSSCCCXQJB" localSheetId="9" hidden="1">#REF!</definedName>
    <definedName name="BExOHDK1WJFHNJBRDFZSSCCCXQJB" localSheetId="20" hidden="1">#REF!</definedName>
    <definedName name="BExOHDK1WJFHNJBRDFZSSCCCXQJB" localSheetId="8" hidden="1">#REF!</definedName>
    <definedName name="BExOHDK1WJFHNJBRDFZSSCCCXQJB" hidden="1">#REF!</definedName>
    <definedName name="BExOIHPRIZWRO9M5UR06YCG1187S" localSheetId="7" hidden="1">#REF!</definedName>
    <definedName name="BExOIHPRIZWRO9M5UR06YCG1187S" localSheetId="6" hidden="1">#REF!</definedName>
    <definedName name="BExOIHPRIZWRO9M5UR06YCG1187S" localSheetId="22" hidden="1">#REF!</definedName>
    <definedName name="BExOIHPRIZWRO9M5UR06YCG1187S" localSheetId="3" hidden="1">#REF!</definedName>
    <definedName name="BExOIHPRIZWRO9M5UR06YCG1187S" localSheetId="19" hidden="1">#REF!</definedName>
    <definedName name="BExOIHPRIZWRO9M5UR06YCG1187S" localSheetId="4" hidden="1">#REF!</definedName>
    <definedName name="BExOIHPRIZWRO9M5UR06YCG1187S" localSheetId="9" hidden="1">#REF!</definedName>
    <definedName name="BExOIHPRIZWRO9M5UR06YCG1187S" localSheetId="20" hidden="1">#REF!</definedName>
    <definedName name="BExOIHPRIZWRO9M5UR06YCG1187S" localSheetId="8" hidden="1">#REF!</definedName>
    <definedName name="BExOIHPRIZWRO9M5UR06YCG1187S" hidden="1">#REF!</definedName>
    <definedName name="BExOJA6SFCC5BE1YHLWLT3MHAXFW" localSheetId="7" hidden="1">#REF!</definedName>
    <definedName name="BExOJA6SFCC5BE1YHLWLT3MHAXFW" localSheetId="6" hidden="1">#REF!</definedName>
    <definedName name="BExOJA6SFCC5BE1YHLWLT3MHAXFW" localSheetId="22" hidden="1">#REF!</definedName>
    <definedName name="BExOJA6SFCC5BE1YHLWLT3MHAXFW" localSheetId="3" hidden="1">#REF!</definedName>
    <definedName name="BExOJA6SFCC5BE1YHLWLT3MHAXFW" localSheetId="19" hidden="1">#REF!</definedName>
    <definedName name="BExOJA6SFCC5BE1YHLWLT3MHAXFW" localSheetId="4" hidden="1">#REF!</definedName>
    <definedName name="BExOJA6SFCC5BE1YHLWLT3MHAXFW" localSheetId="9" hidden="1">#REF!</definedName>
    <definedName name="BExOJA6SFCC5BE1YHLWLT3MHAXFW" localSheetId="20" hidden="1">#REF!</definedName>
    <definedName name="BExOJA6SFCC5BE1YHLWLT3MHAXFW" localSheetId="8" hidden="1">#REF!</definedName>
    <definedName name="BExOJA6SFCC5BE1YHLWLT3MHAXFW" hidden="1">#REF!</definedName>
    <definedName name="BExOKXDNJ8W1WVKP54HLQD3FEIHV" localSheetId="7" hidden="1">#REF!</definedName>
    <definedName name="BExOKXDNJ8W1WVKP54HLQD3FEIHV" localSheetId="6" hidden="1">#REF!</definedName>
    <definedName name="BExOKXDNJ8W1WVKP54HLQD3FEIHV" localSheetId="22" hidden="1">#REF!</definedName>
    <definedName name="BExOKXDNJ8W1WVKP54HLQD3FEIHV" localSheetId="3" hidden="1">#REF!</definedName>
    <definedName name="BExOKXDNJ8W1WVKP54HLQD3FEIHV" localSheetId="19" hidden="1">#REF!</definedName>
    <definedName name="BExOKXDNJ8W1WVKP54HLQD3FEIHV" localSheetId="4" hidden="1">#REF!</definedName>
    <definedName name="BExOKXDNJ8W1WVKP54HLQD3FEIHV" localSheetId="9" hidden="1">#REF!</definedName>
    <definedName name="BExOKXDNJ8W1WVKP54HLQD3FEIHV" localSheetId="20" hidden="1">#REF!</definedName>
    <definedName name="BExOKXDNJ8W1WVKP54HLQD3FEIHV" localSheetId="8" hidden="1">#REF!</definedName>
    <definedName name="BExOKXDNJ8W1WVKP54HLQD3FEIHV" hidden="1">#REF!</definedName>
    <definedName name="BExOL32MM12201L2PNM4MHC0GIAR" localSheetId="7" hidden="1">#REF!</definedName>
    <definedName name="BExOL32MM12201L2PNM4MHC0GIAR" localSheetId="6" hidden="1">#REF!</definedName>
    <definedName name="BExOL32MM12201L2PNM4MHC0GIAR" localSheetId="22" hidden="1">#REF!</definedName>
    <definedName name="BExOL32MM12201L2PNM4MHC0GIAR" localSheetId="3" hidden="1">#REF!</definedName>
    <definedName name="BExOL32MM12201L2PNM4MHC0GIAR" localSheetId="19" hidden="1">#REF!</definedName>
    <definedName name="BExOL32MM12201L2PNM4MHC0GIAR" localSheetId="4" hidden="1">#REF!</definedName>
    <definedName name="BExOL32MM12201L2PNM4MHC0GIAR" localSheetId="9" hidden="1">#REF!</definedName>
    <definedName name="BExOL32MM12201L2PNM4MHC0GIAR" localSheetId="20" hidden="1">#REF!</definedName>
    <definedName name="BExOL32MM12201L2PNM4MHC0GIAR" localSheetId="8" hidden="1">#REF!</definedName>
    <definedName name="BExOL32MM12201L2PNM4MHC0GIAR" hidden="1">#REF!</definedName>
    <definedName name="BExOLKR2377X900V4JGUMD9SZK37" localSheetId="7" hidden="1">#REF!</definedName>
    <definedName name="BExOLKR2377X900V4JGUMD9SZK37" localSheetId="6" hidden="1">#REF!</definedName>
    <definedName name="BExOLKR2377X900V4JGUMD9SZK37" localSheetId="22" hidden="1">#REF!</definedName>
    <definedName name="BExOLKR2377X900V4JGUMD9SZK37" localSheetId="3" hidden="1">#REF!</definedName>
    <definedName name="BExOLKR2377X900V4JGUMD9SZK37" localSheetId="19" hidden="1">#REF!</definedName>
    <definedName name="BExOLKR2377X900V4JGUMD9SZK37" localSheetId="4" hidden="1">#REF!</definedName>
    <definedName name="BExOLKR2377X900V4JGUMD9SZK37" localSheetId="9" hidden="1">#REF!</definedName>
    <definedName name="BExOLKR2377X900V4JGUMD9SZK37" localSheetId="20" hidden="1">#REF!</definedName>
    <definedName name="BExOLKR2377X900V4JGUMD9SZK37" localSheetId="8" hidden="1">#REF!</definedName>
    <definedName name="BExOLKR2377X900V4JGUMD9SZK37" hidden="1">#REF!</definedName>
    <definedName name="BExOM31EZJWCWR2G3KFDUC0QLMR3" localSheetId="7" hidden="1">#REF!</definedName>
    <definedName name="BExOM31EZJWCWR2G3KFDUC0QLMR3" localSheetId="6" hidden="1">#REF!</definedName>
    <definedName name="BExOM31EZJWCWR2G3KFDUC0QLMR3" localSheetId="22" hidden="1">#REF!</definedName>
    <definedName name="BExOM31EZJWCWR2G3KFDUC0QLMR3" localSheetId="3" hidden="1">#REF!</definedName>
    <definedName name="BExOM31EZJWCWR2G3KFDUC0QLMR3" localSheetId="19" hidden="1">#REF!</definedName>
    <definedName name="BExOM31EZJWCWR2G3KFDUC0QLMR3" localSheetId="4" hidden="1">#REF!</definedName>
    <definedName name="BExOM31EZJWCWR2G3KFDUC0QLMR3" localSheetId="9" hidden="1">#REF!</definedName>
    <definedName name="BExOM31EZJWCWR2G3KFDUC0QLMR3" localSheetId="20" hidden="1">#REF!</definedName>
    <definedName name="BExOM31EZJWCWR2G3KFDUC0QLMR3" localSheetId="8" hidden="1">#REF!</definedName>
    <definedName name="BExOM31EZJWCWR2G3KFDUC0QLMR3" hidden="1">#REF!</definedName>
    <definedName name="BExOM7ZC3N7KPGK2UEA488HGQ1XV" localSheetId="7" hidden="1">#REF!</definedName>
    <definedName name="BExOM7ZC3N7KPGK2UEA488HGQ1XV" localSheetId="6" hidden="1">#REF!</definedName>
    <definedName name="BExOM7ZC3N7KPGK2UEA488HGQ1XV" localSheetId="22" hidden="1">#REF!</definedName>
    <definedName name="BExOM7ZC3N7KPGK2UEA488HGQ1XV" localSheetId="3" hidden="1">#REF!</definedName>
    <definedName name="BExOM7ZC3N7KPGK2UEA488HGQ1XV" localSheetId="19" hidden="1">#REF!</definedName>
    <definedName name="BExOM7ZC3N7KPGK2UEA488HGQ1XV" localSheetId="4" hidden="1">#REF!</definedName>
    <definedName name="BExOM7ZC3N7KPGK2UEA488HGQ1XV" localSheetId="9" hidden="1">#REF!</definedName>
    <definedName name="BExOM7ZC3N7KPGK2UEA488HGQ1XV" localSheetId="20" hidden="1">#REF!</definedName>
    <definedName name="BExOM7ZC3N7KPGK2UEA488HGQ1XV" localSheetId="8" hidden="1">#REF!</definedName>
    <definedName name="BExOM7ZC3N7KPGK2UEA488HGQ1XV" hidden="1">#REF!</definedName>
    <definedName name="BExON53JIUPI2N5KYKX07OE9XVSS" localSheetId="7" hidden="1">#REF!</definedName>
    <definedName name="BExON53JIUPI2N5KYKX07OE9XVSS" localSheetId="6" hidden="1">#REF!</definedName>
    <definedName name="BExON53JIUPI2N5KYKX07OE9XVSS" localSheetId="22" hidden="1">#REF!</definedName>
    <definedName name="BExON53JIUPI2N5KYKX07OE9XVSS" localSheetId="3" hidden="1">#REF!</definedName>
    <definedName name="BExON53JIUPI2N5KYKX07OE9XVSS" localSheetId="19" hidden="1">#REF!</definedName>
    <definedName name="BExON53JIUPI2N5KYKX07OE9XVSS" localSheetId="4" hidden="1">#REF!</definedName>
    <definedName name="BExON53JIUPI2N5KYKX07OE9XVSS" localSheetId="9" hidden="1">#REF!</definedName>
    <definedName name="BExON53JIUPI2N5KYKX07OE9XVSS" localSheetId="20" hidden="1">#REF!</definedName>
    <definedName name="BExON53JIUPI2N5KYKX07OE9XVSS" localSheetId="8" hidden="1">#REF!</definedName>
    <definedName name="BExON53JIUPI2N5KYKX07OE9XVSS" hidden="1">#REF!</definedName>
    <definedName name="BExOO1M407DVW7MB37GQT8LYHFW9" localSheetId="7" hidden="1">#REF!</definedName>
    <definedName name="BExOO1M407DVW7MB37GQT8LYHFW9" localSheetId="6" hidden="1">#REF!</definedName>
    <definedName name="BExOO1M407DVW7MB37GQT8LYHFW9" localSheetId="22" hidden="1">#REF!</definedName>
    <definedName name="BExOO1M407DVW7MB37GQT8LYHFW9" localSheetId="3" hidden="1">#REF!</definedName>
    <definedName name="BExOO1M407DVW7MB37GQT8LYHFW9" localSheetId="19" hidden="1">#REF!</definedName>
    <definedName name="BExOO1M407DVW7MB37GQT8LYHFW9" localSheetId="4" hidden="1">#REF!</definedName>
    <definedName name="BExOO1M407DVW7MB37GQT8LYHFW9" localSheetId="9" hidden="1">#REF!</definedName>
    <definedName name="BExOO1M407DVW7MB37GQT8LYHFW9" localSheetId="20" hidden="1">#REF!</definedName>
    <definedName name="BExOO1M407DVW7MB37GQT8LYHFW9" localSheetId="8" hidden="1">#REF!</definedName>
    <definedName name="BExOO1M407DVW7MB37GQT8LYHFW9" hidden="1">#REF!</definedName>
    <definedName name="BExOOJQYX1D3FC6CCT9KHKL8L3DZ" localSheetId="7" hidden="1">#REF!</definedName>
    <definedName name="BExOOJQYX1D3FC6CCT9KHKL8L3DZ" localSheetId="6" hidden="1">#REF!</definedName>
    <definedName name="BExOOJQYX1D3FC6CCT9KHKL8L3DZ" localSheetId="22" hidden="1">#REF!</definedName>
    <definedName name="BExOOJQYX1D3FC6CCT9KHKL8L3DZ" localSheetId="3" hidden="1">#REF!</definedName>
    <definedName name="BExOOJQYX1D3FC6CCT9KHKL8L3DZ" localSheetId="19" hidden="1">#REF!</definedName>
    <definedName name="BExOOJQYX1D3FC6CCT9KHKL8L3DZ" localSheetId="4" hidden="1">#REF!</definedName>
    <definedName name="BExOOJQYX1D3FC6CCT9KHKL8L3DZ" localSheetId="9" hidden="1">#REF!</definedName>
    <definedName name="BExOOJQYX1D3FC6CCT9KHKL8L3DZ" localSheetId="20" hidden="1">#REF!</definedName>
    <definedName name="BExOOJQYX1D3FC6CCT9KHKL8L3DZ" localSheetId="8" hidden="1">#REF!</definedName>
    <definedName name="BExOOJQYX1D3FC6CCT9KHKL8L3DZ" hidden="1">#REF!</definedName>
    <definedName name="BExQ3EUGIDKON27CD7VAGPO38OG1" localSheetId="7" hidden="1">#REF!</definedName>
    <definedName name="BExQ3EUGIDKON27CD7VAGPO38OG1" localSheetId="6" hidden="1">#REF!</definedName>
    <definedName name="BExQ3EUGIDKON27CD7VAGPO38OG1" localSheetId="22" hidden="1">#REF!</definedName>
    <definedName name="BExQ3EUGIDKON27CD7VAGPO38OG1" localSheetId="3" hidden="1">#REF!</definedName>
    <definedName name="BExQ3EUGIDKON27CD7VAGPO38OG1" localSheetId="19" hidden="1">#REF!</definedName>
    <definedName name="BExQ3EUGIDKON27CD7VAGPO38OG1" localSheetId="4" hidden="1">#REF!</definedName>
    <definedName name="BExQ3EUGIDKON27CD7VAGPO38OG1" localSheetId="9" hidden="1">#REF!</definedName>
    <definedName name="BExQ3EUGIDKON27CD7VAGPO38OG1" localSheetId="20" hidden="1">#REF!</definedName>
    <definedName name="BExQ3EUGIDKON27CD7VAGPO38OG1" localSheetId="8" hidden="1">#REF!</definedName>
    <definedName name="BExQ3EUGIDKON27CD7VAGPO38OG1" hidden="1">#REF!</definedName>
    <definedName name="BExQ404I92WBL186FTDW6HW6MPES" localSheetId="7" hidden="1">#REF!</definedName>
    <definedName name="BExQ404I92WBL186FTDW6HW6MPES" localSheetId="6" hidden="1">#REF!</definedName>
    <definedName name="BExQ404I92WBL186FTDW6HW6MPES" localSheetId="22" hidden="1">#REF!</definedName>
    <definedName name="BExQ404I92WBL186FTDW6HW6MPES" localSheetId="3" hidden="1">#REF!</definedName>
    <definedName name="BExQ404I92WBL186FTDW6HW6MPES" localSheetId="19" hidden="1">#REF!</definedName>
    <definedName name="BExQ404I92WBL186FTDW6HW6MPES" localSheetId="4" hidden="1">#REF!</definedName>
    <definedName name="BExQ404I92WBL186FTDW6HW6MPES" localSheetId="9" hidden="1">#REF!</definedName>
    <definedName name="BExQ404I92WBL186FTDW6HW6MPES" localSheetId="20" hidden="1">#REF!</definedName>
    <definedName name="BExQ404I92WBL186FTDW6HW6MPES" localSheetId="8" hidden="1">#REF!</definedName>
    <definedName name="BExQ404I92WBL186FTDW6HW6MPES" hidden="1">#REF!</definedName>
    <definedName name="BExQ7ZTWMSXIKEBDGN5PNKYBPPH1" localSheetId="7" hidden="1">#REF!</definedName>
    <definedName name="BExQ7ZTWMSXIKEBDGN5PNKYBPPH1" localSheetId="6" hidden="1">#REF!</definedName>
    <definedName name="BExQ7ZTWMSXIKEBDGN5PNKYBPPH1" localSheetId="22" hidden="1">#REF!</definedName>
    <definedName name="BExQ7ZTWMSXIKEBDGN5PNKYBPPH1" localSheetId="3" hidden="1">#REF!</definedName>
    <definedName name="BExQ7ZTWMSXIKEBDGN5PNKYBPPH1" localSheetId="19" hidden="1">#REF!</definedName>
    <definedName name="BExQ7ZTWMSXIKEBDGN5PNKYBPPH1" localSheetId="4" hidden="1">#REF!</definedName>
    <definedName name="BExQ7ZTWMSXIKEBDGN5PNKYBPPH1" localSheetId="9" hidden="1">#REF!</definedName>
    <definedName name="BExQ7ZTWMSXIKEBDGN5PNKYBPPH1" localSheetId="20" hidden="1">#REF!</definedName>
    <definedName name="BExQ7ZTWMSXIKEBDGN5PNKYBPPH1" localSheetId="8" hidden="1">#REF!</definedName>
    <definedName name="BExQ7ZTWMSXIKEBDGN5PNKYBPPH1" hidden="1">#REF!</definedName>
    <definedName name="BExQ8CPTYSNF5F0A55M3GDLS8LWX" localSheetId="7" hidden="1">#REF!</definedName>
    <definedName name="BExQ8CPTYSNF5F0A55M3GDLS8LWX" localSheetId="6" hidden="1">#REF!</definedName>
    <definedName name="BExQ8CPTYSNF5F0A55M3GDLS8LWX" localSheetId="22" hidden="1">#REF!</definedName>
    <definedName name="BExQ8CPTYSNF5F0A55M3GDLS8LWX" localSheetId="3" hidden="1">#REF!</definedName>
    <definedName name="BExQ8CPTYSNF5F0A55M3GDLS8LWX" localSheetId="19" hidden="1">#REF!</definedName>
    <definedName name="BExQ8CPTYSNF5F0A55M3GDLS8LWX" localSheetId="4" hidden="1">#REF!</definedName>
    <definedName name="BExQ8CPTYSNF5F0A55M3GDLS8LWX" localSheetId="9" hidden="1">#REF!</definedName>
    <definedName name="BExQ8CPTYSNF5F0A55M3GDLS8LWX" localSheetId="20" hidden="1">#REF!</definedName>
    <definedName name="BExQ8CPTYSNF5F0A55M3GDLS8LWX" localSheetId="8" hidden="1">#REF!</definedName>
    <definedName name="BExQ8CPTYSNF5F0A55M3GDLS8LWX" hidden="1">#REF!</definedName>
    <definedName name="BExQ8IPNSLEL9FQC5K9LOTP55NS7" localSheetId="7" hidden="1">#REF!</definedName>
    <definedName name="BExQ8IPNSLEL9FQC5K9LOTP55NS7" localSheetId="6" hidden="1">#REF!</definedName>
    <definedName name="BExQ8IPNSLEL9FQC5K9LOTP55NS7" localSheetId="22" hidden="1">#REF!</definedName>
    <definedName name="BExQ8IPNSLEL9FQC5K9LOTP55NS7" localSheetId="3" hidden="1">#REF!</definedName>
    <definedName name="BExQ8IPNSLEL9FQC5K9LOTP55NS7" localSheetId="19" hidden="1">#REF!</definedName>
    <definedName name="BExQ8IPNSLEL9FQC5K9LOTP55NS7" localSheetId="4" hidden="1">#REF!</definedName>
    <definedName name="BExQ8IPNSLEL9FQC5K9LOTP55NS7" localSheetId="9" hidden="1">#REF!</definedName>
    <definedName name="BExQ8IPNSLEL9FQC5K9LOTP55NS7" localSheetId="20" hidden="1">#REF!</definedName>
    <definedName name="BExQ8IPNSLEL9FQC5K9LOTP55NS7" localSheetId="8" hidden="1">#REF!</definedName>
    <definedName name="BExQ8IPNSLEL9FQC5K9LOTP55NS7" hidden="1">#REF!</definedName>
    <definedName name="BExQ9KRZE9W48183D72QWGUOGF4Y" localSheetId="7" hidden="1">#REF!</definedName>
    <definedName name="BExQ9KRZE9W48183D72QWGUOGF4Y" localSheetId="6" hidden="1">#REF!</definedName>
    <definedName name="BExQ9KRZE9W48183D72QWGUOGF4Y" localSheetId="22" hidden="1">#REF!</definedName>
    <definedName name="BExQ9KRZE9W48183D72QWGUOGF4Y" localSheetId="3" hidden="1">#REF!</definedName>
    <definedName name="BExQ9KRZE9W48183D72QWGUOGF4Y" localSheetId="19" hidden="1">#REF!</definedName>
    <definedName name="BExQ9KRZE9W48183D72QWGUOGF4Y" localSheetId="4" hidden="1">#REF!</definedName>
    <definedName name="BExQ9KRZE9W48183D72QWGUOGF4Y" localSheetId="9" hidden="1">#REF!</definedName>
    <definedName name="BExQ9KRZE9W48183D72QWGUOGF4Y" localSheetId="20" hidden="1">#REF!</definedName>
    <definedName name="BExQ9KRZE9W48183D72QWGUOGF4Y" localSheetId="8" hidden="1">#REF!</definedName>
    <definedName name="BExQ9KRZE9W48183D72QWGUOGF4Y" hidden="1">#REF!</definedName>
    <definedName name="BExQA197RL9XYVPZ67SZC57SC2R4" localSheetId="7" hidden="1">#REF!</definedName>
    <definedName name="BExQA197RL9XYVPZ67SZC57SC2R4" localSheetId="6" hidden="1">#REF!</definedName>
    <definedName name="BExQA197RL9XYVPZ67SZC57SC2R4" localSheetId="22" hidden="1">#REF!</definedName>
    <definedName name="BExQA197RL9XYVPZ67SZC57SC2R4" localSheetId="3" hidden="1">#REF!</definedName>
    <definedName name="BExQA197RL9XYVPZ67SZC57SC2R4" localSheetId="19" hidden="1">#REF!</definedName>
    <definedName name="BExQA197RL9XYVPZ67SZC57SC2R4" localSheetId="4" hidden="1">#REF!</definedName>
    <definedName name="BExQA197RL9XYVPZ67SZC57SC2R4" localSheetId="9" hidden="1">#REF!</definedName>
    <definedName name="BExQA197RL9XYVPZ67SZC57SC2R4" localSheetId="20" hidden="1">#REF!</definedName>
    <definedName name="BExQA197RL9XYVPZ67SZC57SC2R4" localSheetId="8" hidden="1">#REF!</definedName>
    <definedName name="BExQA197RL9XYVPZ67SZC57SC2R4" hidden="1">#REF!</definedName>
    <definedName name="BExQBJ7C4PP6SGCK3VOF59QI33XO" localSheetId="7" hidden="1">#REF!</definedName>
    <definedName name="BExQBJ7C4PP6SGCK3VOF59QI33XO" localSheetId="6" hidden="1">#REF!</definedName>
    <definedName name="BExQBJ7C4PP6SGCK3VOF59QI33XO" localSheetId="22" hidden="1">#REF!</definedName>
    <definedName name="BExQBJ7C4PP6SGCK3VOF59QI33XO" localSheetId="3" hidden="1">#REF!</definedName>
    <definedName name="BExQBJ7C4PP6SGCK3VOF59QI33XO" localSheetId="19" hidden="1">#REF!</definedName>
    <definedName name="BExQBJ7C4PP6SGCK3VOF59QI33XO" localSheetId="4" hidden="1">#REF!</definedName>
    <definedName name="BExQBJ7C4PP6SGCK3VOF59QI33XO" localSheetId="9" hidden="1">#REF!</definedName>
    <definedName name="BExQBJ7C4PP6SGCK3VOF59QI33XO" localSheetId="20" hidden="1">#REF!</definedName>
    <definedName name="BExQBJ7C4PP6SGCK3VOF59QI33XO" localSheetId="8" hidden="1">#REF!</definedName>
    <definedName name="BExQBJ7C4PP6SGCK3VOF59QI33XO" hidden="1">#REF!</definedName>
    <definedName name="BExQBZZKCSU0GDBO84689SF629S8" localSheetId="7" hidden="1">#REF!</definedName>
    <definedName name="BExQBZZKCSU0GDBO84689SF629S8" localSheetId="6" hidden="1">#REF!</definedName>
    <definedName name="BExQBZZKCSU0GDBO84689SF629S8" localSheetId="22" hidden="1">#REF!</definedName>
    <definedName name="BExQBZZKCSU0GDBO84689SF629S8" localSheetId="3" hidden="1">#REF!</definedName>
    <definedName name="BExQBZZKCSU0GDBO84689SF629S8" localSheetId="19" hidden="1">#REF!</definedName>
    <definedName name="BExQBZZKCSU0GDBO84689SF629S8" localSheetId="4" hidden="1">#REF!</definedName>
    <definedName name="BExQBZZKCSU0GDBO84689SF629S8" localSheetId="9" hidden="1">#REF!</definedName>
    <definedName name="BExQBZZKCSU0GDBO84689SF629S8" localSheetId="20" hidden="1">#REF!</definedName>
    <definedName name="BExQBZZKCSU0GDBO84689SF629S8" localSheetId="8" hidden="1">#REF!</definedName>
    <definedName name="BExQBZZKCSU0GDBO84689SF629S8" hidden="1">#REF!</definedName>
    <definedName name="BExQCT25M6PSWWZ80RDSR8KRTFWR" localSheetId="7" hidden="1">#REF!</definedName>
    <definedName name="BExQCT25M6PSWWZ80RDSR8KRTFWR" localSheetId="6" hidden="1">#REF!</definedName>
    <definedName name="BExQCT25M6PSWWZ80RDSR8KRTFWR" localSheetId="22" hidden="1">#REF!</definedName>
    <definedName name="BExQCT25M6PSWWZ80RDSR8KRTFWR" localSheetId="3" hidden="1">#REF!</definedName>
    <definedName name="BExQCT25M6PSWWZ80RDSR8KRTFWR" localSheetId="19" hidden="1">#REF!</definedName>
    <definedName name="BExQCT25M6PSWWZ80RDSR8KRTFWR" localSheetId="4" hidden="1">#REF!</definedName>
    <definedName name="BExQCT25M6PSWWZ80RDSR8KRTFWR" localSheetId="9" hidden="1">#REF!</definedName>
    <definedName name="BExQCT25M6PSWWZ80RDSR8KRTFWR" localSheetId="20" hidden="1">#REF!</definedName>
    <definedName name="BExQCT25M6PSWWZ80RDSR8KRTFWR" localSheetId="8" hidden="1">#REF!</definedName>
    <definedName name="BExQCT25M6PSWWZ80RDSR8KRTFWR" hidden="1">#REF!</definedName>
    <definedName name="BExQD7LDQ2HK3AB2LIRP4VKT2TR5" localSheetId="7" hidden="1">#REF!</definedName>
    <definedName name="BExQD7LDQ2HK3AB2LIRP4VKT2TR5" localSheetId="6" hidden="1">#REF!</definedName>
    <definedName name="BExQD7LDQ2HK3AB2LIRP4VKT2TR5" localSheetId="22" hidden="1">#REF!</definedName>
    <definedName name="BExQD7LDQ2HK3AB2LIRP4VKT2TR5" localSheetId="3" hidden="1">#REF!</definedName>
    <definedName name="BExQD7LDQ2HK3AB2LIRP4VKT2TR5" localSheetId="19" hidden="1">#REF!</definedName>
    <definedName name="BExQD7LDQ2HK3AB2LIRP4VKT2TR5" localSheetId="4" hidden="1">#REF!</definedName>
    <definedName name="BExQD7LDQ2HK3AB2LIRP4VKT2TR5" localSheetId="9" hidden="1">#REF!</definedName>
    <definedName name="BExQD7LDQ2HK3AB2LIRP4VKT2TR5" localSheetId="20" hidden="1">#REF!</definedName>
    <definedName name="BExQD7LDQ2HK3AB2LIRP4VKT2TR5" localSheetId="8" hidden="1">#REF!</definedName>
    <definedName name="BExQD7LDQ2HK3AB2LIRP4VKT2TR5" hidden="1">#REF!</definedName>
    <definedName name="BExQDF358QKYC5GN5UM4H9QMRO57" localSheetId="7" hidden="1">#REF!</definedName>
    <definedName name="BExQDF358QKYC5GN5UM4H9QMRO57" localSheetId="6" hidden="1">#REF!</definedName>
    <definedName name="BExQDF358QKYC5GN5UM4H9QMRO57" localSheetId="22" hidden="1">#REF!</definedName>
    <definedName name="BExQDF358QKYC5GN5UM4H9QMRO57" localSheetId="3" hidden="1">#REF!</definedName>
    <definedName name="BExQDF358QKYC5GN5UM4H9QMRO57" localSheetId="19" hidden="1">#REF!</definedName>
    <definedName name="BExQDF358QKYC5GN5UM4H9QMRO57" localSheetId="4" hidden="1">#REF!</definedName>
    <definedName name="BExQDF358QKYC5GN5UM4H9QMRO57" localSheetId="9" hidden="1">#REF!</definedName>
    <definedName name="BExQDF358QKYC5GN5UM4H9QMRO57" localSheetId="20" hidden="1">#REF!</definedName>
    <definedName name="BExQDF358QKYC5GN5UM4H9QMRO57" localSheetId="8" hidden="1">#REF!</definedName>
    <definedName name="BExQDF358QKYC5GN5UM4H9QMRO57" hidden="1">#REF!</definedName>
    <definedName name="BExQEVDUAWWC17V6YEJNU4PZV7TI" localSheetId="7" hidden="1">#REF!</definedName>
    <definedName name="BExQEVDUAWWC17V6YEJNU4PZV7TI" localSheetId="6" hidden="1">#REF!</definedName>
    <definedName name="BExQEVDUAWWC17V6YEJNU4PZV7TI" localSheetId="22" hidden="1">#REF!</definedName>
    <definedName name="BExQEVDUAWWC17V6YEJNU4PZV7TI" localSheetId="3" hidden="1">#REF!</definedName>
    <definedName name="BExQEVDUAWWC17V6YEJNU4PZV7TI" localSheetId="19" hidden="1">#REF!</definedName>
    <definedName name="BExQEVDUAWWC17V6YEJNU4PZV7TI" localSheetId="4" hidden="1">#REF!</definedName>
    <definedName name="BExQEVDUAWWC17V6YEJNU4PZV7TI" localSheetId="9" hidden="1">#REF!</definedName>
    <definedName name="BExQEVDUAWWC17V6YEJNU4PZV7TI" localSheetId="20" hidden="1">#REF!</definedName>
    <definedName name="BExQEVDUAWWC17V6YEJNU4PZV7TI" localSheetId="8" hidden="1">#REF!</definedName>
    <definedName name="BExQEVDUAWWC17V6YEJNU4PZV7TI" hidden="1">#REF!</definedName>
    <definedName name="BExQFDD8AMSM81VJ7C5J1PL081ZA" localSheetId="7" hidden="1">#REF!</definedName>
    <definedName name="BExQFDD8AMSM81VJ7C5J1PL081ZA" localSheetId="6" hidden="1">#REF!</definedName>
    <definedName name="BExQFDD8AMSM81VJ7C5J1PL081ZA" localSheetId="22" hidden="1">#REF!</definedName>
    <definedName name="BExQFDD8AMSM81VJ7C5J1PL081ZA" localSheetId="3" hidden="1">#REF!</definedName>
    <definedName name="BExQFDD8AMSM81VJ7C5J1PL081ZA" localSheetId="19" hidden="1">#REF!</definedName>
    <definedName name="BExQFDD8AMSM81VJ7C5J1PL081ZA" localSheetId="4" hidden="1">#REF!</definedName>
    <definedName name="BExQFDD8AMSM81VJ7C5J1PL081ZA" localSheetId="9" hidden="1">#REF!</definedName>
    <definedName name="BExQFDD8AMSM81VJ7C5J1PL081ZA" localSheetId="20" hidden="1">#REF!</definedName>
    <definedName name="BExQFDD8AMSM81VJ7C5J1PL081ZA" localSheetId="8" hidden="1">#REF!</definedName>
    <definedName name="BExQFDD8AMSM81VJ7C5J1PL081ZA" hidden="1">#REF!</definedName>
    <definedName name="BExQG9A8FDEJT47C3G2G4X9H3HJ3" localSheetId="7" hidden="1">#REF!</definedName>
    <definedName name="BExQG9A8FDEJT47C3G2G4X9H3HJ3" localSheetId="6" hidden="1">#REF!</definedName>
    <definedName name="BExQG9A8FDEJT47C3G2G4X9H3HJ3" localSheetId="22" hidden="1">#REF!</definedName>
    <definedName name="BExQG9A8FDEJT47C3G2G4X9H3HJ3" localSheetId="3" hidden="1">#REF!</definedName>
    <definedName name="BExQG9A8FDEJT47C3G2G4X9H3HJ3" localSheetId="19" hidden="1">#REF!</definedName>
    <definedName name="BExQG9A8FDEJT47C3G2G4X9H3HJ3" localSheetId="4" hidden="1">#REF!</definedName>
    <definedName name="BExQG9A8FDEJT47C3G2G4X9H3HJ3" localSheetId="9" hidden="1">#REF!</definedName>
    <definedName name="BExQG9A8FDEJT47C3G2G4X9H3HJ3" localSheetId="20" hidden="1">#REF!</definedName>
    <definedName name="BExQG9A8FDEJT47C3G2G4X9H3HJ3" localSheetId="8" hidden="1">#REF!</definedName>
    <definedName name="BExQG9A8FDEJT47C3G2G4X9H3HJ3" hidden="1">#REF!</definedName>
    <definedName name="BExQGGRZ9PU4DLCW6LIRFFW7K8SB" localSheetId="7" hidden="1">#REF!</definedName>
    <definedName name="BExQGGRZ9PU4DLCW6LIRFFW7K8SB" localSheetId="6" hidden="1">#REF!</definedName>
    <definedName name="BExQGGRZ9PU4DLCW6LIRFFW7K8SB" localSheetId="22" hidden="1">#REF!</definedName>
    <definedName name="BExQGGRZ9PU4DLCW6LIRFFW7K8SB" localSheetId="3" hidden="1">#REF!</definedName>
    <definedName name="BExQGGRZ9PU4DLCW6LIRFFW7K8SB" localSheetId="19" hidden="1">#REF!</definedName>
    <definedName name="BExQGGRZ9PU4DLCW6LIRFFW7K8SB" localSheetId="4" hidden="1">#REF!</definedName>
    <definedName name="BExQGGRZ9PU4DLCW6LIRFFW7K8SB" localSheetId="9" hidden="1">#REF!</definedName>
    <definedName name="BExQGGRZ9PU4DLCW6LIRFFW7K8SB" localSheetId="20" hidden="1">#REF!</definedName>
    <definedName name="BExQGGRZ9PU4DLCW6LIRFFW7K8SB" localSheetId="8" hidden="1">#REF!</definedName>
    <definedName name="BExQGGRZ9PU4DLCW6LIRFFW7K8SB" hidden="1">#REF!</definedName>
    <definedName name="BExQGNIMU06R7XOZP0G4A4JF3PQU" localSheetId="7" hidden="1">#REF!</definedName>
    <definedName name="BExQGNIMU06R7XOZP0G4A4JF3PQU" localSheetId="6" hidden="1">#REF!</definedName>
    <definedName name="BExQGNIMU06R7XOZP0G4A4JF3PQU" localSheetId="22" hidden="1">#REF!</definedName>
    <definedName name="BExQGNIMU06R7XOZP0G4A4JF3PQU" localSheetId="3" hidden="1">#REF!</definedName>
    <definedName name="BExQGNIMU06R7XOZP0G4A4JF3PQU" localSheetId="19" hidden="1">#REF!</definedName>
    <definedName name="BExQGNIMU06R7XOZP0G4A4JF3PQU" localSheetId="4" hidden="1">#REF!</definedName>
    <definedName name="BExQGNIMU06R7XOZP0G4A4JF3PQU" localSheetId="9" hidden="1">#REF!</definedName>
    <definedName name="BExQGNIMU06R7XOZP0G4A4JF3PQU" localSheetId="20" hidden="1">#REF!</definedName>
    <definedName name="BExQGNIMU06R7XOZP0G4A4JF3PQU" localSheetId="8" hidden="1">#REF!</definedName>
    <definedName name="BExQGNIMU06R7XOZP0G4A4JF3PQU" hidden="1">#REF!</definedName>
    <definedName name="BExQHAW8VHKS49T51EGMDEFC81DR" localSheetId="7" hidden="1">#REF!</definedName>
    <definedName name="BExQHAW8VHKS49T51EGMDEFC81DR" localSheetId="6" hidden="1">#REF!</definedName>
    <definedName name="BExQHAW8VHKS49T51EGMDEFC81DR" localSheetId="22" hidden="1">#REF!</definedName>
    <definedName name="BExQHAW8VHKS49T51EGMDEFC81DR" localSheetId="3" hidden="1">#REF!</definedName>
    <definedName name="BExQHAW8VHKS49T51EGMDEFC81DR" localSheetId="19" hidden="1">#REF!</definedName>
    <definedName name="BExQHAW8VHKS49T51EGMDEFC81DR" localSheetId="4" hidden="1">#REF!</definedName>
    <definedName name="BExQHAW8VHKS49T51EGMDEFC81DR" localSheetId="9" hidden="1">#REF!</definedName>
    <definedName name="BExQHAW8VHKS49T51EGMDEFC81DR" localSheetId="20" hidden="1">#REF!</definedName>
    <definedName name="BExQHAW8VHKS49T51EGMDEFC81DR" localSheetId="8" hidden="1">#REF!</definedName>
    <definedName name="BExQHAW8VHKS49T51EGMDEFC81DR" hidden="1">#REF!</definedName>
    <definedName name="BExQKLA0B915G11EYP0LGKQB8ODL" localSheetId="7" hidden="1">#REF!</definedName>
    <definedName name="BExQKLA0B915G11EYP0LGKQB8ODL" localSheetId="6" hidden="1">#REF!</definedName>
    <definedName name="BExQKLA0B915G11EYP0LGKQB8ODL" localSheetId="22" hidden="1">#REF!</definedName>
    <definedName name="BExQKLA0B915G11EYP0LGKQB8ODL" localSheetId="3" hidden="1">#REF!</definedName>
    <definedName name="BExQKLA0B915G11EYP0LGKQB8ODL" localSheetId="19" hidden="1">#REF!</definedName>
    <definedName name="BExQKLA0B915G11EYP0LGKQB8ODL" localSheetId="4" hidden="1">#REF!</definedName>
    <definedName name="BExQKLA0B915G11EYP0LGKQB8ODL" localSheetId="9" hidden="1">#REF!</definedName>
    <definedName name="BExQKLA0B915G11EYP0LGKQB8ODL" localSheetId="20" hidden="1">#REF!</definedName>
    <definedName name="BExQKLA0B915G11EYP0LGKQB8ODL" localSheetId="8" hidden="1">#REF!</definedName>
    <definedName name="BExQKLA0B915G11EYP0LGKQB8ODL" hidden="1">#REF!</definedName>
    <definedName name="BExQLG5AXCWH6GNFB7S4E9NC0XD8" localSheetId="7" hidden="1">#REF!</definedName>
    <definedName name="BExQLG5AXCWH6GNFB7S4E9NC0XD8" localSheetId="6" hidden="1">#REF!</definedName>
    <definedName name="BExQLG5AXCWH6GNFB7S4E9NC0XD8" localSheetId="22" hidden="1">#REF!</definedName>
    <definedName name="BExQLG5AXCWH6GNFB7S4E9NC0XD8" localSheetId="3" hidden="1">#REF!</definedName>
    <definedName name="BExQLG5AXCWH6GNFB7S4E9NC0XD8" localSheetId="19" hidden="1">#REF!</definedName>
    <definedName name="BExQLG5AXCWH6GNFB7S4E9NC0XD8" localSheetId="4" hidden="1">#REF!</definedName>
    <definedName name="BExQLG5AXCWH6GNFB7S4E9NC0XD8" localSheetId="9" hidden="1">#REF!</definedName>
    <definedName name="BExQLG5AXCWH6GNFB7S4E9NC0XD8" localSheetId="20" hidden="1">#REF!</definedName>
    <definedName name="BExQLG5AXCWH6GNFB7S4E9NC0XD8" localSheetId="8" hidden="1">#REF!</definedName>
    <definedName name="BExQLG5AXCWH6GNFB7S4E9NC0XD8" hidden="1">#REF!</definedName>
    <definedName name="BExRYKGHJYFMG3OBTPAS9UNL5J15" localSheetId="7" hidden="1">#REF!</definedName>
    <definedName name="BExRYKGHJYFMG3OBTPAS9UNL5J15" localSheetId="6" hidden="1">#REF!</definedName>
    <definedName name="BExRYKGHJYFMG3OBTPAS9UNL5J15" localSheetId="22" hidden="1">#REF!</definedName>
    <definedName name="BExRYKGHJYFMG3OBTPAS9UNL5J15" localSheetId="3" hidden="1">#REF!</definedName>
    <definedName name="BExRYKGHJYFMG3OBTPAS9UNL5J15" localSheetId="19" hidden="1">#REF!</definedName>
    <definedName name="BExRYKGHJYFMG3OBTPAS9UNL5J15" localSheetId="4" hidden="1">#REF!</definedName>
    <definedName name="BExRYKGHJYFMG3OBTPAS9UNL5J15" localSheetId="9" hidden="1">#REF!</definedName>
    <definedName name="BExRYKGHJYFMG3OBTPAS9UNL5J15" localSheetId="20" hidden="1">#REF!</definedName>
    <definedName name="BExRYKGHJYFMG3OBTPAS9UNL5J15" localSheetId="8" hidden="1">#REF!</definedName>
    <definedName name="BExRYKGHJYFMG3OBTPAS9UNL5J15" hidden="1">#REF!</definedName>
    <definedName name="BExRZ0CBUNTQNDTMSP8907Z8IF0K" localSheetId="7" hidden="1">#REF!</definedName>
    <definedName name="BExRZ0CBUNTQNDTMSP8907Z8IF0K" localSheetId="6" hidden="1">#REF!</definedName>
    <definedName name="BExRZ0CBUNTQNDTMSP8907Z8IF0K" localSheetId="22" hidden="1">#REF!</definedName>
    <definedName name="BExRZ0CBUNTQNDTMSP8907Z8IF0K" localSheetId="3" hidden="1">#REF!</definedName>
    <definedName name="BExRZ0CBUNTQNDTMSP8907Z8IF0K" localSheetId="19" hidden="1">#REF!</definedName>
    <definedName name="BExRZ0CBUNTQNDTMSP8907Z8IF0K" localSheetId="4" hidden="1">#REF!</definedName>
    <definedName name="BExRZ0CBUNTQNDTMSP8907Z8IF0K" localSheetId="9" hidden="1">#REF!</definedName>
    <definedName name="BExRZ0CBUNTQNDTMSP8907Z8IF0K" localSheetId="20" hidden="1">#REF!</definedName>
    <definedName name="BExRZ0CBUNTQNDTMSP8907Z8IF0K" localSheetId="8" hidden="1">#REF!</definedName>
    <definedName name="BExRZ0CBUNTQNDTMSP8907Z8IF0K" hidden="1">#REF!</definedName>
    <definedName name="BExRZ0N3FY8C4LE3YPIZQIR4508K" localSheetId="7" hidden="1">#REF!</definedName>
    <definedName name="BExRZ0N3FY8C4LE3YPIZQIR4508K" localSheetId="6" hidden="1">#REF!</definedName>
    <definedName name="BExRZ0N3FY8C4LE3YPIZQIR4508K" localSheetId="22" hidden="1">#REF!</definedName>
    <definedName name="BExRZ0N3FY8C4LE3YPIZQIR4508K" localSheetId="3" hidden="1">#REF!</definedName>
    <definedName name="BExRZ0N3FY8C4LE3YPIZQIR4508K" localSheetId="19" hidden="1">#REF!</definedName>
    <definedName name="BExRZ0N3FY8C4LE3YPIZQIR4508K" localSheetId="4" hidden="1">#REF!</definedName>
    <definedName name="BExRZ0N3FY8C4LE3YPIZQIR4508K" localSheetId="9" hidden="1">#REF!</definedName>
    <definedName name="BExRZ0N3FY8C4LE3YPIZQIR4508K" localSheetId="20" hidden="1">#REF!</definedName>
    <definedName name="BExRZ0N3FY8C4LE3YPIZQIR4508K" localSheetId="8" hidden="1">#REF!</definedName>
    <definedName name="BExRZ0N3FY8C4LE3YPIZQIR4508K" hidden="1">#REF!</definedName>
    <definedName name="BExRZSIJUZLUM5HUXHG88BHOLJ7H" localSheetId="7" hidden="1">#REF!</definedName>
    <definedName name="BExRZSIJUZLUM5HUXHG88BHOLJ7H" localSheetId="6" hidden="1">#REF!</definedName>
    <definedName name="BExRZSIJUZLUM5HUXHG88BHOLJ7H" localSheetId="22" hidden="1">#REF!</definedName>
    <definedName name="BExRZSIJUZLUM5HUXHG88BHOLJ7H" localSheetId="3" hidden="1">#REF!</definedName>
    <definedName name="BExRZSIJUZLUM5HUXHG88BHOLJ7H" localSheetId="19" hidden="1">#REF!</definedName>
    <definedName name="BExRZSIJUZLUM5HUXHG88BHOLJ7H" localSheetId="4" hidden="1">#REF!</definedName>
    <definedName name="BExRZSIJUZLUM5HUXHG88BHOLJ7H" localSheetId="9" hidden="1">#REF!</definedName>
    <definedName name="BExRZSIJUZLUM5HUXHG88BHOLJ7H" localSheetId="20" hidden="1">#REF!</definedName>
    <definedName name="BExRZSIJUZLUM5HUXHG88BHOLJ7H" localSheetId="8" hidden="1">#REF!</definedName>
    <definedName name="BExRZSIJUZLUM5HUXHG88BHOLJ7H" hidden="1">#REF!</definedName>
    <definedName name="BExS00WO0YBHHO9HE5UL1UQVAUO1" localSheetId="7" hidden="1">#REF!</definedName>
    <definedName name="BExS00WO0YBHHO9HE5UL1UQVAUO1" localSheetId="6" hidden="1">#REF!</definedName>
    <definedName name="BExS00WO0YBHHO9HE5UL1UQVAUO1" localSheetId="22" hidden="1">#REF!</definedName>
    <definedName name="BExS00WO0YBHHO9HE5UL1UQVAUO1" localSheetId="3" hidden="1">#REF!</definedName>
    <definedName name="BExS00WO0YBHHO9HE5UL1UQVAUO1" localSheetId="19" hidden="1">#REF!</definedName>
    <definedName name="BExS00WO0YBHHO9HE5UL1UQVAUO1" localSheetId="4" hidden="1">#REF!</definedName>
    <definedName name="BExS00WO0YBHHO9HE5UL1UQVAUO1" localSheetId="9" hidden="1">#REF!</definedName>
    <definedName name="BExS00WO0YBHHO9HE5UL1UQVAUO1" localSheetId="20" hidden="1">#REF!</definedName>
    <definedName name="BExS00WO0YBHHO9HE5UL1UQVAUO1" localSheetId="8" hidden="1">#REF!</definedName>
    <definedName name="BExS00WO0YBHHO9HE5UL1UQVAUO1" hidden="1">#REF!</definedName>
    <definedName name="BExS1UZKA34PAKDSTYYUBNIR4MXF" localSheetId="7" hidden="1">#REF!</definedName>
    <definedName name="BExS1UZKA34PAKDSTYYUBNIR4MXF" localSheetId="6" hidden="1">#REF!</definedName>
    <definedName name="BExS1UZKA34PAKDSTYYUBNIR4MXF" localSheetId="22" hidden="1">#REF!</definedName>
    <definedName name="BExS1UZKA34PAKDSTYYUBNIR4MXF" localSheetId="3" hidden="1">#REF!</definedName>
    <definedName name="BExS1UZKA34PAKDSTYYUBNIR4MXF" localSheetId="19" hidden="1">#REF!</definedName>
    <definedName name="BExS1UZKA34PAKDSTYYUBNIR4MXF" localSheetId="4" hidden="1">#REF!</definedName>
    <definedName name="BExS1UZKA34PAKDSTYYUBNIR4MXF" localSheetId="9" hidden="1">#REF!</definedName>
    <definedName name="BExS1UZKA34PAKDSTYYUBNIR4MXF" localSheetId="20" hidden="1">#REF!</definedName>
    <definedName name="BExS1UZKA34PAKDSTYYUBNIR4MXF" localSheetId="8" hidden="1">#REF!</definedName>
    <definedName name="BExS1UZKA34PAKDSTYYUBNIR4MXF" hidden="1">#REF!</definedName>
    <definedName name="BExS2IILHQJOER4TPQKFM1V75VCM" localSheetId="7" hidden="1">#REF!</definedName>
    <definedName name="BExS2IILHQJOER4TPQKFM1V75VCM" localSheetId="6" hidden="1">#REF!</definedName>
    <definedName name="BExS2IILHQJOER4TPQKFM1V75VCM" localSheetId="22" hidden="1">#REF!</definedName>
    <definedName name="BExS2IILHQJOER4TPQKFM1V75VCM" localSheetId="3" hidden="1">#REF!</definedName>
    <definedName name="BExS2IILHQJOER4TPQKFM1V75VCM" localSheetId="19" hidden="1">#REF!</definedName>
    <definedName name="BExS2IILHQJOER4TPQKFM1V75VCM" localSheetId="4" hidden="1">#REF!</definedName>
    <definedName name="BExS2IILHQJOER4TPQKFM1V75VCM" localSheetId="9" hidden="1">#REF!</definedName>
    <definedName name="BExS2IILHQJOER4TPQKFM1V75VCM" localSheetId="20" hidden="1">#REF!</definedName>
    <definedName name="BExS2IILHQJOER4TPQKFM1V75VCM" localSheetId="8" hidden="1">#REF!</definedName>
    <definedName name="BExS2IILHQJOER4TPQKFM1V75VCM" hidden="1">#REF!</definedName>
    <definedName name="BExS3KFF56GPO2J7TIZ6M5SFJEOG" localSheetId="7" hidden="1">#REF!</definedName>
    <definedName name="BExS3KFF56GPO2J7TIZ6M5SFJEOG" localSheetId="6" hidden="1">#REF!</definedName>
    <definedName name="BExS3KFF56GPO2J7TIZ6M5SFJEOG" localSheetId="22" hidden="1">#REF!</definedName>
    <definedName name="BExS3KFF56GPO2J7TIZ6M5SFJEOG" localSheetId="3" hidden="1">#REF!</definedName>
    <definedName name="BExS3KFF56GPO2J7TIZ6M5SFJEOG" localSheetId="19" hidden="1">#REF!</definedName>
    <definedName name="BExS3KFF56GPO2J7TIZ6M5SFJEOG" localSheetId="4" hidden="1">#REF!</definedName>
    <definedName name="BExS3KFF56GPO2J7TIZ6M5SFJEOG" localSheetId="9" hidden="1">#REF!</definedName>
    <definedName name="BExS3KFF56GPO2J7TIZ6M5SFJEOG" localSheetId="20" hidden="1">#REF!</definedName>
    <definedName name="BExS3KFF56GPO2J7TIZ6M5SFJEOG" localSheetId="8" hidden="1">#REF!</definedName>
    <definedName name="BExS3KFF56GPO2J7TIZ6M5SFJEOG" hidden="1">#REF!</definedName>
    <definedName name="BExS3MTPQB1ASW6W43WV8A1SO24G" localSheetId="7" hidden="1">#REF!</definedName>
    <definedName name="BExS3MTPQB1ASW6W43WV8A1SO24G" localSheetId="6" hidden="1">#REF!</definedName>
    <definedName name="BExS3MTPQB1ASW6W43WV8A1SO24G" localSheetId="22" hidden="1">#REF!</definedName>
    <definedName name="BExS3MTPQB1ASW6W43WV8A1SO24G" localSheetId="3" hidden="1">#REF!</definedName>
    <definedName name="BExS3MTPQB1ASW6W43WV8A1SO24G" localSheetId="19" hidden="1">#REF!</definedName>
    <definedName name="BExS3MTPQB1ASW6W43WV8A1SO24G" localSheetId="4" hidden="1">#REF!</definedName>
    <definedName name="BExS3MTPQB1ASW6W43WV8A1SO24G" localSheetId="9" hidden="1">#REF!</definedName>
    <definedName name="BExS3MTPQB1ASW6W43WV8A1SO24G" localSheetId="20" hidden="1">#REF!</definedName>
    <definedName name="BExS3MTPQB1ASW6W43WV8A1SO24G" localSheetId="8" hidden="1">#REF!</definedName>
    <definedName name="BExS3MTPQB1ASW6W43WV8A1SO24G" hidden="1">#REF!</definedName>
    <definedName name="BExS5ECY78OQP7LJF2PSKE3N2FZO" localSheetId="7" hidden="1">#REF!</definedName>
    <definedName name="BExS5ECY78OQP7LJF2PSKE3N2FZO" localSheetId="6" hidden="1">#REF!</definedName>
    <definedName name="BExS5ECY78OQP7LJF2PSKE3N2FZO" localSheetId="22" hidden="1">#REF!</definedName>
    <definedName name="BExS5ECY78OQP7LJF2PSKE3N2FZO" localSheetId="3" hidden="1">#REF!</definedName>
    <definedName name="BExS5ECY78OQP7LJF2PSKE3N2FZO" localSheetId="19" hidden="1">#REF!</definedName>
    <definedName name="BExS5ECY78OQP7LJF2PSKE3N2FZO" localSheetId="4" hidden="1">#REF!</definedName>
    <definedName name="BExS5ECY78OQP7LJF2PSKE3N2FZO" localSheetId="9" hidden="1">#REF!</definedName>
    <definedName name="BExS5ECY78OQP7LJF2PSKE3N2FZO" localSheetId="20" hidden="1">#REF!</definedName>
    <definedName name="BExS5ECY78OQP7LJF2PSKE3N2FZO" localSheetId="8" hidden="1">#REF!</definedName>
    <definedName name="BExS5ECY78OQP7LJF2PSKE3N2FZO" hidden="1">#REF!</definedName>
    <definedName name="BExS5O3P3VBTXVHEQLBJJTZ44X5E" localSheetId="7" hidden="1">#REF!</definedName>
    <definedName name="BExS5O3P3VBTXVHEQLBJJTZ44X5E" localSheetId="6" hidden="1">#REF!</definedName>
    <definedName name="BExS5O3P3VBTXVHEQLBJJTZ44X5E" localSheetId="22" hidden="1">#REF!</definedName>
    <definedName name="BExS5O3P3VBTXVHEQLBJJTZ44X5E" localSheetId="3" hidden="1">#REF!</definedName>
    <definedName name="BExS5O3P3VBTXVHEQLBJJTZ44X5E" localSheetId="19" hidden="1">#REF!</definedName>
    <definedName name="BExS5O3P3VBTXVHEQLBJJTZ44X5E" localSheetId="4" hidden="1">#REF!</definedName>
    <definedName name="BExS5O3P3VBTXVHEQLBJJTZ44X5E" localSheetId="9" hidden="1">#REF!</definedName>
    <definedName name="BExS5O3P3VBTXVHEQLBJJTZ44X5E" localSheetId="20" hidden="1">#REF!</definedName>
    <definedName name="BExS5O3P3VBTXVHEQLBJJTZ44X5E" localSheetId="8" hidden="1">#REF!</definedName>
    <definedName name="BExS5O3P3VBTXVHEQLBJJTZ44X5E" hidden="1">#REF!</definedName>
    <definedName name="BExS6N5XZTR2P0ABPVQHL0D4FBLS" localSheetId="7" hidden="1">#REF!</definedName>
    <definedName name="BExS6N5XZTR2P0ABPVQHL0D4FBLS" localSheetId="6" hidden="1">#REF!</definedName>
    <definedName name="BExS6N5XZTR2P0ABPVQHL0D4FBLS" localSheetId="22" hidden="1">#REF!</definedName>
    <definedName name="BExS6N5XZTR2P0ABPVQHL0D4FBLS" localSheetId="3" hidden="1">#REF!</definedName>
    <definedName name="BExS6N5XZTR2P0ABPVQHL0D4FBLS" localSheetId="19" hidden="1">#REF!</definedName>
    <definedName name="BExS6N5XZTR2P0ABPVQHL0D4FBLS" localSheetId="4" hidden="1">#REF!</definedName>
    <definedName name="BExS6N5XZTR2P0ABPVQHL0D4FBLS" localSheetId="9" hidden="1">#REF!</definedName>
    <definedName name="BExS6N5XZTR2P0ABPVQHL0D4FBLS" localSheetId="20" hidden="1">#REF!</definedName>
    <definedName name="BExS6N5XZTR2P0ABPVQHL0D4FBLS" localSheetId="8" hidden="1">#REF!</definedName>
    <definedName name="BExS6N5XZTR2P0ABPVQHL0D4FBLS" hidden="1">#REF!</definedName>
    <definedName name="BExS6S40JMF44ZTMXW3UE4WW9B54" localSheetId="7" hidden="1">[1]HEADER!#REF!</definedName>
    <definedName name="BExS6S40JMF44ZTMXW3UE4WW9B54" localSheetId="6" hidden="1">[1]HEADER!#REF!</definedName>
    <definedName name="BExS6S40JMF44ZTMXW3UE4WW9B54" localSheetId="22" hidden="1">[1]HEADER!#REF!</definedName>
    <definedName name="BExS6S40JMF44ZTMXW3UE4WW9B54" localSheetId="3" hidden="1">[1]HEADER!#REF!</definedName>
    <definedName name="BExS6S40JMF44ZTMXW3UE4WW9B54" localSheetId="19" hidden="1">[1]HEADER!#REF!</definedName>
    <definedName name="BExS6S40JMF44ZTMXW3UE4WW9B54" localSheetId="4" hidden="1">[1]HEADER!#REF!</definedName>
    <definedName name="BExS6S40JMF44ZTMXW3UE4WW9B54" localSheetId="9" hidden="1">[1]HEADER!#REF!</definedName>
    <definedName name="BExS6S40JMF44ZTMXW3UE4WW9B54" localSheetId="20" hidden="1">[1]HEADER!#REF!</definedName>
    <definedName name="BExS6S40JMF44ZTMXW3UE4WW9B54" localSheetId="8" hidden="1">[1]HEADER!#REF!</definedName>
    <definedName name="BExS6S40JMF44ZTMXW3UE4WW9B54" hidden="1">[1]HEADER!#REF!</definedName>
    <definedName name="BExS87YIXR3FSLSC8E4XR6RYTRUN" localSheetId="7" hidden="1">#REF!</definedName>
    <definedName name="BExS87YIXR3FSLSC8E4XR6RYTRUN" localSheetId="6" hidden="1">#REF!</definedName>
    <definedName name="BExS87YIXR3FSLSC8E4XR6RYTRUN" localSheetId="17" hidden="1">#REF!</definedName>
    <definedName name="BExS87YIXR3FSLSC8E4XR6RYTRUN" localSheetId="22" hidden="1">#REF!</definedName>
    <definedName name="BExS87YIXR3FSLSC8E4XR6RYTRUN" localSheetId="3" hidden="1">#REF!</definedName>
    <definedName name="BExS87YIXR3FSLSC8E4XR6RYTRUN" localSheetId="19" hidden="1">#REF!</definedName>
    <definedName name="BExS87YIXR3FSLSC8E4XR6RYTRUN" localSheetId="15" hidden="1">#REF!</definedName>
    <definedName name="BExS87YIXR3FSLSC8E4XR6RYTRUN" localSheetId="4" hidden="1">#REF!</definedName>
    <definedName name="BExS87YIXR3FSLSC8E4XR6RYTRUN" localSheetId="9" hidden="1">#REF!</definedName>
    <definedName name="BExS87YIXR3FSLSC8E4XR6RYTRUN" localSheetId="20" hidden="1">#REF!</definedName>
    <definedName name="BExS87YIXR3FSLSC8E4XR6RYTRUN" localSheetId="8" hidden="1">#REF!</definedName>
    <definedName name="BExS87YIXR3FSLSC8E4XR6RYTRUN" hidden="1">#REF!</definedName>
    <definedName name="BExS8W34H5WAAGKWSE2I4C1I6104" localSheetId="7" hidden="1">#REF!</definedName>
    <definedName name="BExS8W34H5WAAGKWSE2I4C1I6104" localSheetId="6" hidden="1">#REF!</definedName>
    <definedName name="BExS8W34H5WAAGKWSE2I4C1I6104" localSheetId="22" hidden="1">#REF!</definedName>
    <definedName name="BExS8W34H5WAAGKWSE2I4C1I6104" localSheetId="3" hidden="1">#REF!</definedName>
    <definedName name="BExS8W34H5WAAGKWSE2I4C1I6104" localSheetId="19" hidden="1">#REF!</definedName>
    <definedName name="BExS8W34H5WAAGKWSE2I4C1I6104" localSheetId="4" hidden="1">#REF!</definedName>
    <definedName name="BExS8W34H5WAAGKWSE2I4C1I6104" localSheetId="9" hidden="1">#REF!</definedName>
    <definedName name="BExS8W34H5WAAGKWSE2I4C1I6104" localSheetId="20" hidden="1">#REF!</definedName>
    <definedName name="BExS8W34H5WAAGKWSE2I4C1I6104" localSheetId="8" hidden="1">#REF!</definedName>
    <definedName name="BExS8W34H5WAAGKWSE2I4C1I6104" hidden="1">#REF!</definedName>
    <definedName name="BExS9EILFQPGCOS09DV3TPIILJKO" localSheetId="7" hidden="1">#REF!</definedName>
    <definedName name="BExS9EILFQPGCOS09DV3TPIILJKO" localSheetId="6" hidden="1">#REF!</definedName>
    <definedName name="BExS9EILFQPGCOS09DV3TPIILJKO" localSheetId="22" hidden="1">#REF!</definedName>
    <definedName name="BExS9EILFQPGCOS09DV3TPIILJKO" localSheetId="3" hidden="1">#REF!</definedName>
    <definedName name="BExS9EILFQPGCOS09DV3TPIILJKO" localSheetId="19" hidden="1">#REF!</definedName>
    <definedName name="BExS9EILFQPGCOS09DV3TPIILJKO" localSheetId="4" hidden="1">#REF!</definedName>
    <definedName name="BExS9EILFQPGCOS09DV3TPIILJKO" localSheetId="9" hidden="1">#REF!</definedName>
    <definedName name="BExS9EILFQPGCOS09DV3TPIILJKO" localSheetId="20" hidden="1">#REF!</definedName>
    <definedName name="BExS9EILFQPGCOS09DV3TPIILJKO" localSheetId="8" hidden="1">#REF!</definedName>
    <definedName name="BExS9EILFQPGCOS09DV3TPIILJKO" hidden="1">#REF!</definedName>
    <definedName name="BExS9EILXG8QHHMVBQ51THPGVRC9" localSheetId="7" hidden="1">#REF!</definedName>
    <definedName name="BExS9EILXG8QHHMVBQ51THPGVRC9" localSheetId="6" hidden="1">#REF!</definedName>
    <definedName name="BExS9EILXG8QHHMVBQ51THPGVRC9" localSheetId="22" hidden="1">#REF!</definedName>
    <definedName name="BExS9EILXG8QHHMVBQ51THPGVRC9" localSheetId="3" hidden="1">#REF!</definedName>
    <definedName name="BExS9EILXG8QHHMVBQ51THPGVRC9" localSheetId="19" hidden="1">#REF!</definedName>
    <definedName name="BExS9EILXG8QHHMVBQ51THPGVRC9" localSheetId="4" hidden="1">#REF!</definedName>
    <definedName name="BExS9EILXG8QHHMVBQ51THPGVRC9" localSheetId="9" hidden="1">#REF!</definedName>
    <definedName name="BExS9EILXG8QHHMVBQ51THPGVRC9" localSheetId="20" hidden="1">#REF!</definedName>
    <definedName name="BExS9EILXG8QHHMVBQ51THPGVRC9" localSheetId="8" hidden="1">#REF!</definedName>
    <definedName name="BExS9EILXG8QHHMVBQ51THPGVRC9" hidden="1">#REF!</definedName>
    <definedName name="BExS9Y5A923VPLNU383NPTZCMFLK" localSheetId="7" hidden="1">#REF!</definedName>
    <definedName name="BExS9Y5A923VPLNU383NPTZCMFLK" localSheetId="6" hidden="1">#REF!</definedName>
    <definedName name="BExS9Y5A923VPLNU383NPTZCMFLK" localSheetId="22" hidden="1">#REF!</definedName>
    <definedName name="BExS9Y5A923VPLNU383NPTZCMFLK" localSheetId="3" hidden="1">#REF!</definedName>
    <definedName name="BExS9Y5A923VPLNU383NPTZCMFLK" localSheetId="19" hidden="1">#REF!</definedName>
    <definedName name="BExS9Y5A923VPLNU383NPTZCMFLK" localSheetId="4" hidden="1">#REF!</definedName>
    <definedName name="BExS9Y5A923VPLNU383NPTZCMFLK" localSheetId="9" hidden="1">#REF!</definedName>
    <definedName name="BExS9Y5A923VPLNU383NPTZCMFLK" localSheetId="20" hidden="1">#REF!</definedName>
    <definedName name="BExS9Y5A923VPLNU383NPTZCMFLK" localSheetId="8" hidden="1">#REF!</definedName>
    <definedName name="BExS9Y5A923VPLNU383NPTZCMFLK" hidden="1">#REF!</definedName>
    <definedName name="BExSA2SKTP0TBP4IZ9WSU8O9B6XG" localSheetId="7" hidden="1">#REF!</definedName>
    <definedName name="BExSA2SKTP0TBP4IZ9WSU8O9B6XG" localSheetId="6" hidden="1">#REF!</definedName>
    <definedName name="BExSA2SKTP0TBP4IZ9WSU8O9B6XG" localSheetId="22" hidden="1">#REF!</definedName>
    <definedName name="BExSA2SKTP0TBP4IZ9WSU8O9B6XG" localSheetId="3" hidden="1">#REF!</definedName>
    <definedName name="BExSA2SKTP0TBP4IZ9WSU8O9B6XG" localSheetId="19" hidden="1">#REF!</definedName>
    <definedName name="BExSA2SKTP0TBP4IZ9WSU8O9B6XG" localSheetId="4" hidden="1">#REF!</definedName>
    <definedName name="BExSA2SKTP0TBP4IZ9WSU8O9B6XG" localSheetId="9" hidden="1">#REF!</definedName>
    <definedName name="BExSA2SKTP0TBP4IZ9WSU8O9B6XG" localSheetId="20" hidden="1">#REF!</definedName>
    <definedName name="BExSA2SKTP0TBP4IZ9WSU8O9B6XG" localSheetId="8" hidden="1">#REF!</definedName>
    <definedName name="BExSA2SKTP0TBP4IZ9WSU8O9B6XG" hidden="1">#REF!</definedName>
    <definedName name="BExSAS49U4EAIIC6K381GNCFG2Q7" localSheetId="7" hidden="1">#REF!</definedName>
    <definedName name="BExSAS49U4EAIIC6K381GNCFG2Q7" localSheetId="6" hidden="1">#REF!</definedName>
    <definedName name="BExSAS49U4EAIIC6K381GNCFG2Q7" localSheetId="22" hidden="1">#REF!</definedName>
    <definedName name="BExSAS49U4EAIIC6K381GNCFG2Q7" localSheetId="3" hidden="1">#REF!</definedName>
    <definedName name="BExSAS49U4EAIIC6K381GNCFG2Q7" localSheetId="19" hidden="1">#REF!</definedName>
    <definedName name="BExSAS49U4EAIIC6K381GNCFG2Q7" localSheetId="4" hidden="1">#REF!</definedName>
    <definedName name="BExSAS49U4EAIIC6K381GNCFG2Q7" localSheetId="9" hidden="1">#REF!</definedName>
    <definedName name="BExSAS49U4EAIIC6K381GNCFG2Q7" localSheetId="20" hidden="1">#REF!</definedName>
    <definedName name="BExSAS49U4EAIIC6K381GNCFG2Q7" localSheetId="8" hidden="1">#REF!</definedName>
    <definedName name="BExSAS49U4EAIIC6K381GNCFG2Q7" hidden="1">#REF!</definedName>
    <definedName name="BExSAVKEF8BPDO60U394EW42ASGF" localSheetId="7" hidden="1">#REF!</definedName>
    <definedName name="BExSAVKEF8BPDO60U394EW42ASGF" localSheetId="6" hidden="1">#REF!</definedName>
    <definedName name="BExSAVKEF8BPDO60U394EW42ASGF" localSheetId="22" hidden="1">#REF!</definedName>
    <definedName name="BExSAVKEF8BPDO60U394EW42ASGF" localSheetId="3" hidden="1">#REF!</definedName>
    <definedName name="BExSAVKEF8BPDO60U394EW42ASGF" localSheetId="19" hidden="1">#REF!</definedName>
    <definedName name="BExSAVKEF8BPDO60U394EW42ASGF" localSheetId="4" hidden="1">#REF!</definedName>
    <definedName name="BExSAVKEF8BPDO60U394EW42ASGF" localSheetId="9" hidden="1">#REF!</definedName>
    <definedName name="BExSAVKEF8BPDO60U394EW42ASGF" localSheetId="20" hidden="1">#REF!</definedName>
    <definedName name="BExSAVKEF8BPDO60U394EW42ASGF" localSheetId="8" hidden="1">#REF!</definedName>
    <definedName name="BExSAVKEF8BPDO60U394EW42ASGF" hidden="1">#REF!</definedName>
    <definedName name="BExSAWGSD951UOU318AV5GGVWBAQ" localSheetId="7" hidden="1">#REF!</definedName>
    <definedName name="BExSAWGSD951UOU318AV5GGVWBAQ" localSheetId="6" hidden="1">#REF!</definedName>
    <definedName name="BExSAWGSD951UOU318AV5GGVWBAQ" localSheetId="22" hidden="1">#REF!</definedName>
    <definedName name="BExSAWGSD951UOU318AV5GGVWBAQ" localSheetId="3" hidden="1">#REF!</definedName>
    <definedName name="BExSAWGSD951UOU318AV5GGVWBAQ" localSheetId="4" hidden="1">#REF!</definedName>
    <definedName name="BExSAWGSD951UOU318AV5GGVWBAQ" localSheetId="9" hidden="1">#REF!</definedName>
    <definedName name="BExSAWGSD951UOU318AV5GGVWBAQ" localSheetId="20" hidden="1">#REF!</definedName>
    <definedName name="BExSAWGSD951UOU318AV5GGVWBAQ" localSheetId="8" hidden="1">#REF!</definedName>
    <definedName name="BExSAWGSD951UOU318AV5GGVWBAQ" hidden="1">#REF!</definedName>
    <definedName name="BExSBGE6R3N7T3CT30TA30O65RJY" localSheetId="7" hidden="1">#REF!</definedName>
    <definedName name="BExSBGE6R3N7T3CT30TA30O65RJY" localSheetId="6" hidden="1">#REF!</definedName>
    <definedName name="BExSBGE6R3N7T3CT30TA30O65RJY" localSheetId="22" hidden="1">#REF!</definedName>
    <definedName name="BExSBGE6R3N7T3CT30TA30O65RJY" localSheetId="3" hidden="1">#REF!</definedName>
    <definedName name="BExSBGE6R3N7T3CT30TA30O65RJY" localSheetId="19" hidden="1">#REF!</definedName>
    <definedName name="BExSBGE6R3N7T3CT30TA30O65RJY" localSheetId="4" hidden="1">#REF!</definedName>
    <definedName name="BExSBGE6R3N7T3CT30TA30O65RJY" localSheetId="9" hidden="1">#REF!</definedName>
    <definedName name="BExSBGE6R3N7T3CT30TA30O65RJY" localSheetId="20" hidden="1">#REF!</definedName>
    <definedName name="BExSBGE6R3N7T3CT30TA30O65RJY" localSheetId="8" hidden="1">#REF!</definedName>
    <definedName name="BExSBGE6R3N7T3CT30TA30O65RJY" hidden="1">#REF!</definedName>
    <definedName name="BExSDBTP6MPL3CYZZVG8A6AP47KH" localSheetId="7" hidden="1">#REF!</definedName>
    <definedName name="BExSDBTP6MPL3CYZZVG8A6AP47KH" localSheetId="6" hidden="1">#REF!</definedName>
    <definedName name="BExSDBTP6MPL3CYZZVG8A6AP47KH" localSheetId="22" hidden="1">#REF!</definedName>
    <definedName name="BExSDBTP6MPL3CYZZVG8A6AP47KH" localSheetId="3" hidden="1">#REF!</definedName>
    <definedName name="BExSDBTP6MPL3CYZZVG8A6AP47KH" localSheetId="19" hidden="1">#REF!</definedName>
    <definedName name="BExSDBTP6MPL3CYZZVG8A6AP47KH" localSheetId="4" hidden="1">#REF!</definedName>
    <definedName name="BExSDBTP6MPL3CYZZVG8A6AP47KH" localSheetId="9" hidden="1">#REF!</definedName>
    <definedName name="BExSDBTP6MPL3CYZZVG8A6AP47KH" localSheetId="20" hidden="1">#REF!</definedName>
    <definedName name="BExSDBTP6MPL3CYZZVG8A6AP47KH" localSheetId="8" hidden="1">#REF!</definedName>
    <definedName name="BExSDBTP6MPL3CYZZVG8A6AP47KH" hidden="1">#REF!</definedName>
    <definedName name="BExSH3L8ZU7A9TMERVFAUSWAI7HD" localSheetId="7" hidden="1">#REF!</definedName>
    <definedName name="BExSH3L8ZU7A9TMERVFAUSWAI7HD" localSheetId="6" hidden="1">#REF!</definedName>
    <definedName name="BExSH3L8ZU7A9TMERVFAUSWAI7HD" localSheetId="22" hidden="1">#REF!</definedName>
    <definedName name="BExSH3L8ZU7A9TMERVFAUSWAI7HD" localSheetId="3" hidden="1">#REF!</definedName>
    <definedName name="BExSH3L8ZU7A9TMERVFAUSWAI7HD" localSheetId="19" hidden="1">#REF!</definedName>
    <definedName name="BExSH3L8ZU7A9TMERVFAUSWAI7HD" localSheetId="4" hidden="1">#REF!</definedName>
    <definedName name="BExSH3L8ZU7A9TMERVFAUSWAI7HD" localSheetId="9" hidden="1">#REF!</definedName>
    <definedName name="BExSH3L8ZU7A9TMERVFAUSWAI7HD" localSheetId="20" hidden="1">#REF!</definedName>
    <definedName name="BExSH3L8ZU7A9TMERVFAUSWAI7HD" localSheetId="8" hidden="1">#REF!</definedName>
    <definedName name="BExSH3L8ZU7A9TMERVFAUSWAI7HD" hidden="1">#REF!</definedName>
    <definedName name="BExSH6VY0236P5YAREUQ5PG9MV6R" localSheetId="7" hidden="1">#REF!</definedName>
    <definedName name="BExSH6VY0236P5YAREUQ5PG9MV6R" localSheetId="6" hidden="1">#REF!</definedName>
    <definedName name="BExSH6VY0236P5YAREUQ5PG9MV6R" localSheetId="22" hidden="1">#REF!</definedName>
    <definedName name="BExSH6VY0236P5YAREUQ5PG9MV6R" localSheetId="3" hidden="1">#REF!</definedName>
    <definedName name="BExSH6VY0236P5YAREUQ5PG9MV6R" localSheetId="19" hidden="1">#REF!</definedName>
    <definedName name="BExSH6VY0236P5YAREUQ5PG9MV6R" localSheetId="4" hidden="1">#REF!</definedName>
    <definedName name="BExSH6VY0236P5YAREUQ5PG9MV6R" localSheetId="9" hidden="1">#REF!</definedName>
    <definedName name="BExSH6VY0236P5YAREUQ5PG9MV6R" localSheetId="20" hidden="1">#REF!</definedName>
    <definedName name="BExSH6VY0236P5YAREUQ5PG9MV6R" localSheetId="8" hidden="1">#REF!</definedName>
    <definedName name="BExSH6VY0236P5YAREUQ5PG9MV6R" hidden="1">#REF!</definedName>
    <definedName name="BExSH9A9LGHAMMVAUTWYJ7O4I5II" localSheetId="7" hidden="1">#REF!</definedName>
    <definedName name="BExSH9A9LGHAMMVAUTWYJ7O4I5II" localSheetId="6" hidden="1">#REF!</definedName>
    <definedName name="BExSH9A9LGHAMMVAUTWYJ7O4I5II" localSheetId="22" hidden="1">#REF!</definedName>
    <definedName name="BExSH9A9LGHAMMVAUTWYJ7O4I5II" localSheetId="3" hidden="1">#REF!</definedName>
    <definedName name="BExSH9A9LGHAMMVAUTWYJ7O4I5II" localSheetId="19" hidden="1">#REF!</definedName>
    <definedName name="BExSH9A9LGHAMMVAUTWYJ7O4I5II" localSheetId="4" hidden="1">#REF!</definedName>
    <definedName name="BExSH9A9LGHAMMVAUTWYJ7O4I5II" localSheetId="9" hidden="1">#REF!</definedName>
    <definedName name="BExSH9A9LGHAMMVAUTWYJ7O4I5II" localSheetId="20" hidden="1">#REF!</definedName>
    <definedName name="BExSH9A9LGHAMMVAUTWYJ7O4I5II" localSheetId="8" hidden="1">#REF!</definedName>
    <definedName name="BExSH9A9LGHAMMVAUTWYJ7O4I5II" hidden="1">#REF!</definedName>
    <definedName name="BExTU9JSAV2531V5PLTFMW5PLVMP" localSheetId="7" hidden="1">#REF!</definedName>
    <definedName name="BExTU9JSAV2531V5PLTFMW5PLVMP" localSheetId="6" hidden="1">#REF!</definedName>
    <definedName name="BExTU9JSAV2531V5PLTFMW5PLVMP" localSheetId="22" hidden="1">#REF!</definedName>
    <definedName name="BExTU9JSAV2531V5PLTFMW5PLVMP" localSheetId="3" hidden="1">#REF!</definedName>
    <definedName name="BExTU9JSAV2531V5PLTFMW5PLVMP" localSheetId="19" hidden="1">#REF!</definedName>
    <definedName name="BExTU9JSAV2531V5PLTFMW5PLVMP" localSheetId="4" hidden="1">#REF!</definedName>
    <definedName name="BExTU9JSAV2531V5PLTFMW5PLVMP" localSheetId="9" hidden="1">#REF!</definedName>
    <definedName name="BExTU9JSAV2531V5PLTFMW5PLVMP" localSheetId="20" hidden="1">#REF!</definedName>
    <definedName name="BExTU9JSAV2531V5PLTFMW5PLVMP" localSheetId="8" hidden="1">#REF!</definedName>
    <definedName name="BExTU9JSAV2531V5PLTFMW5PLVMP" hidden="1">#REF!</definedName>
    <definedName name="BExTW0C5M3IHIGFCS6DO31ROJDSV" localSheetId="7" hidden="1">#REF!</definedName>
    <definedName name="BExTW0C5M3IHIGFCS6DO31ROJDSV" localSheetId="6" hidden="1">#REF!</definedName>
    <definedName name="BExTW0C5M3IHIGFCS6DO31ROJDSV" localSheetId="22" hidden="1">#REF!</definedName>
    <definedName name="BExTW0C5M3IHIGFCS6DO31ROJDSV" localSheetId="3" hidden="1">#REF!</definedName>
    <definedName name="BExTW0C5M3IHIGFCS6DO31ROJDSV" localSheetId="19" hidden="1">#REF!</definedName>
    <definedName name="BExTW0C5M3IHIGFCS6DO31ROJDSV" localSheetId="4" hidden="1">#REF!</definedName>
    <definedName name="BExTW0C5M3IHIGFCS6DO31ROJDSV" localSheetId="9" hidden="1">#REF!</definedName>
    <definedName name="BExTW0C5M3IHIGFCS6DO31ROJDSV" localSheetId="20" hidden="1">#REF!</definedName>
    <definedName name="BExTW0C5M3IHIGFCS6DO31ROJDSV" localSheetId="8" hidden="1">#REF!</definedName>
    <definedName name="BExTW0C5M3IHIGFCS6DO31ROJDSV" hidden="1">#REF!</definedName>
    <definedName name="BExTXXF2E0CXNIMDX872LQ83S98O" localSheetId="7" hidden="1">#REF!</definedName>
    <definedName name="BExTXXF2E0CXNIMDX872LQ83S98O" localSheetId="6" hidden="1">#REF!</definedName>
    <definedName name="BExTXXF2E0CXNIMDX872LQ83S98O" localSheetId="22" hidden="1">#REF!</definedName>
    <definedName name="BExTXXF2E0CXNIMDX872LQ83S98O" localSheetId="3" hidden="1">#REF!</definedName>
    <definedName name="BExTXXF2E0CXNIMDX872LQ83S98O" localSheetId="19" hidden="1">#REF!</definedName>
    <definedName name="BExTXXF2E0CXNIMDX872LQ83S98O" localSheetId="4" hidden="1">#REF!</definedName>
    <definedName name="BExTXXF2E0CXNIMDX872LQ83S98O" localSheetId="9" hidden="1">#REF!</definedName>
    <definedName name="BExTXXF2E0CXNIMDX872LQ83S98O" localSheetId="20" hidden="1">#REF!</definedName>
    <definedName name="BExTXXF2E0CXNIMDX872LQ83S98O" localSheetId="8" hidden="1">#REF!</definedName>
    <definedName name="BExTXXF2E0CXNIMDX872LQ83S98O" hidden="1">#REF!</definedName>
    <definedName name="BExU0FBTXHHGM40O8TBAOH806RGX" localSheetId="7" hidden="1">#REF!</definedName>
    <definedName name="BExU0FBTXHHGM40O8TBAOH806RGX" localSheetId="6" hidden="1">#REF!</definedName>
    <definedName name="BExU0FBTXHHGM40O8TBAOH806RGX" localSheetId="22" hidden="1">#REF!</definedName>
    <definedName name="BExU0FBTXHHGM40O8TBAOH806RGX" localSheetId="3" hidden="1">#REF!</definedName>
    <definedName name="BExU0FBTXHHGM40O8TBAOH806RGX" localSheetId="19" hidden="1">#REF!</definedName>
    <definedName name="BExU0FBTXHHGM40O8TBAOH806RGX" localSheetId="4" hidden="1">#REF!</definedName>
    <definedName name="BExU0FBTXHHGM40O8TBAOH806RGX" localSheetId="9" hidden="1">#REF!</definedName>
    <definedName name="BExU0FBTXHHGM40O8TBAOH806RGX" localSheetId="20" hidden="1">#REF!</definedName>
    <definedName name="BExU0FBTXHHGM40O8TBAOH806RGX" localSheetId="8" hidden="1">#REF!</definedName>
    <definedName name="BExU0FBTXHHGM40O8TBAOH806RGX" hidden="1">#REF!</definedName>
    <definedName name="BExU0PIOWVFSB05GOVM1N13YP4AV" localSheetId="7" hidden="1">#REF!</definedName>
    <definedName name="BExU0PIOWVFSB05GOVM1N13YP4AV" localSheetId="6" hidden="1">#REF!</definedName>
    <definedName name="BExU0PIOWVFSB05GOVM1N13YP4AV" localSheetId="22" hidden="1">#REF!</definedName>
    <definedName name="BExU0PIOWVFSB05GOVM1N13YP4AV" localSheetId="3" hidden="1">#REF!</definedName>
    <definedName name="BExU0PIOWVFSB05GOVM1N13YP4AV" localSheetId="19" hidden="1">#REF!</definedName>
    <definedName name="BExU0PIOWVFSB05GOVM1N13YP4AV" localSheetId="4" hidden="1">#REF!</definedName>
    <definedName name="BExU0PIOWVFSB05GOVM1N13YP4AV" localSheetId="9" hidden="1">#REF!</definedName>
    <definedName name="BExU0PIOWVFSB05GOVM1N13YP4AV" localSheetId="20" hidden="1">#REF!</definedName>
    <definedName name="BExU0PIOWVFSB05GOVM1N13YP4AV" localSheetId="8" hidden="1">#REF!</definedName>
    <definedName name="BExU0PIOWVFSB05GOVM1N13YP4AV" hidden="1">#REF!</definedName>
    <definedName name="BExU3DVHUU5IWSYXA8LYY9J6QOJB" localSheetId="7" hidden="1">#REF!</definedName>
    <definedName name="BExU3DVHUU5IWSYXA8LYY9J6QOJB" localSheetId="6" hidden="1">#REF!</definedName>
    <definedName name="BExU3DVHUU5IWSYXA8LYY9J6QOJB" localSheetId="22" hidden="1">#REF!</definedName>
    <definedName name="BExU3DVHUU5IWSYXA8LYY9J6QOJB" localSheetId="3" hidden="1">#REF!</definedName>
    <definedName name="BExU3DVHUU5IWSYXA8LYY9J6QOJB" localSheetId="19" hidden="1">#REF!</definedName>
    <definedName name="BExU3DVHUU5IWSYXA8LYY9J6QOJB" localSheetId="4" hidden="1">#REF!</definedName>
    <definedName name="BExU3DVHUU5IWSYXA8LYY9J6QOJB" localSheetId="9" hidden="1">#REF!</definedName>
    <definedName name="BExU3DVHUU5IWSYXA8LYY9J6QOJB" localSheetId="20" hidden="1">#REF!</definedName>
    <definedName name="BExU3DVHUU5IWSYXA8LYY9J6QOJB" localSheetId="8" hidden="1">#REF!</definedName>
    <definedName name="BExU3DVHUU5IWSYXA8LYY9J6QOJB" hidden="1">#REF!</definedName>
    <definedName name="BExU5B96IA3VVRLACDM35XFC0QYY" localSheetId="7" hidden="1">#REF!</definedName>
    <definedName name="BExU5B96IA3VVRLACDM35XFC0QYY" localSheetId="6" hidden="1">#REF!</definedName>
    <definedName name="BExU5B96IA3VVRLACDM35XFC0QYY" localSheetId="22" hidden="1">#REF!</definedName>
    <definedName name="BExU5B96IA3VVRLACDM35XFC0QYY" localSheetId="3" hidden="1">#REF!</definedName>
    <definedName name="BExU5B96IA3VVRLACDM35XFC0QYY" localSheetId="19" hidden="1">#REF!</definedName>
    <definedName name="BExU5B96IA3VVRLACDM35XFC0QYY" localSheetId="4" hidden="1">#REF!</definedName>
    <definedName name="BExU5B96IA3VVRLACDM35XFC0QYY" localSheetId="9" hidden="1">#REF!</definedName>
    <definedName name="BExU5B96IA3VVRLACDM35XFC0QYY" localSheetId="20" hidden="1">#REF!</definedName>
    <definedName name="BExU5B96IA3VVRLACDM35XFC0QYY" localSheetId="8" hidden="1">#REF!</definedName>
    <definedName name="BExU5B96IA3VVRLACDM35XFC0QYY" hidden="1">#REF!</definedName>
    <definedName name="BExU5I577AMALET6AIZ4P1LRV9CU" localSheetId="7" hidden="1">[1]ZQZBC_PLN__04_03_10!#REF!</definedName>
    <definedName name="BExU5I577AMALET6AIZ4P1LRV9CU" localSheetId="6" hidden="1">[1]ZQZBC_PLN__04_03_10!#REF!</definedName>
    <definedName name="BExU5I577AMALET6AIZ4P1LRV9CU" localSheetId="22" hidden="1">[1]ZQZBC_PLN__04_03_10!#REF!</definedName>
    <definedName name="BExU5I577AMALET6AIZ4P1LRV9CU" localSheetId="3" hidden="1">[1]ZQZBC_PLN__04_03_10!#REF!</definedName>
    <definedName name="BExU5I577AMALET6AIZ4P1LRV9CU" localSheetId="19" hidden="1">[1]ZQZBC_PLN__04_03_10!#REF!</definedName>
    <definedName name="BExU5I577AMALET6AIZ4P1LRV9CU" localSheetId="4" hidden="1">[1]ZQZBC_PLN__04_03_10!#REF!</definedName>
    <definedName name="BExU5I577AMALET6AIZ4P1LRV9CU" localSheetId="9" hidden="1">[1]ZQZBC_PLN__04_03_10!#REF!</definedName>
    <definedName name="BExU5I577AMALET6AIZ4P1LRV9CU" localSheetId="20" hidden="1">[1]ZQZBC_PLN__04_03_10!#REF!</definedName>
    <definedName name="BExU5I577AMALET6AIZ4P1LRV9CU" localSheetId="8" hidden="1">[1]ZQZBC_PLN__04_03_10!#REF!</definedName>
    <definedName name="BExU5I577AMALET6AIZ4P1LRV9CU" hidden="1">[1]ZQZBC_PLN__04_03_10!#REF!</definedName>
    <definedName name="BExU5T331OMXVAQHGORJ5T6ZXTYQ" localSheetId="7" hidden="1">#REF!</definedName>
    <definedName name="BExU5T331OMXVAQHGORJ5T6ZXTYQ" localSheetId="6" hidden="1">#REF!</definedName>
    <definedName name="BExU5T331OMXVAQHGORJ5T6ZXTYQ" localSheetId="17" hidden="1">#REF!</definedName>
    <definedName name="BExU5T331OMXVAQHGORJ5T6ZXTYQ" localSheetId="22" hidden="1">#REF!</definedName>
    <definedName name="BExU5T331OMXVAQHGORJ5T6ZXTYQ" localSheetId="3" hidden="1">#REF!</definedName>
    <definedName name="BExU5T331OMXVAQHGORJ5T6ZXTYQ" localSheetId="19" hidden="1">#REF!</definedName>
    <definedName name="BExU5T331OMXVAQHGORJ5T6ZXTYQ" localSheetId="15" hidden="1">#REF!</definedName>
    <definedName name="BExU5T331OMXVAQHGORJ5T6ZXTYQ" localSheetId="4" hidden="1">#REF!</definedName>
    <definedName name="BExU5T331OMXVAQHGORJ5T6ZXTYQ" localSheetId="9" hidden="1">#REF!</definedName>
    <definedName name="BExU5T331OMXVAQHGORJ5T6ZXTYQ" localSheetId="20" hidden="1">#REF!</definedName>
    <definedName name="BExU5T331OMXVAQHGORJ5T6ZXTYQ" localSheetId="8" hidden="1">#REF!</definedName>
    <definedName name="BExU5T331OMXVAQHGORJ5T6ZXTYQ" hidden="1">#REF!</definedName>
    <definedName name="BExU6KYDSWUK7MFMM5VJY631X45N" localSheetId="7" hidden="1">#REF!</definedName>
    <definedName name="BExU6KYDSWUK7MFMM5VJY631X45N" localSheetId="6" hidden="1">#REF!</definedName>
    <definedName name="BExU6KYDSWUK7MFMM5VJY631X45N" localSheetId="22" hidden="1">#REF!</definedName>
    <definedName name="BExU6KYDSWUK7MFMM5VJY631X45N" localSheetId="3" hidden="1">#REF!</definedName>
    <definedName name="BExU6KYDSWUK7MFMM5VJY631X45N" localSheetId="4" hidden="1">#REF!</definedName>
    <definedName name="BExU6KYDSWUK7MFMM5VJY631X45N" localSheetId="9" hidden="1">#REF!</definedName>
    <definedName name="BExU6KYDSWUK7MFMM5VJY631X45N" localSheetId="20" hidden="1">#REF!</definedName>
    <definedName name="BExU6KYDSWUK7MFMM5VJY631X45N" localSheetId="8" hidden="1">#REF!</definedName>
    <definedName name="BExU6KYDSWUK7MFMM5VJY631X45N" hidden="1">#REF!</definedName>
    <definedName name="BExU7EBQBMZVYUSS9YS0I4JESH9L" localSheetId="7" hidden="1">[1]HEADER!#REF!</definedName>
    <definedName name="BExU7EBQBMZVYUSS9YS0I4JESH9L" localSheetId="6" hidden="1">[1]HEADER!#REF!</definedName>
    <definedName name="BExU7EBQBMZVYUSS9YS0I4JESH9L" localSheetId="22" hidden="1">[1]HEADER!#REF!</definedName>
    <definedName name="BExU7EBQBMZVYUSS9YS0I4JESH9L" localSheetId="3" hidden="1">[1]HEADER!#REF!</definedName>
    <definedName name="BExU7EBQBMZVYUSS9YS0I4JESH9L" localSheetId="19" hidden="1">[1]HEADER!#REF!</definedName>
    <definedName name="BExU7EBQBMZVYUSS9YS0I4JESH9L" localSheetId="4" hidden="1">[1]HEADER!#REF!</definedName>
    <definedName name="BExU7EBQBMZVYUSS9YS0I4JESH9L" localSheetId="9" hidden="1">[1]HEADER!#REF!</definedName>
    <definedName name="BExU7EBQBMZVYUSS9YS0I4JESH9L" localSheetId="20" hidden="1">[1]HEADER!#REF!</definedName>
    <definedName name="BExU7EBQBMZVYUSS9YS0I4JESH9L" localSheetId="8" hidden="1">[1]HEADER!#REF!</definedName>
    <definedName name="BExU7EBQBMZVYUSS9YS0I4JESH9L" hidden="1">[1]HEADER!#REF!</definedName>
    <definedName name="BExU7OTEEIFPZNZ7G4E88SL0UMDX" localSheetId="7" hidden="1">#REF!</definedName>
    <definedName name="BExU7OTEEIFPZNZ7G4E88SL0UMDX" localSheetId="6" hidden="1">#REF!</definedName>
    <definedName name="BExU7OTEEIFPZNZ7G4E88SL0UMDX" localSheetId="17" hidden="1">#REF!</definedName>
    <definedName name="BExU7OTEEIFPZNZ7G4E88SL0UMDX" localSheetId="22" hidden="1">#REF!</definedName>
    <definedName name="BExU7OTEEIFPZNZ7G4E88SL0UMDX" localSheetId="3" hidden="1">#REF!</definedName>
    <definedName name="BExU7OTEEIFPZNZ7G4E88SL0UMDX" localSheetId="19" hidden="1">#REF!</definedName>
    <definedName name="BExU7OTEEIFPZNZ7G4E88SL0UMDX" localSheetId="15" hidden="1">#REF!</definedName>
    <definedName name="BExU7OTEEIFPZNZ7G4E88SL0UMDX" localSheetId="4" hidden="1">#REF!</definedName>
    <definedName name="BExU7OTEEIFPZNZ7G4E88SL0UMDX" localSheetId="9" hidden="1">#REF!</definedName>
    <definedName name="BExU7OTEEIFPZNZ7G4E88SL0UMDX" localSheetId="20" hidden="1">#REF!</definedName>
    <definedName name="BExU7OTEEIFPZNZ7G4E88SL0UMDX" localSheetId="8" hidden="1">#REF!</definedName>
    <definedName name="BExU7OTEEIFPZNZ7G4E88SL0UMDX" hidden="1">#REF!</definedName>
    <definedName name="BExU8K4TIBBKCG98MZWSMZ2YRLKZ" localSheetId="7" hidden="1">#REF!</definedName>
    <definedName name="BExU8K4TIBBKCG98MZWSMZ2YRLKZ" localSheetId="6" hidden="1">#REF!</definedName>
    <definedName name="BExU8K4TIBBKCG98MZWSMZ2YRLKZ" localSheetId="22" hidden="1">#REF!</definedName>
    <definedName name="BExU8K4TIBBKCG98MZWSMZ2YRLKZ" localSheetId="3" hidden="1">#REF!</definedName>
    <definedName name="BExU8K4TIBBKCG98MZWSMZ2YRLKZ" localSheetId="19" hidden="1">#REF!</definedName>
    <definedName name="BExU8K4TIBBKCG98MZWSMZ2YRLKZ" localSheetId="4" hidden="1">#REF!</definedName>
    <definedName name="BExU8K4TIBBKCG98MZWSMZ2YRLKZ" localSheetId="9" hidden="1">#REF!</definedName>
    <definedName name="BExU8K4TIBBKCG98MZWSMZ2YRLKZ" localSheetId="20" hidden="1">#REF!</definedName>
    <definedName name="BExU8K4TIBBKCG98MZWSMZ2YRLKZ" localSheetId="8" hidden="1">#REF!</definedName>
    <definedName name="BExU8K4TIBBKCG98MZWSMZ2YRLKZ" hidden="1">#REF!</definedName>
    <definedName name="BExU93WXV10E2NUUNA12YIITLX4W" localSheetId="7" hidden="1">#REF!</definedName>
    <definedName name="BExU93WXV10E2NUUNA12YIITLX4W" localSheetId="6" hidden="1">#REF!</definedName>
    <definedName name="BExU93WXV10E2NUUNA12YIITLX4W" localSheetId="22" hidden="1">#REF!</definedName>
    <definedName name="BExU93WXV10E2NUUNA12YIITLX4W" localSheetId="3" hidden="1">#REF!</definedName>
    <definedName name="BExU93WXV10E2NUUNA12YIITLX4W" localSheetId="19" hidden="1">#REF!</definedName>
    <definedName name="BExU93WXV10E2NUUNA12YIITLX4W" localSheetId="4" hidden="1">#REF!</definedName>
    <definedName name="BExU93WXV10E2NUUNA12YIITLX4W" localSheetId="9" hidden="1">#REF!</definedName>
    <definedName name="BExU93WXV10E2NUUNA12YIITLX4W" localSheetId="20" hidden="1">#REF!</definedName>
    <definedName name="BExU93WXV10E2NUUNA12YIITLX4W" localSheetId="8" hidden="1">#REF!</definedName>
    <definedName name="BExU93WXV10E2NUUNA12YIITLX4W" hidden="1">#REF!</definedName>
    <definedName name="BExUABIPZWYZ1QAOWL7313YI3GMH" localSheetId="7" hidden="1">#REF!</definedName>
    <definedName name="BExUABIPZWYZ1QAOWL7313YI3GMH" localSheetId="6" hidden="1">#REF!</definedName>
    <definedName name="BExUABIPZWYZ1QAOWL7313YI3GMH" localSheetId="22" hidden="1">#REF!</definedName>
    <definedName name="BExUABIPZWYZ1QAOWL7313YI3GMH" localSheetId="3" hidden="1">#REF!</definedName>
    <definedName name="BExUABIPZWYZ1QAOWL7313YI3GMH" localSheetId="19" hidden="1">#REF!</definedName>
    <definedName name="BExUABIPZWYZ1QAOWL7313YI3GMH" localSheetId="4" hidden="1">#REF!</definedName>
    <definedName name="BExUABIPZWYZ1QAOWL7313YI3GMH" localSheetId="9" hidden="1">#REF!</definedName>
    <definedName name="BExUABIPZWYZ1QAOWL7313YI3GMH" localSheetId="20" hidden="1">#REF!</definedName>
    <definedName name="BExUABIPZWYZ1QAOWL7313YI3GMH" localSheetId="8" hidden="1">#REF!</definedName>
    <definedName name="BExUABIPZWYZ1QAOWL7313YI3GMH" hidden="1">#REF!</definedName>
    <definedName name="BExUB33EBJ0X2C87S737A15786Y1" localSheetId="7" hidden="1">#REF!</definedName>
    <definedName name="BExUB33EBJ0X2C87S737A15786Y1" localSheetId="6" hidden="1">#REF!</definedName>
    <definedName name="BExUB33EBJ0X2C87S737A15786Y1" localSheetId="22" hidden="1">#REF!</definedName>
    <definedName name="BExUB33EBJ0X2C87S737A15786Y1" localSheetId="3" hidden="1">#REF!</definedName>
    <definedName name="BExUB33EBJ0X2C87S737A15786Y1" localSheetId="19" hidden="1">#REF!</definedName>
    <definedName name="BExUB33EBJ0X2C87S737A15786Y1" localSheetId="4" hidden="1">#REF!</definedName>
    <definedName name="BExUB33EBJ0X2C87S737A15786Y1" localSheetId="9" hidden="1">#REF!</definedName>
    <definedName name="BExUB33EBJ0X2C87S737A15786Y1" localSheetId="20" hidden="1">#REF!</definedName>
    <definedName name="BExUB33EBJ0X2C87S737A15786Y1" localSheetId="8" hidden="1">#REF!</definedName>
    <definedName name="BExUB33EBJ0X2C87S737A15786Y1" hidden="1">#REF!</definedName>
    <definedName name="BExUC9I2YXGSCVE8W0KZ56D3E9UX" localSheetId="7" hidden="1">[1]HEADER!#REF!</definedName>
    <definedName name="BExUC9I2YXGSCVE8W0KZ56D3E9UX" localSheetId="6" hidden="1">[1]HEADER!#REF!</definedName>
    <definedName name="BExUC9I2YXGSCVE8W0KZ56D3E9UX" localSheetId="22" hidden="1">[1]HEADER!#REF!</definedName>
    <definedName name="BExUC9I2YXGSCVE8W0KZ56D3E9UX" localSheetId="3" hidden="1">[1]HEADER!#REF!</definedName>
    <definedName name="BExUC9I2YXGSCVE8W0KZ56D3E9UX" localSheetId="19" hidden="1">[1]HEADER!#REF!</definedName>
    <definedName name="BExUC9I2YXGSCVE8W0KZ56D3E9UX" localSheetId="4" hidden="1">[1]HEADER!#REF!</definedName>
    <definedName name="BExUC9I2YXGSCVE8W0KZ56D3E9UX" localSheetId="9" hidden="1">[1]HEADER!#REF!</definedName>
    <definedName name="BExUC9I2YXGSCVE8W0KZ56D3E9UX" localSheetId="20" hidden="1">[1]HEADER!#REF!</definedName>
    <definedName name="BExUC9I2YXGSCVE8W0KZ56D3E9UX" localSheetId="8" hidden="1">[1]HEADER!#REF!</definedName>
    <definedName name="BExUC9I2YXGSCVE8W0KZ56D3E9UX" hidden="1">[1]HEADER!#REF!</definedName>
    <definedName name="BExUD7DAWRK4CCLXCS7NQUVKLC4S" localSheetId="7" hidden="1">#REF!</definedName>
    <definedName name="BExUD7DAWRK4CCLXCS7NQUVKLC4S" localSheetId="6" hidden="1">#REF!</definedName>
    <definedName name="BExUD7DAWRK4CCLXCS7NQUVKLC4S" localSheetId="17" hidden="1">#REF!</definedName>
    <definedName name="BExUD7DAWRK4CCLXCS7NQUVKLC4S" localSheetId="22" hidden="1">#REF!</definedName>
    <definedName name="BExUD7DAWRK4CCLXCS7NQUVKLC4S" localSheetId="3" hidden="1">#REF!</definedName>
    <definedName name="BExUD7DAWRK4CCLXCS7NQUVKLC4S" localSheetId="15" hidden="1">#REF!</definedName>
    <definedName name="BExUD7DAWRK4CCLXCS7NQUVKLC4S" localSheetId="4" hidden="1">#REF!</definedName>
    <definedName name="BExUD7DAWRK4CCLXCS7NQUVKLC4S" localSheetId="9" hidden="1">#REF!</definedName>
    <definedName name="BExUD7DAWRK4CCLXCS7NQUVKLC4S" localSheetId="20" hidden="1">#REF!</definedName>
    <definedName name="BExUD7DAWRK4CCLXCS7NQUVKLC4S" localSheetId="8" hidden="1">#REF!</definedName>
    <definedName name="BExUD7DAWRK4CCLXCS7NQUVKLC4S" hidden="1">#REF!</definedName>
    <definedName name="BExUF21WPW72ZWEVF6KS5K1TAPJV" localSheetId="7" hidden="1">#REF!</definedName>
    <definedName name="BExUF21WPW72ZWEVF6KS5K1TAPJV" localSheetId="6" hidden="1">#REF!</definedName>
    <definedName name="BExUF21WPW72ZWEVF6KS5K1TAPJV" localSheetId="22" hidden="1">#REF!</definedName>
    <definedName name="BExUF21WPW72ZWEVF6KS5K1TAPJV" localSheetId="3" hidden="1">#REF!</definedName>
    <definedName name="BExUF21WPW72ZWEVF6KS5K1TAPJV" localSheetId="19" hidden="1">#REF!</definedName>
    <definedName name="BExUF21WPW72ZWEVF6KS5K1TAPJV" localSheetId="4" hidden="1">#REF!</definedName>
    <definedName name="BExUF21WPW72ZWEVF6KS5K1TAPJV" localSheetId="9" hidden="1">#REF!</definedName>
    <definedName name="BExUF21WPW72ZWEVF6KS5K1TAPJV" localSheetId="20" hidden="1">#REF!</definedName>
    <definedName name="BExUF21WPW72ZWEVF6KS5K1TAPJV" localSheetId="8" hidden="1">#REF!</definedName>
    <definedName name="BExUF21WPW72ZWEVF6KS5K1TAPJV" hidden="1">#REF!</definedName>
    <definedName name="BExVQBDLSADDXHKCYZD30A70YYOV" localSheetId="7" hidden="1">#REF!</definedName>
    <definedName name="BExVQBDLSADDXHKCYZD30A70YYOV" localSheetId="6" hidden="1">#REF!</definedName>
    <definedName name="BExVQBDLSADDXHKCYZD30A70YYOV" localSheetId="22" hidden="1">#REF!</definedName>
    <definedName name="BExVQBDLSADDXHKCYZD30A70YYOV" localSheetId="3" hidden="1">#REF!</definedName>
    <definedName name="BExVQBDLSADDXHKCYZD30A70YYOV" localSheetId="19" hidden="1">#REF!</definedName>
    <definedName name="BExVQBDLSADDXHKCYZD30A70YYOV" localSheetId="4" hidden="1">#REF!</definedName>
    <definedName name="BExVQBDLSADDXHKCYZD30A70YYOV" localSheetId="9" hidden="1">#REF!</definedName>
    <definedName name="BExVQBDLSADDXHKCYZD30A70YYOV" localSheetId="20" hidden="1">#REF!</definedName>
    <definedName name="BExVQBDLSADDXHKCYZD30A70YYOV" localSheetId="8" hidden="1">#REF!</definedName>
    <definedName name="BExVQBDLSADDXHKCYZD30A70YYOV" hidden="1">#REF!</definedName>
    <definedName name="BExVRJA8N4HQXJOAGF74DJ6ID7C0" localSheetId="7" hidden="1">#REF!</definedName>
    <definedName name="BExVRJA8N4HQXJOAGF74DJ6ID7C0" localSheetId="6" hidden="1">#REF!</definedName>
    <definedName name="BExVRJA8N4HQXJOAGF74DJ6ID7C0" localSheetId="22" hidden="1">#REF!</definedName>
    <definedName name="BExVRJA8N4HQXJOAGF74DJ6ID7C0" localSheetId="3" hidden="1">#REF!</definedName>
    <definedName name="BExVRJA8N4HQXJOAGF74DJ6ID7C0" localSheetId="19" hidden="1">#REF!</definedName>
    <definedName name="BExVRJA8N4HQXJOAGF74DJ6ID7C0" localSheetId="4" hidden="1">#REF!</definedName>
    <definedName name="BExVRJA8N4HQXJOAGF74DJ6ID7C0" localSheetId="9" hidden="1">#REF!</definedName>
    <definedName name="BExVRJA8N4HQXJOAGF74DJ6ID7C0" localSheetId="20" hidden="1">#REF!</definedName>
    <definedName name="BExVRJA8N4HQXJOAGF74DJ6ID7C0" localSheetId="8" hidden="1">#REF!</definedName>
    <definedName name="BExVRJA8N4HQXJOAGF74DJ6ID7C0" hidden="1">#REF!</definedName>
    <definedName name="BExVRSFEVELSL81MBS07OHQFJGF3" localSheetId="7" hidden="1">#REF!</definedName>
    <definedName name="BExVRSFEVELSL81MBS07OHQFJGF3" localSheetId="6" hidden="1">#REF!</definedName>
    <definedName name="BExVRSFEVELSL81MBS07OHQFJGF3" localSheetId="22" hidden="1">#REF!</definedName>
    <definedName name="BExVRSFEVELSL81MBS07OHQFJGF3" localSheetId="3" hidden="1">#REF!</definedName>
    <definedName name="BExVRSFEVELSL81MBS07OHQFJGF3" localSheetId="19" hidden="1">#REF!</definedName>
    <definedName name="BExVRSFEVELSL81MBS07OHQFJGF3" localSheetId="4" hidden="1">#REF!</definedName>
    <definedName name="BExVRSFEVELSL81MBS07OHQFJGF3" localSheetId="9" hidden="1">#REF!</definedName>
    <definedName name="BExVRSFEVELSL81MBS07OHQFJGF3" localSheetId="20" hidden="1">#REF!</definedName>
    <definedName name="BExVRSFEVELSL81MBS07OHQFJGF3" localSheetId="8" hidden="1">#REF!</definedName>
    <definedName name="BExVRSFEVELSL81MBS07OHQFJGF3" hidden="1">#REF!</definedName>
    <definedName name="BExVRSVI383MR6YMJKZG6SJCCOR7" localSheetId="7" hidden="1">#REF!</definedName>
    <definedName name="BExVRSVI383MR6YMJKZG6SJCCOR7" localSheetId="6" hidden="1">#REF!</definedName>
    <definedName name="BExVRSVI383MR6YMJKZG6SJCCOR7" localSheetId="22" hidden="1">#REF!</definedName>
    <definedName name="BExVRSVI383MR6YMJKZG6SJCCOR7" localSheetId="3" hidden="1">#REF!</definedName>
    <definedName name="BExVRSVI383MR6YMJKZG6SJCCOR7" localSheetId="19" hidden="1">#REF!</definedName>
    <definedName name="BExVRSVI383MR6YMJKZG6SJCCOR7" localSheetId="4" hidden="1">#REF!</definedName>
    <definedName name="BExVRSVI383MR6YMJKZG6SJCCOR7" localSheetId="9" hidden="1">#REF!</definedName>
    <definedName name="BExVRSVI383MR6YMJKZG6SJCCOR7" localSheetId="20" hidden="1">#REF!</definedName>
    <definedName name="BExVRSVI383MR6YMJKZG6SJCCOR7" localSheetId="8" hidden="1">#REF!</definedName>
    <definedName name="BExVRSVI383MR6YMJKZG6SJCCOR7" hidden="1">#REF!</definedName>
    <definedName name="BExVSBWQZ595EUUKM647FCG81PNC" localSheetId="7" hidden="1">#REF!</definedName>
    <definedName name="BExVSBWQZ595EUUKM647FCG81PNC" localSheetId="6" hidden="1">#REF!</definedName>
    <definedName name="BExVSBWQZ595EUUKM647FCG81PNC" localSheetId="22" hidden="1">#REF!</definedName>
    <definedName name="BExVSBWQZ595EUUKM647FCG81PNC" localSheetId="3" hidden="1">#REF!</definedName>
    <definedName name="BExVSBWQZ595EUUKM647FCG81PNC" localSheetId="19" hidden="1">#REF!</definedName>
    <definedName name="BExVSBWQZ595EUUKM647FCG81PNC" localSheetId="4" hidden="1">#REF!</definedName>
    <definedName name="BExVSBWQZ595EUUKM647FCG81PNC" localSheetId="9" hidden="1">#REF!</definedName>
    <definedName name="BExVSBWQZ595EUUKM647FCG81PNC" localSheetId="20" hidden="1">#REF!</definedName>
    <definedName name="BExVSBWQZ595EUUKM647FCG81PNC" localSheetId="8" hidden="1">#REF!</definedName>
    <definedName name="BExVSBWQZ595EUUKM647FCG81PNC" hidden="1">#REF!</definedName>
    <definedName name="BExVSVU74D4UHM1EE8M7XKH475QK" localSheetId="7" hidden="1">#REF!</definedName>
    <definedName name="BExVSVU74D4UHM1EE8M7XKH475QK" localSheetId="6" hidden="1">#REF!</definedName>
    <definedName name="BExVSVU74D4UHM1EE8M7XKH475QK" localSheetId="22" hidden="1">#REF!</definedName>
    <definedName name="BExVSVU74D4UHM1EE8M7XKH475QK" localSheetId="3" hidden="1">#REF!</definedName>
    <definedName name="BExVSVU74D4UHM1EE8M7XKH475QK" localSheetId="19" hidden="1">#REF!</definedName>
    <definedName name="BExVSVU74D4UHM1EE8M7XKH475QK" localSheetId="4" hidden="1">#REF!</definedName>
    <definedName name="BExVSVU74D4UHM1EE8M7XKH475QK" localSheetId="9" hidden="1">#REF!</definedName>
    <definedName name="BExVSVU74D4UHM1EE8M7XKH475QK" localSheetId="20" hidden="1">#REF!</definedName>
    <definedName name="BExVSVU74D4UHM1EE8M7XKH475QK" localSheetId="8" hidden="1">#REF!</definedName>
    <definedName name="BExVSVU74D4UHM1EE8M7XKH475QK" hidden="1">#REF!</definedName>
    <definedName name="BExVTE9NXE7WTQ5M5U533PZQ8B72" localSheetId="7" hidden="1">#REF!</definedName>
    <definedName name="BExVTE9NXE7WTQ5M5U533PZQ8B72" localSheetId="6" hidden="1">#REF!</definedName>
    <definedName name="BExVTE9NXE7WTQ5M5U533PZQ8B72" localSheetId="22" hidden="1">#REF!</definedName>
    <definedName name="BExVTE9NXE7WTQ5M5U533PZQ8B72" localSheetId="3" hidden="1">#REF!</definedName>
    <definedName name="BExVTE9NXE7WTQ5M5U533PZQ8B72" localSheetId="19" hidden="1">#REF!</definedName>
    <definedName name="BExVTE9NXE7WTQ5M5U533PZQ8B72" localSheetId="4" hidden="1">#REF!</definedName>
    <definedName name="BExVTE9NXE7WTQ5M5U533PZQ8B72" localSheetId="9" hidden="1">#REF!</definedName>
    <definedName name="BExVTE9NXE7WTQ5M5U533PZQ8B72" localSheetId="20" hidden="1">#REF!</definedName>
    <definedName name="BExVTE9NXE7WTQ5M5U533PZQ8B72" localSheetId="8" hidden="1">#REF!</definedName>
    <definedName name="BExVTE9NXE7WTQ5M5U533PZQ8B72" hidden="1">#REF!</definedName>
    <definedName name="BExVUEDVBJDA9ZSRBB69T0Q1DAPC" localSheetId="7" hidden="1">#REF!</definedName>
    <definedName name="BExVUEDVBJDA9ZSRBB69T0Q1DAPC" localSheetId="6" hidden="1">#REF!</definedName>
    <definedName name="BExVUEDVBJDA9ZSRBB69T0Q1DAPC" localSheetId="22" hidden="1">#REF!</definedName>
    <definedName name="BExVUEDVBJDA9ZSRBB69T0Q1DAPC" localSheetId="3" hidden="1">#REF!</definedName>
    <definedName name="BExVUEDVBJDA9ZSRBB69T0Q1DAPC" localSheetId="19" hidden="1">#REF!</definedName>
    <definedName name="BExVUEDVBJDA9ZSRBB69T0Q1DAPC" localSheetId="4" hidden="1">#REF!</definedName>
    <definedName name="BExVUEDVBJDA9ZSRBB69T0Q1DAPC" localSheetId="9" hidden="1">#REF!</definedName>
    <definedName name="BExVUEDVBJDA9ZSRBB69T0Q1DAPC" localSheetId="20" hidden="1">#REF!</definedName>
    <definedName name="BExVUEDVBJDA9ZSRBB69T0Q1DAPC" localSheetId="8" hidden="1">#REF!</definedName>
    <definedName name="BExVUEDVBJDA9ZSRBB69T0Q1DAPC" hidden="1">#REF!</definedName>
    <definedName name="BExVV7R3Q55HP3I9G68BGJUKNWJJ" localSheetId="7" hidden="1">#REF!</definedName>
    <definedName name="BExVV7R3Q55HP3I9G68BGJUKNWJJ" localSheetId="6" hidden="1">#REF!</definedName>
    <definedName name="BExVV7R3Q55HP3I9G68BGJUKNWJJ" localSheetId="22" hidden="1">#REF!</definedName>
    <definedName name="BExVV7R3Q55HP3I9G68BGJUKNWJJ" localSheetId="3" hidden="1">#REF!</definedName>
    <definedName name="BExVV7R3Q55HP3I9G68BGJUKNWJJ" localSheetId="19" hidden="1">#REF!</definedName>
    <definedName name="BExVV7R3Q55HP3I9G68BGJUKNWJJ" localSheetId="4" hidden="1">#REF!</definedName>
    <definedName name="BExVV7R3Q55HP3I9G68BGJUKNWJJ" localSheetId="9" hidden="1">#REF!</definedName>
    <definedName name="BExVV7R3Q55HP3I9G68BGJUKNWJJ" localSheetId="20" hidden="1">#REF!</definedName>
    <definedName name="BExVV7R3Q55HP3I9G68BGJUKNWJJ" localSheetId="8" hidden="1">#REF!</definedName>
    <definedName name="BExVV7R3Q55HP3I9G68BGJUKNWJJ" hidden="1">#REF!</definedName>
    <definedName name="BExVVIJJ54QBOTP6Q5ACFTY4O2VE" localSheetId="7" hidden="1">#REF!</definedName>
    <definedName name="BExVVIJJ54QBOTP6Q5ACFTY4O2VE" localSheetId="6" hidden="1">#REF!</definedName>
    <definedName name="BExVVIJJ54QBOTP6Q5ACFTY4O2VE" localSheetId="22" hidden="1">#REF!</definedName>
    <definedName name="BExVVIJJ54QBOTP6Q5ACFTY4O2VE" localSheetId="3" hidden="1">#REF!</definedName>
    <definedName name="BExVVIJJ54QBOTP6Q5ACFTY4O2VE" localSheetId="19" hidden="1">#REF!</definedName>
    <definedName name="BExVVIJJ54QBOTP6Q5ACFTY4O2VE" localSheetId="4" hidden="1">#REF!</definedName>
    <definedName name="BExVVIJJ54QBOTP6Q5ACFTY4O2VE" localSheetId="9" hidden="1">#REF!</definedName>
    <definedName name="BExVVIJJ54QBOTP6Q5ACFTY4O2VE" localSheetId="20" hidden="1">#REF!</definedName>
    <definedName name="BExVVIJJ54QBOTP6Q5ACFTY4O2VE" localSheetId="8" hidden="1">#REF!</definedName>
    <definedName name="BExVVIJJ54QBOTP6Q5ACFTY4O2VE" hidden="1">#REF!</definedName>
    <definedName name="BExVVSA3NHNSPJCX2NHRAYFGVW6O" localSheetId="7" hidden="1">#REF!</definedName>
    <definedName name="BExVVSA3NHNSPJCX2NHRAYFGVW6O" localSheetId="6" hidden="1">#REF!</definedName>
    <definedName name="BExVVSA3NHNSPJCX2NHRAYFGVW6O" localSheetId="22" hidden="1">#REF!</definedName>
    <definedName name="BExVVSA3NHNSPJCX2NHRAYFGVW6O" localSheetId="3" hidden="1">#REF!</definedName>
    <definedName name="BExVVSA3NHNSPJCX2NHRAYFGVW6O" localSheetId="19" hidden="1">#REF!</definedName>
    <definedName name="BExVVSA3NHNSPJCX2NHRAYFGVW6O" localSheetId="4" hidden="1">#REF!</definedName>
    <definedName name="BExVVSA3NHNSPJCX2NHRAYFGVW6O" localSheetId="9" hidden="1">#REF!</definedName>
    <definedName name="BExVVSA3NHNSPJCX2NHRAYFGVW6O" localSheetId="20" hidden="1">#REF!</definedName>
    <definedName name="BExVVSA3NHNSPJCX2NHRAYFGVW6O" localSheetId="8" hidden="1">#REF!</definedName>
    <definedName name="BExVVSA3NHNSPJCX2NHRAYFGVW6O" hidden="1">#REF!</definedName>
    <definedName name="BExVX0MYY63UM714QLGCV0504A2Q" localSheetId="7" hidden="1">[2]ZQBC_REG_02_08!#REF!</definedName>
    <definedName name="BExVX0MYY63UM714QLGCV0504A2Q" localSheetId="6" hidden="1">[2]ZQBC_REG_02_08!#REF!</definedName>
    <definedName name="BExVX0MYY63UM714QLGCV0504A2Q" localSheetId="22" hidden="1">[2]ZQBC_REG_02_08!#REF!</definedName>
    <definedName name="BExVX0MYY63UM714QLGCV0504A2Q" localSheetId="3" hidden="1">[2]ZQBC_REG_02_08!#REF!</definedName>
    <definedName name="BExVX0MYY63UM714QLGCV0504A2Q" localSheetId="19" hidden="1">[2]ZQBC_REG_02_08!#REF!</definedName>
    <definedName name="BExVX0MYY63UM714QLGCV0504A2Q" localSheetId="4" hidden="1">[2]ZQBC_REG_02_08!#REF!</definedName>
    <definedName name="BExVX0MYY63UM714QLGCV0504A2Q" localSheetId="9" hidden="1">[2]ZQBC_REG_02_08!#REF!</definedName>
    <definedName name="BExVX0MYY63UM714QLGCV0504A2Q" localSheetId="20" hidden="1">[2]ZQBC_REG_02_08!#REF!</definedName>
    <definedName name="BExVX0MYY63UM714QLGCV0504A2Q" localSheetId="8" hidden="1">[2]ZQBC_REG_02_08!#REF!</definedName>
    <definedName name="BExVX0MYY63UM714QLGCV0504A2Q" hidden="1">[2]ZQBC_REG_02_08!#REF!</definedName>
    <definedName name="BExVXGDI0UOWJZ7LAFUH458STFOM" localSheetId="7" hidden="1">#REF!</definedName>
    <definedName name="BExVXGDI0UOWJZ7LAFUH458STFOM" localSheetId="6" hidden="1">#REF!</definedName>
    <definedName name="BExVXGDI0UOWJZ7LAFUH458STFOM" localSheetId="17" hidden="1">#REF!</definedName>
    <definedName name="BExVXGDI0UOWJZ7LAFUH458STFOM" localSheetId="22" hidden="1">#REF!</definedName>
    <definedName name="BExVXGDI0UOWJZ7LAFUH458STFOM" localSheetId="3" hidden="1">#REF!</definedName>
    <definedName name="BExVXGDI0UOWJZ7LAFUH458STFOM" localSheetId="19" hidden="1">#REF!</definedName>
    <definedName name="BExVXGDI0UOWJZ7LAFUH458STFOM" localSheetId="15" hidden="1">#REF!</definedName>
    <definedName name="BExVXGDI0UOWJZ7LAFUH458STFOM" localSheetId="4" hidden="1">#REF!</definedName>
    <definedName name="BExVXGDI0UOWJZ7LAFUH458STFOM" localSheetId="9" hidden="1">#REF!</definedName>
    <definedName name="BExVXGDI0UOWJZ7LAFUH458STFOM" localSheetId="20" hidden="1">#REF!</definedName>
    <definedName name="BExVXGDI0UOWJZ7LAFUH458STFOM" localSheetId="8" hidden="1">#REF!</definedName>
    <definedName name="BExVXGDI0UOWJZ7LAFUH458STFOM" hidden="1">#REF!</definedName>
    <definedName name="BExW09IRXJACALU2LJ4F1PP8FNGU" localSheetId="7" hidden="1">#REF!</definedName>
    <definedName name="BExW09IRXJACALU2LJ4F1PP8FNGU" localSheetId="6" hidden="1">#REF!</definedName>
    <definedName name="BExW09IRXJACALU2LJ4F1PP8FNGU" localSheetId="22" hidden="1">#REF!</definedName>
    <definedName name="BExW09IRXJACALU2LJ4F1PP8FNGU" localSheetId="3" hidden="1">#REF!</definedName>
    <definedName name="BExW09IRXJACALU2LJ4F1PP8FNGU" localSheetId="19" hidden="1">#REF!</definedName>
    <definedName name="BExW09IRXJACALU2LJ4F1PP8FNGU" localSheetId="4" hidden="1">#REF!</definedName>
    <definedName name="BExW09IRXJACALU2LJ4F1PP8FNGU" localSheetId="9" hidden="1">#REF!</definedName>
    <definedName name="BExW09IRXJACALU2LJ4F1PP8FNGU" localSheetId="20" hidden="1">#REF!</definedName>
    <definedName name="BExW09IRXJACALU2LJ4F1PP8FNGU" localSheetId="8" hidden="1">#REF!</definedName>
    <definedName name="BExW09IRXJACALU2LJ4F1PP8FNGU" hidden="1">#REF!</definedName>
    <definedName name="BExW0CYYGF0EIC4A3FJ80OX6GA1D" localSheetId="7" hidden="1">#REF!</definedName>
    <definedName name="BExW0CYYGF0EIC4A3FJ80OX6GA1D" localSheetId="6" hidden="1">#REF!</definedName>
    <definedName name="BExW0CYYGF0EIC4A3FJ80OX6GA1D" localSheetId="22" hidden="1">#REF!</definedName>
    <definedName name="BExW0CYYGF0EIC4A3FJ80OX6GA1D" localSheetId="3" hidden="1">#REF!</definedName>
    <definedName name="BExW0CYYGF0EIC4A3FJ80OX6GA1D" localSheetId="19" hidden="1">#REF!</definedName>
    <definedName name="BExW0CYYGF0EIC4A3FJ80OX6GA1D" localSheetId="4" hidden="1">#REF!</definedName>
    <definedName name="BExW0CYYGF0EIC4A3FJ80OX6GA1D" localSheetId="9" hidden="1">#REF!</definedName>
    <definedName name="BExW0CYYGF0EIC4A3FJ80OX6GA1D" localSheetId="20" hidden="1">#REF!</definedName>
    <definedName name="BExW0CYYGF0EIC4A3FJ80OX6GA1D" localSheetId="8" hidden="1">#REF!</definedName>
    <definedName name="BExW0CYYGF0EIC4A3FJ80OX6GA1D" hidden="1">#REF!</definedName>
    <definedName name="BExW0ERIW7MD891SN4ESTO8V7WND" localSheetId="7" hidden="1">#REF!</definedName>
    <definedName name="BExW0ERIW7MD891SN4ESTO8V7WND" localSheetId="6" hidden="1">#REF!</definedName>
    <definedName name="BExW0ERIW7MD891SN4ESTO8V7WND" localSheetId="22" hidden="1">#REF!</definedName>
    <definedName name="BExW0ERIW7MD891SN4ESTO8V7WND" localSheetId="3" hidden="1">#REF!</definedName>
    <definedName name="BExW0ERIW7MD891SN4ESTO8V7WND" localSheetId="19" hidden="1">#REF!</definedName>
    <definedName name="BExW0ERIW7MD891SN4ESTO8V7WND" localSheetId="4" hidden="1">#REF!</definedName>
    <definedName name="BExW0ERIW7MD891SN4ESTO8V7WND" localSheetId="9" hidden="1">#REF!</definedName>
    <definedName name="BExW0ERIW7MD891SN4ESTO8V7WND" localSheetId="20" hidden="1">#REF!</definedName>
    <definedName name="BExW0ERIW7MD891SN4ESTO8V7WND" localSheetId="8" hidden="1">#REF!</definedName>
    <definedName name="BExW0ERIW7MD891SN4ESTO8V7WND" hidden="1">#REF!</definedName>
    <definedName name="BExW0KLYZY3Q4XDYK76ZJ8T7T6A3" localSheetId="7" hidden="1">#REF!</definedName>
    <definedName name="BExW0KLYZY3Q4XDYK76ZJ8T7T6A3" localSheetId="6" hidden="1">#REF!</definedName>
    <definedName name="BExW0KLYZY3Q4XDYK76ZJ8T7T6A3" localSheetId="22" hidden="1">#REF!</definedName>
    <definedName name="BExW0KLYZY3Q4XDYK76ZJ8T7T6A3" localSheetId="3" hidden="1">#REF!</definedName>
    <definedName name="BExW0KLYZY3Q4XDYK76ZJ8T7T6A3" localSheetId="19" hidden="1">#REF!</definedName>
    <definedName name="BExW0KLYZY3Q4XDYK76ZJ8T7T6A3" localSheetId="4" hidden="1">#REF!</definedName>
    <definedName name="BExW0KLYZY3Q4XDYK76ZJ8T7T6A3" localSheetId="9" hidden="1">#REF!</definedName>
    <definedName name="BExW0KLYZY3Q4XDYK76ZJ8T7T6A3" localSheetId="20" hidden="1">#REF!</definedName>
    <definedName name="BExW0KLYZY3Q4XDYK76ZJ8T7T6A3" localSheetId="8" hidden="1">#REF!</definedName>
    <definedName name="BExW0KLYZY3Q4XDYK76ZJ8T7T6A3" hidden="1">#REF!</definedName>
    <definedName name="BExW1KKQQUOA71WIDBKWAHFJCH4E" localSheetId="7" hidden="1">#REF!</definedName>
    <definedName name="BExW1KKQQUOA71WIDBKWAHFJCH4E" localSheetId="6" hidden="1">#REF!</definedName>
    <definedName name="BExW1KKQQUOA71WIDBKWAHFJCH4E" localSheetId="22" hidden="1">#REF!</definedName>
    <definedName name="BExW1KKQQUOA71WIDBKWAHFJCH4E" localSheetId="3" hidden="1">#REF!</definedName>
    <definedName name="BExW1KKQQUOA71WIDBKWAHFJCH4E" localSheetId="19" hidden="1">#REF!</definedName>
    <definedName name="BExW1KKQQUOA71WIDBKWAHFJCH4E" localSheetId="4" hidden="1">#REF!</definedName>
    <definedName name="BExW1KKQQUOA71WIDBKWAHFJCH4E" localSheetId="9" hidden="1">#REF!</definedName>
    <definedName name="BExW1KKQQUOA71WIDBKWAHFJCH4E" localSheetId="20" hidden="1">#REF!</definedName>
    <definedName name="BExW1KKQQUOA71WIDBKWAHFJCH4E" localSheetId="8" hidden="1">#REF!</definedName>
    <definedName name="BExW1KKQQUOA71WIDBKWAHFJCH4E" hidden="1">#REF!</definedName>
    <definedName name="BExW3UOY6B5HLIX3ZQA7XCUJXH5C" localSheetId="7" hidden="1">#REF!</definedName>
    <definedName name="BExW3UOY6B5HLIX3ZQA7XCUJXH5C" localSheetId="6" hidden="1">#REF!</definedName>
    <definedName name="BExW3UOY6B5HLIX3ZQA7XCUJXH5C" localSheetId="22" hidden="1">#REF!</definedName>
    <definedName name="BExW3UOY6B5HLIX3ZQA7XCUJXH5C" localSheetId="3" hidden="1">#REF!</definedName>
    <definedName name="BExW3UOY6B5HLIX3ZQA7XCUJXH5C" localSheetId="19" hidden="1">#REF!</definedName>
    <definedName name="BExW3UOY6B5HLIX3ZQA7XCUJXH5C" localSheetId="4" hidden="1">#REF!</definedName>
    <definedName name="BExW3UOY6B5HLIX3ZQA7XCUJXH5C" localSheetId="9" hidden="1">#REF!</definedName>
    <definedName name="BExW3UOY6B5HLIX3ZQA7XCUJXH5C" localSheetId="20" hidden="1">#REF!</definedName>
    <definedName name="BExW3UOY6B5HLIX3ZQA7XCUJXH5C" localSheetId="8" hidden="1">#REF!</definedName>
    <definedName name="BExW3UOY6B5HLIX3ZQA7XCUJXH5C" hidden="1">#REF!</definedName>
    <definedName name="BExW5MZ9LCOOHDPGAP9C9PAFTZL4" localSheetId="7" hidden="1">#REF!</definedName>
    <definedName name="BExW5MZ9LCOOHDPGAP9C9PAFTZL4" localSheetId="6" hidden="1">#REF!</definedName>
    <definedName name="BExW5MZ9LCOOHDPGAP9C9PAFTZL4" localSheetId="22" hidden="1">#REF!</definedName>
    <definedName name="BExW5MZ9LCOOHDPGAP9C9PAFTZL4" localSheetId="3" hidden="1">#REF!</definedName>
    <definedName name="BExW5MZ9LCOOHDPGAP9C9PAFTZL4" localSheetId="19" hidden="1">#REF!</definedName>
    <definedName name="BExW5MZ9LCOOHDPGAP9C9PAFTZL4" localSheetId="4" hidden="1">#REF!</definedName>
    <definedName name="BExW5MZ9LCOOHDPGAP9C9PAFTZL4" localSheetId="9" hidden="1">#REF!</definedName>
    <definedName name="BExW5MZ9LCOOHDPGAP9C9PAFTZL4" localSheetId="20" hidden="1">#REF!</definedName>
    <definedName name="BExW5MZ9LCOOHDPGAP9C9PAFTZL4" localSheetId="8" hidden="1">#REF!</definedName>
    <definedName name="BExW5MZ9LCOOHDPGAP9C9PAFTZL4" hidden="1">#REF!</definedName>
    <definedName name="BExW6JN5IU0E7FU9O1KD1O9U6HO3" localSheetId="7" hidden="1">#REF!</definedName>
    <definedName name="BExW6JN5IU0E7FU9O1KD1O9U6HO3" localSheetId="6" hidden="1">#REF!</definedName>
    <definedName name="BExW6JN5IU0E7FU9O1KD1O9U6HO3" localSheetId="22" hidden="1">#REF!</definedName>
    <definedName name="BExW6JN5IU0E7FU9O1KD1O9U6HO3" localSheetId="3" hidden="1">#REF!</definedName>
    <definedName name="BExW6JN5IU0E7FU9O1KD1O9U6HO3" localSheetId="19" hidden="1">#REF!</definedName>
    <definedName name="BExW6JN5IU0E7FU9O1KD1O9U6HO3" localSheetId="4" hidden="1">#REF!</definedName>
    <definedName name="BExW6JN5IU0E7FU9O1KD1O9U6HO3" localSheetId="9" hidden="1">#REF!</definedName>
    <definedName name="BExW6JN5IU0E7FU9O1KD1O9U6HO3" localSheetId="20" hidden="1">#REF!</definedName>
    <definedName name="BExW6JN5IU0E7FU9O1KD1O9U6HO3" localSheetId="8" hidden="1">#REF!</definedName>
    <definedName name="BExW6JN5IU0E7FU9O1KD1O9U6HO3" hidden="1">#REF!</definedName>
    <definedName name="BExW6P1D4DP1W0DR7LN7CYMEE0L3" localSheetId="7" hidden="1">#REF!</definedName>
    <definedName name="BExW6P1D4DP1W0DR7LN7CYMEE0L3" localSheetId="6" hidden="1">#REF!</definedName>
    <definedName name="BExW6P1D4DP1W0DR7LN7CYMEE0L3" localSheetId="22" hidden="1">#REF!</definedName>
    <definedName name="BExW6P1D4DP1W0DR7LN7CYMEE0L3" localSheetId="3" hidden="1">#REF!</definedName>
    <definedName name="BExW6P1D4DP1W0DR7LN7CYMEE0L3" localSheetId="19" hidden="1">#REF!</definedName>
    <definedName name="BExW6P1D4DP1W0DR7LN7CYMEE0L3" localSheetId="4" hidden="1">#REF!</definedName>
    <definedName name="BExW6P1D4DP1W0DR7LN7CYMEE0L3" localSheetId="9" hidden="1">#REF!</definedName>
    <definedName name="BExW6P1D4DP1W0DR7LN7CYMEE0L3" localSheetId="20" hidden="1">#REF!</definedName>
    <definedName name="BExW6P1D4DP1W0DR7LN7CYMEE0L3" localSheetId="8" hidden="1">#REF!</definedName>
    <definedName name="BExW6P1D4DP1W0DR7LN7CYMEE0L3" hidden="1">#REF!</definedName>
    <definedName name="BExW6Q8IQOH4HISK9RWBFV69T8CM" localSheetId="7" hidden="1">#REF!</definedName>
    <definedName name="BExW6Q8IQOH4HISK9RWBFV69T8CM" localSheetId="6" hidden="1">#REF!</definedName>
    <definedName name="BExW6Q8IQOH4HISK9RWBFV69T8CM" localSheetId="22" hidden="1">#REF!</definedName>
    <definedName name="BExW6Q8IQOH4HISK9RWBFV69T8CM" localSheetId="3" hidden="1">#REF!</definedName>
    <definedName name="BExW6Q8IQOH4HISK9RWBFV69T8CM" localSheetId="19" hidden="1">#REF!</definedName>
    <definedName name="BExW6Q8IQOH4HISK9RWBFV69T8CM" localSheetId="4" hidden="1">#REF!</definedName>
    <definedName name="BExW6Q8IQOH4HISK9RWBFV69T8CM" localSheetId="9" hidden="1">#REF!</definedName>
    <definedName name="BExW6Q8IQOH4HISK9RWBFV69T8CM" localSheetId="20" hidden="1">#REF!</definedName>
    <definedName name="BExW6Q8IQOH4HISK9RWBFV69T8CM" localSheetId="8" hidden="1">#REF!</definedName>
    <definedName name="BExW6Q8IQOH4HISK9RWBFV69T8CM" hidden="1">#REF!</definedName>
    <definedName name="BExW740UQ31HQ06SPMCQUZNBOT6R" localSheetId="7" hidden="1">#REF!</definedName>
    <definedName name="BExW740UQ31HQ06SPMCQUZNBOT6R" localSheetId="6" hidden="1">#REF!</definedName>
    <definedName name="BExW740UQ31HQ06SPMCQUZNBOT6R" localSheetId="22" hidden="1">#REF!</definedName>
    <definedName name="BExW740UQ31HQ06SPMCQUZNBOT6R" localSheetId="3" hidden="1">#REF!</definedName>
    <definedName name="BExW740UQ31HQ06SPMCQUZNBOT6R" localSheetId="19" hidden="1">#REF!</definedName>
    <definedName name="BExW740UQ31HQ06SPMCQUZNBOT6R" localSheetId="4" hidden="1">#REF!</definedName>
    <definedName name="BExW740UQ31HQ06SPMCQUZNBOT6R" localSheetId="9" hidden="1">#REF!</definedName>
    <definedName name="BExW740UQ31HQ06SPMCQUZNBOT6R" localSheetId="20" hidden="1">#REF!</definedName>
    <definedName name="BExW740UQ31HQ06SPMCQUZNBOT6R" localSheetId="8" hidden="1">#REF!</definedName>
    <definedName name="BExW740UQ31HQ06SPMCQUZNBOT6R" hidden="1">#REF!</definedName>
    <definedName name="BExW740UYMAD6KONPKO9C54TNQ48" localSheetId="7" hidden="1">#REF!</definedName>
    <definedName name="BExW740UYMAD6KONPKO9C54TNQ48" localSheetId="6" hidden="1">#REF!</definedName>
    <definedName name="BExW740UYMAD6KONPKO9C54TNQ48" localSheetId="22" hidden="1">#REF!</definedName>
    <definedName name="BExW740UYMAD6KONPKO9C54TNQ48" localSheetId="3" hidden="1">#REF!</definedName>
    <definedName name="BExW740UYMAD6KONPKO9C54TNQ48" localSheetId="19" hidden="1">#REF!</definedName>
    <definedName name="BExW740UYMAD6KONPKO9C54TNQ48" localSheetId="4" hidden="1">#REF!</definedName>
    <definedName name="BExW740UYMAD6KONPKO9C54TNQ48" localSheetId="9" hidden="1">#REF!</definedName>
    <definedName name="BExW740UYMAD6KONPKO9C54TNQ48" localSheetId="20" hidden="1">#REF!</definedName>
    <definedName name="BExW740UYMAD6KONPKO9C54TNQ48" localSheetId="8" hidden="1">#REF!</definedName>
    <definedName name="BExW740UYMAD6KONPKO9C54TNQ48" hidden="1">#REF!</definedName>
    <definedName name="BExW77X54W95TY08XO8JZN3N4TA9" localSheetId="7" hidden="1">#REF!</definedName>
    <definedName name="BExW77X54W95TY08XO8JZN3N4TA9" localSheetId="6" hidden="1">#REF!</definedName>
    <definedName name="BExW77X54W95TY08XO8JZN3N4TA9" localSheetId="22" hidden="1">#REF!</definedName>
    <definedName name="BExW77X54W95TY08XO8JZN3N4TA9" localSheetId="3" hidden="1">#REF!</definedName>
    <definedName name="BExW77X54W95TY08XO8JZN3N4TA9" localSheetId="19" hidden="1">#REF!</definedName>
    <definedName name="BExW77X54W95TY08XO8JZN3N4TA9" localSheetId="4" hidden="1">#REF!</definedName>
    <definedName name="BExW77X54W95TY08XO8JZN3N4TA9" localSheetId="9" hidden="1">#REF!</definedName>
    <definedName name="BExW77X54W95TY08XO8JZN3N4TA9" localSheetId="20" hidden="1">#REF!</definedName>
    <definedName name="BExW77X54W95TY08XO8JZN3N4TA9" localSheetId="8" hidden="1">#REF!</definedName>
    <definedName name="BExW77X54W95TY08XO8JZN3N4TA9" hidden="1">#REF!</definedName>
    <definedName name="BExW7GRBCUY0T3PHXMG3WZWM6AH7" localSheetId="7" hidden="1">#REF!</definedName>
    <definedName name="BExW7GRBCUY0T3PHXMG3WZWM6AH7" localSheetId="6" hidden="1">#REF!</definedName>
    <definedName name="BExW7GRBCUY0T3PHXMG3WZWM6AH7" localSheetId="22" hidden="1">#REF!</definedName>
    <definedName name="BExW7GRBCUY0T3PHXMG3WZWM6AH7" localSheetId="3" hidden="1">#REF!</definedName>
    <definedName name="BExW7GRBCUY0T3PHXMG3WZWM6AH7" localSheetId="19" hidden="1">#REF!</definedName>
    <definedName name="BExW7GRBCUY0T3PHXMG3WZWM6AH7" localSheetId="4" hidden="1">#REF!</definedName>
    <definedName name="BExW7GRBCUY0T3PHXMG3WZWM6AH7" localSheetId="9" hidden="1">#REF!</definedName>
    <definedName name="BExW7GRBCUY0T3PHXMG3WZWM6AH7" localSheetId="20" hidden="1">#REF!</definedName>
    <definedName name="BExW7GRBCUY0T3PHXMG3WZWM6AH7" localSheetId="8" hidden="1">#REF!</definedName>
    <definedName name="BExW7GRBCUY0T3PHXMG3WZWM6AH7" hidden="1">#REF!</definedName>
    <definedName name="BExW7XE8YORV5U9YS6JJHXEK4EZL" localSheetId="7" hidden="1">[2]ZQBC_REG_02_08!#REF!</definedName>
    <definedName name="BExW7XE8YORV5U9YS6JJHXEK4EZL" localSheetId="6" hidden="1">[2]ZQBC_REG_02_08!#REF!</definedName>
    <definedName name="BExW7XE8YORV5U9YS6JJHXEK4EZL" localSheetId="22" hidden="1">[2]ZQBC_REG_02_08!#REF!</definedName>
    <definedName name="BExW7XE8YORV5U9YS6JJHXEK4EZL" localSheetId="3" hidden="1">[2]ZQBC_REG_02_08!#REF!</definedName>
    <definedName name="BExW7XE8YORV5U9YS6JJHXEK4EZL" localSheetId="19" hidden="1">[2]ZQBC_REG_02_08!#REF!</definedName>
    <definedName name="BExW7XE8YORV5U9YS6JJHXEK4EZL" localSheetId="4" hidden="1">[2]ZQBC_REG_02_08!#REF!</definedName>
    <definedName name="BExW7XE8YORV5U9YS6JJHXEK4EZL" localSheetId="9" hidden="1">[2]ZQBC_REG_02_08!#REF!</definedName>
    <definedName name="BExW7XE8YORV5U9YS6JJHXEK4EZL" localSheetId="20" hidden="1">[2]ZQBC_REG_02_08!#REF!</definedName>
    <definedName name="BExW7XE8YORV5U9YS6JJHXEK4EZL" localSheetId="8" hidden="1">[2]ZQBC_REG_02_08!#REF!</definedName>
    <definedName name="BExW7XE8YORV5U9YS6JJHXEK4EZL" hidden="1">[2]ZQBC_REG_02_08!#REF!</definedName>
    <definedName name="BExXMHURO2ILR6OSP9X9MTDZEJG3" localSheetId="7" hidden="1">#REF!</definedName>
    <definedName name="BExXMHURO2ILR6OSP9X9MTDZEJG3" localSheetId="6" hidden="1">#REF!</definedName>
    <definedName name="BExXMHURO2ILR6OSP9X9MTDZEJG3" localSheetId="17" hidden="1">#REF!</definedName>
    <definedName name="BExXMHURO2ILR6OSP9X9MTDZEJG3" localSheetId="22" hidden="1">#REF!</definedName>
    <definedName name="BExXMHURO2ILR6OSP9X9MTDZEJG3" localSheetId="3" hidden="1">#REF!</definedName>
    <definedName name="BExXMHURO2ILR6OSP9X9MTDZEJG3" localSheetId="19" hidden="1">#REF!</definedName>
    <definedName name="BExXMHURO2ILR6OSP9X9MTDZEJG3" localSheetId="15" hidden="1">#REF!</definedName>
    <definedName name="BExXMHURO2ILR6OSP9X9MTDZEJG3" localSheetId="4" hidden="1">#REF!</definedName>
    <definedName name="BExXMHURO2ILR6OSP9X9MTDZEJG3" localSheetId="9" hidden="1">#REF!</definedName>
    <definedName name="BExXMHURO2ILR6OSP9X9MTDZEJG3" localSheetId="20" hidden="1">#REF!</definedName>
    <definedName name="BExXMHURO2ILR6OSP9X9MTDZEJG3" localSheetId="8" hidden="1">#REF!</definedName>
    <definedName name="BExXMHURO2ILR6OSP9X9MTDZEJG3" hidden="1">#REF!</definedName>
    <definedName name="BExXO7W9I31XCAGOMJ78WY3VKB2L" localSheetId="7" hidden="1">#REF!</definedName>
    <definedName name="BExXO7W9I31XCAGOMJ78WY3VKB2L" localSheetId="6" hidden="1">#REF!</definedName>
    <definedName name="BExXO7W9I31XCAGOMJ78WY3VKB2L" localSheetId="22" hidden="1">#REF!</definedName>
    <definedName name="BExXO7W9I31XCAGOMJ78WY3VKB2L" localSheetId="3" hidden="1">#REF!</definedName>
    <definedName name="BExXO7W9I31XCAGOMJ78WY3VKB2L" localSheetId="19" hidden="1">#REF!</definedName>
    <definedName name="BExXO7W9I31XCAGOMJ78WY3VKB2L" localSheetId="4" hidden="1">#REF!</definedName>
    <definedName name="BExXO7W9I31XCAGOMJ78WY3VKB2L" localSheetId="9" hidden="1">#REF!</definedName>
    <definedName name="BExXO7W9I31XCAGOMJ78WY3VKB2L" localSheetId="20" hidden="1">#REF!</definedName>
    <definedName name="BExXO7W9I31XCAGOMJ78WY3VKB2L" localSheetId="8" hidden="1">#REF!</definedName>
    <definedName name="BExXO7W9I31XCAGOMJ78WY3VKB2L" hidden="1">#REF!</definedName>
    <definedName name="BExXQXLI8TDGP7JJ9TJL46VQN221" localSheetId="7" hidden="1">#REF!</definedName>
    <definedName name="BExXQXLI8TDGP7JJ9TJL46VQN221" localSheetId="6" hidden="1">#REF!</definedName>
    <definedName name="BExXQXLI8TDGP7JJ9TJL46VQN221" localSheetId="22" hidden="1">#REF!</definedName>
    <definedName name="BExXQXLI8TDGP7JJ9TJL46VQN221" localSheetId="3" hidden="1">#REF!</definedName>
    <definedName name="BExXQXLI8TDGP7JJ9TJL46VQN221" localSheetId="19" hidden="1">#REF!</definedName>
    <definedName name="BExXQXLI8TDGP7JJ9TJL46VQN221" localSheetId="4" hidden="1">#REF!</definedName>
    <definedName name="BExXQXLI8TDGP7JJ9TJL46VQN221" localSheetId="9" hidden="1">#REF!</definedName>
    <definedName name="BExXQXLI8TDGP7JJ9TJL46VQN221" localSheetId="20" hidden="1">#REF!</definedName>
    <definedName name="BExXQXLI8TDGP7JJ9TJL46VQN221" localSheetId="8" hidden="1">#REF!</definedName>
    <definedName name="BExXQXLI8TDGP7JJ9TJL46VQN221" hidden="1">#REF!</definedName>
    <definedName name="BExXRI4HWZLNIQL25XMAR3DJRSOR" localSheetId="7" hidden="1">#REF!</definedName>
    <definedName name="BExXRI4HWZLNIQL25XMAR3DJRSOR" localSheetId="6" hidden="1">#REF!</definedName>
    <definedName name="BExXRI4HWZLNIQL25XMAR3DJRSOR" localSheetId="22" hidden="1">#REF!</definedName>
    <definedName name="BExXRI4HWZLNIQL25XMAR3DJRSOR" localSheetId="3" hidden="1">#REF!</definedName>
    <definedName name="BExXRI4HWZLNIQL25XMAR3DJRSOR" localSheetId="19" hidden="1">#REF!</definedName>
    <definedName name="BExXRI4HWZLNIQL25XMAR3DJRSOR" localSheetId="4" hidden="1">#REF!</definedName>
    <definedName name="BExXRI4HWZLNIQL25XMAR3DJRSOR" localSheetId="9" hidden="1">#REF!</definedName>
    <definedName name="BExXRI4HWZLNIQL25XMAR3DJRSOR" localSheetId="20" hidden="1">#REF!</definedName>
    <definedName name="BExXRI4HWZLNIQL25XMAR3DJRSOR" localSheetId="8" hidden="1">#REF!</definedName>
    <definedName name="BExXRI4HWZLNIQL25XMAR3DJRSOR" hidden="1">#REF!</definedName>
    <definedName name="BExXS3JVBAGUVBOWZPVFU7H7AWWO" localSheetId="7" hidden="1">#REF!</definedName>
    <definedName name="BExXS3JVBAGUVBOWZPVFU7H7AWWO" localSheetId="6" hidden="1">#REF!</definedName>
    <definedName name="BExXS3JVBAGUVBOWZPVFU7H7AWWO" localSheetId="22" hidden="1">#REF!</definedName>
    <definedName name="BExXS3JVBAGUVBOWZPVFU7H7AWWO" localSheetId="3" hidden="1">#REF!</definedName>
    <definedName name="BExXS3JVBAGUVBOWZPVFU7H7AWWO" localSheetId="19" hidden="1">#REF!</definedName>
    <definedName name="BExXS3JVBAGUVBOWZPVFU7H7AWWO" localSheetId="4" hidden="1">#REF!</definedName>
    <definedName name="BExXS3JVBAGUVBOWZPVFU7H7AWWO" localSheetId="9" hidden="1">#REF!</definedName>
    <definedName name="BExXS3JVBAGUVBOWZPVFU7H7AWWO" localSheetId="20" hidden="1">#REF!</definedName>
    <definedName name="BExXS3JVBAGUVBOWZPVFU7H7AWWO" localSheetId="8" hidden="1">#REF!</definedName>
    <definedName name="BExXS3JVBAGUVBOWZPVFU7H7AWWO" hidden="1">#REF!</definedName>
    <definedName name="BExXTHGB6H9QEFOTMTUYBR92U97B" localSheetId="7" hidden="1">#REF!</definedName>
    <definedName name="BExXTHGB6H9QEFOTMTUYBR92U97B" localSheetId="6" hidden="1">#REF!</definedName>
    <definedName name="BExXTHGB6H9QEFOTMTUYBR92U97B" localSheetId="22" hidden="1">#REF!</definedName>
    <definedName name="BExXTHGB6H9QEFOTMTUYBR92U97B" localSheetId="3" hidden="1">#REF!</definedName>
    <definedName name="BExXTHGB6H9QEFOTMTUYBR92U97B" localSheetId="19" hidden="1">#REF!</definedName>
    <definedName name="BExXTHGB6H9QEFOTMTUYBR92U97B" localSheetId="4" hidden="1">#REF!</definedName>
    <definedName name="BExXTHGB6H9QEFOTMTUYBR92U97B" localSheetId="9" hidden="1">#REF!</definedName>
    <definedName name="BExXTHGB6H9QEFOTMTUYBR92U97B" localSheetId="20" hidden="1">#REF!</definedName>
    <definedName name="BExXTHGB6H9QEFOTMTUYBR92U97B" localSheetId="8" hidden="1">#REF!</definedName>
    <definedName name="BExXTHGB6H9QEFOTMTUYBR92U97B" hidden="1">#REF!</definedName>
    <definedName name="BExXTN5AQJNBGKA3WQUIU6YUEPV4" localSheetId="7" hidden="1">#REF!</definedName>
    <definedName name="BExXTN5AQJNBGKA3WQUIU6YUEPV4" localSheetId="6" hidden="1">#REF!</definedName>
    <definedName name="BExXTN5AQJNBGKA3WQUIU6YUEPV4" localSheetId="22" hidden="1">#REF!</definedName>
    <definedName name="BExXTN5AQJNBGKA3WQUIU6YUEPV4" localSheetId="3" hidden="1">#REF!</definedName>
    <definedName name="BExXTN5AQJNBGKA3WQUIU6YUEPV4" localSheetId="19" hidden="1">#REF!</definedName>
    <definedName name="BExXTN5AQJNBGKA3WQUIU6YUEPV4" localSheetId="4" hidden="1">#REF!</definedName>
    <definedName name="BExXTN5AQJNBGKA3WQUIU6YUEPV4" localSheetId="9" hidden="1">#REF!</definedName>
    <definedName name="BExXTN5AQJNBGKA3WQUIU6YUEPV4" localSheetId="20" hidden="1">#REF!</definedName>
    <definedName name="BExXTN5AQJNBGKA3WQUIU6YUEPV4" localSheetId="8" hidden="1">#REF!</definedName>
    <definedName name="BExXTN5AQJNBGKA3WQUIU6YUEPV4" hidden="1">#REF!</definedName>
    <definedName name="BExXTOSJ6KXI5G39YESWA22BMQ4W" localSheetId="7" hidden="1">#REF!</definedName>
    <definedName name="BExXTOSJ6KXI5G39YESWA22BMQ4W" localSheetId="6" hidden="1">#REF!</definedName>
    <definedName name="BExXTOSJ6KXI5G39YESWA22BMQ4W" localSheetId="22" hidden="1">#REF!</definedName>
    <definedName name="BExXTOSJ6KXI5G39YESWA22BMQ4W" localSheetId="3" hidden="1">#REF!</definedName>
    <definedName name="BExXTOSJ6KXI5G39YESWA22BMQ4W" localSheetId="19" hidden="1">#REF!</definedName>
    <definedName name="BExXTOSJ6KXI5G39YESWA22BMQ4W" localSheetId="4" hidden="1">#REF!</definedName>
    <definedName name="BExXTOSJ6KXI5G39YESWA22BMQ4W" localSheetId="9" hidden="1">#REF!</definedName>
    <definedName name="BExXTOSJ6KXI5G39YESWA22BMQ4W" localSheetId="20" hidden="1">#REF!</definedName>
    <definedName name="BExXTOSJ6KXI5G39YESWA22BMQ4W" localSheetId="8" hidden="1">#REF!</definedName>
    <definedName name="BExXTOSJ6KXI5G39YESWA22BMQ4W" hidden="1">#REF!</definedName>
    <definedName name="BExXUR0B78KK4A9EKD6J2EGZSLV5" localSheetId="7" hidden="1">#REF!</definedName>
    <definedName name="BExXUR0B78KK4A9EKD6J2EGZSLV5" localSheetId="6" hidden="1">#REF!</definedName>
    <definedName name="BExXUR0B78KK4A9EKD6J2EGZSLV5" localSheetId="22" hidden="1">#REF!</definedName>
    <definedName name="BExXUR0B78KK4A9EKD6J2EGZSLV5" localSheetId="3" hidden="1">#REF!</definedName>
    <definedName name="BExXUR0B78KK4A9EKD6J2EGZSLV5" localSheetId="19" hidden="1">#REF!</definedName>
    <definedName name="BExXUR0B78KK4A9EKD6J2EGZSLV5" localSheetId="4" hidden="1">#REF!</definedName>
    <definedName name="BExXUR0B78KK4A9EKD6J2EGZSLV5" localSheetId="9" hidden="1">#REF!</definedName>
    <definedName name="BExXUR0B78KK4A9EKD6J2EGZSLV5" localSheetId="20" hidden="1">#REF!</definedName>
    <definedName name="BExXUR0B78KK4A9EKD6J2EGZSLV5" localSheetId="8" hidden="1">#REF!</definedName>
    <definedName name="BExXUR0B78KK4A9EKD6J2EGZSLV5" hidden="1">#REF!</definedName>
    <definedName name="BExXV5P0F25GGHB05VV24CHATLO1" localSheetId="7" hidden="1">#REF!</definedName>
    <definedName name="BExXV5P0F25GGHB05VV24CHATLO1" localSheetId="6" hidden="1">#REF!</definedName>
    <definedName name="BExXV5P0F25GGHB05VV24CHATLO1" localSheetId="22" hidden="1">#REF!</definedName>
    <definedName name="BExXV5P0F25GGHB05VV24CHATLO1" localSheetId="3" hidden="1">#REF!</definedName>
    <definedName name="BExXV5P0F25GGHB05VV24CHATLO1" localSheetId="19" hidden="1">#REF!</definedName>
    <definedName name="BExXV5P0F25GGHB05VV24CHATLO1" localSheetId="4" hidden="1">#REF!</definedName>
    <definedName name="BExXV5P0F25GGHB05VV24CHATLO1" localSheetId="9" hidden="1">#REF!</definedName>
    <definedName name="BExXV5P0F25GGHB05VV24CHATLO1" localSheetId="20" hidden="1">#REF!</definedName>
    <definedName name="BExXV5P0F25GGHB05VV24CHATLO1" localSheetId="8" hidden="1">#REF!</definedName>
    <definedName name="BExXV5P0F25GGHB05VV24CHATLO1" hidden="1">#REF!</definedName>
    <definedName name="BExXVIVRDQP1TVL82ARPY8NU7L4D" localSheetId="7" hidden="1">#REF!</definedName>
    <definedName name="BExXVIVRDQP1TVL82ARPY8NU7L4D" localSheetId="6" hidden="1">#REF!</definedName>
    <definedName name="BExXVIVRDQP1TVL82ARPY8NU7L4D" localSheetId="22" hidden="1">#REF!</definedName>
    <definedName name="BExXVIVRDQP1TVL82ARPY8NU7L4D" localSheetId="3" hidden="1">#REF!</definedName>
    <definedName name="BExXVIVRDQP1TVL82ARPY8NU7L4D" localSheetId="19" hidden="1">#REF!</definedName>
    <definedName name="BExXVIVRDQP1TVL82ARPY8NU7L4D" localSheetId="4" hidden="1">#REF!</definedName>
    <definedName name="BExXVIVRDQP1TVL82ARPY8NU7L4D" localSheetId="9" hidden="1">#REF!</definedName>
    <definedName name="BExXVIVRDQP1TVL82ARPY8NU7L4D" localSheetId="20" hidden="1">#REF!</definedName>
    <definedName name="BExXVIVRDQP1TVL82ARPY8NU7L4D" localSheetId="8" hidden="1">#REF!</definedName>
    <definedName name="BExXVIVRDQP1TVL82ARPY8NU7L4D" hidden="1">#REF!</definedName>
    <definedName name="BExXWZH2WDU5PY25RYVE874AVWH4" localSheetId="7" hidden="1">#REF!</definedName>
    <definedName name="BExXWZH2WDU5PY25RYVE874AVWH4" localSheetId="6" hidden="1">#REF!</definedName>
    <definedName name="BExXWZH2WDU5PY25RYVE874AVWH4" localSheetId="22" hidden="1">#REF!</definedName>
    <definedName name="BExXWZH2WDU5PY25RYVE874AVWH4" localSheetId="3" hidden="1">#REF!</definedName>
    <definedName name="BExXWZH2WDU5PY25RYVE874AVWH4" localSheetId="19" hidden="1">#REF!</definedName>
    <definedName name="BExXWZH2WDU5PY25RYVE874AVWH4" localSheetId="4" hidden="1">#REF!</definedName>
    <definedName name="BExXWZH2WDU5PY25RYVE874AVWH4" localSheetId="9" hidden="1">#REF!</definedName>
    <definedName name="BExXWZH2WDU5PY25RYVE874AVWH4" localSheetId="20" hidden="1">#REF!</definedName>
    <definedName name="BExXWZH2WDU5PY25RYVE874AVWH4" localSheetId="8" hidden="1">#REF!</definedName>
    <definedName name="BExXWZH2WDU5PY25RYVE874AVWH4" hidden="1">#REF!</definedName>
    <definedName name="BExXX0Z6A4U6ZGZEFMMZ9J3AODHP" localSheetId="7" hidden="1">#REF!</definedName>
    <definedName name="BExXX0Z6A4U6ZGZEFMMZ9J3AODHP" localSheetId="6" hidden="1">#REF!</definedName>
    <definedName name="BExXX0Z6A4U6ZGZEFMMZ9J3AODHP" localSheetId="22" hidden="1">#REF!</definedName>
    <definedName name="BExXX0Z6A4U6ZGZEFMMZ9J3AODHP" localSheetId="3" hidden="1">#REF!</definedName>
    <definedName name="BExXX0Z6A4U6ZGZEFMMZ9J3AODHP" localSheetId="4" hidden="1">#REF!</definedName>
    <definedName name="BExXX0Z6A4U6ZGZEFMMZ9J3AODHP" localSheetId="9" hidden="1">#REF!</definedName>
    <definedName name="BExXX0Z6A4U6ZGZEFMMZ9J3AODHP" localSheetId="20" hidden="1">#REF!</definedName>
    <definedName name="BExXX0Z6A4U6ZGZEFMMZ9J3AODHP" localSheetId="8" hidden="1">#REF!</definedName>
    <definedName name="BExXX0Z6A4U6ZGZEFMMZ9J3AODHP" hidden="1">#REF!</definedName>
    <definedName name="BExXX67XRSSJPVXF6MQ2SFIGN4Y7" localSheetId="7" hidden="1">#REF!</definedName>
    <definedName name="BExXX67XRSSJPVXF6MQ2SFIGN4Y7" localSheetId="6" hidden="1">#REF!</definedName>
    <definedName name="BExXX67XRSSJPVXF6MQ2SFIGN4Y7" localSheetId="22" hidden="1">#REF!</definedName>
    <definedName name="BExXX67XRSSJPVXF6MQ2SFIGN4Y7" localSheetId="3" hidden="1">#REF!</definedName>
    <definedName name="BExXX67XRSSJPVXF6MQ2SFIGN4Y7" localSheetId="19" hidden="1">#REF!</definedName>
    <definedName name="BExXX67XRSSJPVXF6MQ2SFIGN4Y7" localSheetId="4" hidden="1">#REF!</definedName>
    <definedName name="BExXX67XRSSJPVXF6MQ2SFIGN4Y7" localSheetId="9" hidden="1">#REF!</definedName>
    <definedName name="BExXX67XRSSJPVXF6MQ2SFIGN4Y7" localSheetId="20" hidden="1">#REF!</definedName>
    <definedName name="BExXX67XRSSJPVXF6MQ2SFIGN4Y7" localSheetId="8" hidden="1">#REF!</definedName>
    <definedName name="BExXX67XRSSJPVXF6MQ2SFIGN4Y7" hidden="1">#REF!</definedName>
    <definedName name="BExXXG3ZOCBXIAAIZVCSP0WU65PV" localSheetId="7" hidden="1">#REF!</definedName>
    <definedName name="BExXXG3ZOCBXIAAIZVCSP0WU65PV" localSheetId="6" hidden="1">#REF!</definedName>
    <definedName name="BExXXG3ZOCBXIAAIZVCSP0WU65PV" localSheetId="22" hidden="1">#REF!</definedName>
    <definedName name="BExXXG3ZOCBXIAAIZVCSP0WU65PV" localSheetId="3" hidden="1">#REF!</definedName>
    <definedName name="BExXXG3ZOCBXIAAIZVCSP0WU65PV" localSheetId="19" hidden="1">#REF!</definedName>
    <definedName name="BExXXG3ZOCBXIAAIZVCSP0WU65PV" localSheetId="4" hidden="1">#REF!</definedName>
    <definedName name="BExXXG3ZOCBXIAAIZVCSP0WU65PV" localSheetId="9" hidden="1">#REF!</definedName>
    <definedName name="BExXXG3ZOCBXIAAIZVCSP0WU65PV" localSheetId="20" hidden="1">#REF!</definedName>
    <definedName name="BExXXG3ZOCBXIAAIZVCSP0WU65PV" localSheetId="8" hidden="1">#REF!</definedName>
    <definedName name="BExXXG3ZOCBXIAAIZVCSP0WU65PV" hidden="1">#REF!</definedName>
    <definedName name="BExXY913GRTBM5NJHI491SHLI4LP" localSheetId="7" hidden="1">#REF!</definedName>
    <definedName name="BExXY913GRTBM5NJHI491SHLI4LP" localSheetId="6" hidden="1">#REF!</definedName>
    <definedName name="BExXY913GRTBM5NJHI491SHLI4LP" localSheetId="22" hidden="1">#REF!</definedName>
    <definedName name="BExXY913GRTBM5NJHI491SHLI4LP" localSheetId="3" hidden="1">#REF!</definedName>
    <definedName name="BExXY913GRTBM5NJHI491SHLI4LP" localSheetId="19" hidden="1">#REF!</definedName>
    <definedName name="BExXY913GRTBM5NJHI491SHLI4LP" localSheetId="4" hidden="1">#REF!</definedName>
    <definedName name="BExXY913GRTBM5NJHI491SHLI4LP" localSheetId="9" hidden="1">#REF!</definedName>
    <definedName name="BExXY913GRTBM5NJHI491SHLI4LP" localSheetId="20" hidden="1">#REF!</definedName>
    <definedName name="BExXY913GRTBM5NJHI491SHLI4LP" localSheetId="8" hidden="1">#REF!</definedName>
    <definedName name="BExXY913GRTBM5NJHI491SHLI4LP" hidden="1">#REF!</definedName>
    <definedName name="BExXZBJH9CYZY77E6NI3P1XRC191" localSheetId="7" hidden="1">#REF!</definedName>
    <definedName name="BExXZBJH9CYZY77E6NI3P1XRC191" localSheetId="6" hidden="1">#REF!</definedName>
    <definedName name="BExXZBJH9CYZY77E6NI3P1XRC191" localSheetId="22" hidden="1">#REF!</definedName>
    <definedName name="BExXZBJH9CYZY77E6NI3P1XRC191" localSheetId="3" hidden="1">#REF!</definedName>
    <definedName name="BExXZBJH9CYZY77E6NI3P1XRC191" localSheetId="4" hidden="1">#REF!</definedName>
    <definedName name="BExXZBJH9CYZY77E6NI3P1XRC191" localSheetId="9" hidden="1">#REF!</definedName>
    <definedName name="BExXZBJH9CYZY77E6NI3P1XRC191" localSheetId="20" hidden="1">#REF!</definedName>
    <definedName name="BExXZBJH9CYZY77E6NI3P1XRC191" localSheetId="8" hidden="1">#REF!</definedName>
    <definedName name="BExXZBJH9CYZY77E6NI3P1XRC191" hidden="1">#REF!</definedName>
    <definedName name="BExXZNDLYG13GZI4BZC2R95WEK07" localSheetId="7" hidden="1">#REF!</definedName>
    <definedName name="BExXZNDLYG13GZI4BZC2R95WEK07" localSheetId="6" hidden="1">#REF!</definedName>
    <definedName name="BExXZNDLYG13GZI4BZC2R95WEK07" localSheetId="22" hidden="1">#REF!</definedName>
    <definedName name="BExXZNDLYG13GZI4BZC2R95WEK07" localSheetId="3" hidden="1">#REF!</definedName>
    <definedName name="BExXZNDLYG13GZI4BZC2R95WEK07" localSheetId="19" hidden="1">#REF!</definedName>
    <definedName name="BExXZNDLYG13GZI4BZC2R95WEK07" localSheetId="4" hidden="1">#REF!</definedName>
    <definedName name="BExXZNDLYG13GZI4BZC2R95WEK07" localSheetId="9" hidden="1">#REF!</definedName>
    <definedName name="BExXZNDLYG13GZI4BZC2R95WEK07" localSheetId="20" hidden="1">#REF!</definedName>
    <definedName name="BExXZNDLYG13GZI4BZC2R95WEK07" localSheetId="8" hidden="1">#REF!</definedName>
    <definedName name="BExXZNDLYG13GZI4BZC2R95WEK07" hidden="1">#REF!</definedName>
    <definedName name="BExXZRQ50KDKQHNGXAIRR8PF7G5Q" localSheetId="7" hidden="1">#REF!</definedName>
    <definedName name="BExXZRQ50KDKQHNGXAIRR8PF7G5Q" localSheetId="6" hidden="1">#REF!</definedName>
    <definedName name="BExXZRQ50KDKQHNGXAIRR8PF7G5Q" localSheetId="22" hidden="1">#REF!</definedName>
    <definedName name="BExXZRQ50KDKQHNGXAIRR8PF7G5Q" localSheetId="3" hidden="1">#REF!</definedName>
    <definedName name="BExXZRQ50KDKQHNGXAIRR8PF7G5Q" localSheetId="19" hidden="1">#REF!</definedName>
    <definedName name="BExXZRQ50KDKQHNGXAIRR8PF7G5Q" localSheetId="4" hidden="1">#REF!</definedName>
    <definedName name="BExXZRQ50KDKQHNGXAIRR8PF7G5Q" localSheetId="9" hidden="1">#REF!</definedName>
    <definedName name="BExXZRQ50KDKQHNGXAIRR8PF7G5Q" localSheetId="20" hidden="1">#REF!</definedName>
    <definedName name="BExXZRQ50KDKQHNGXAIRR8PF7G5Q" localSheetId="8" hidden="1">#REF!</definedName>
    <definedName name="BExXZRQ50KDKQHNGXAIRR8PF7G5Q" hidden="1">#REF!</definedName>
    <definedName name="BExY2N4EY1DZ4L35N43GM0IB2VPK" localSheetId="7" hidden="1">#REF!</definedName>
    <definedName name="BExY2N4EY1DZ4L35N43GM0IB2VPK" localSheetId="6" hidden="1">#REF!</definedName>
    <definedName name="BExY2N4EY1DZ4L35N43GM0IB2VPK" localSheetId="22" hidden="1">#REF!</definedName>
    <definedName name="BExY2N4EY1DZ4L35N43GM0IB2VPK" localSheetId="3" hidden="1">#REF!</definedName>
    <definedName name="BExY2N4EY1DZ4L35N43GM0IB2VPK" localSheetId="19" hidden="1">#REF!</definedName>
    <definedName name="BExY2N4EY1DZ4L35N43GM0IB2VPK" localSheetId="4" hidden="1">#REF!</definedName>
    <definedName name="BExY2N4EY1DZ4L35N43GM0IB2VPK" localSheetId="9" hidden="1">#REF!</definedName>
    <definedName name="BExY2N4EY1DZ4L35N43GM0IB2VPK" localSheetId="20" hidden="1">#REF!</definedName>
    <definedName name="BExY2N4EY1DZ4L35N43GM0IB2VPK" localSheetId="8" hidden="1">#REF!</definedName>
    <definedName name="BExY2N4EY1DZ4L35N43GM0IB2VPK" hidden="1">#REF!</definedName>
    <definedName name="BExY3MMWXIQSTJWDYYFN0TA1A1SH" localSheetId="7" hidden="1">#REF!</definedName>
    <definedName name="BExY3MMWXIQSTJWDYYFN0TA1A1SH" localSheetId="6" hidden="1">#REF!</definedName>
    <definedName name="BExY3MMWXIQSTJWDYYFN0TA1A1SH" localSheetId="22" hidden="1">#REF!</definedName>
    <definedName name="BExY3MMWXIQSTJWDYYFN0TA1A1SH" localSheetId="3" hidden="1">#REF!</definedName>
    <definedName name="BExY3MMWXIQSTJWDYYFN0TA1A1SH" localSheetId="19" hidden="1">#REF!</definedName>
    <definedName name="BExY3MMWXIQSTJWDYYFN0TA1A1SH" localSheetId="4" hidden="1">#REF!</definedName>
    <definedName name="BExY3MMWXIQSTJWDYYFN0TA1A1SH" localSheetId="9" hidden="1">#REF!</definedName>
    <definedName name="BExY3MMWXIQSTJWDYYFN0TA1A1SH" localSheetId="20" hidden="1">#REF!</definedName>
    <definedName name="BExY3MMWXIQSTJWDYYFN0TA1A1SH" localSheetId="8" hidden="1">#REF!</definedName>
    <definedName name="BExY3MMWXIQSTJWDYYFN0TA1A1SH" hidden="1">#REF!</definedName>
    <definedName name="BExY68W65TVGJYVP88U94OZJXW92" localSheetId="7" hidden="1">#REF!</definedName>
    <definedName name="BExY68W65TVGJYVP88U94OZJXW92" localSheetId="6" hidden="1">#REF!</definedName>
    <definedName name="BExY68W65TVGJYVP88U94OZJXW92" localSheetId="22" hidden="1">#REF!</definedName>
    <definedName name="BExY68W65TVGJYVP88U94OZJXW92" localSheetId="3" hidden="1">#REF!</definedName>
    <definedName name="BExY68W65TVGJYVP88U94OZJXW92" localSheetId="19" hidden="1">#REF!</definedName>
    <definedName name="BExY68W65TVGJYVP88U94OZJXW92" localSheetId="4" hidden="1">#REF!</definedName>
    <definedName name="BExY68W65TVGJYVP88U94OZJXW92" localSheetId="9" hidden="1">#REF!</definedName>
    <definedName name="BExY68W65TVGJYVP88U94OZJXW92" localSheetId="20" hidden="1">#REF!</definedName>
    <definedName name="BExY68W65TVGJYVP88U94OZJXW92" localSheetId="8" hidden="1">#REF!</definedName>
    <definedName name="BExY68W65TVGJYVP88U94OZJXW92" hidden="1">#REF!</definedName>
    <definedName name="BExZJQJI4H09EC94GXCLZDAB05VB" localSheetId="7" hidden="1">[1]HEADER!#REF!</definedName>
    <definedName name="BExZJQJI4H09EC94GXCLZDAB05VB" localSheetId="6" hidden="1">[1]HEADER!#REF!</definedName>
    <definedName name="BExZJQJI4H09EC94GXCLZDAB05VB" localSheetId="22" hidden="1">[1]HEADER!#REF!</definedName>
    <definedName name="BExZJQJI4H09EC94GXCLZDAB05VB" localSheetId="3" hidden="1">[1]HEADER!#REF!</definedName>
    <definedName name="BExZJQJI4H09EC94GXCLZDAB05VB" localSheetId="19" hidden="1">[1]HEADER!#REF!</definedName>
    <definedName name="BExZJQJI4H09EC94GXCLZDAB05VB" localSheetId="4" hidden="1">[1]HEADER!#REF!</definedName>
    <definedName name="BExZJQJI4H09EC94GXCLZDAB05VB" localSheetId="9" hidden="1">[1]HEADER!#REF!</definedName>
    <definedName name="BExZJQJI4H09EC94GXCLZDAB05VB" localSheetId="20" hidden="1">[1]HEADER!#REF!</definedName>
    <definedName name="BExZJQJI4H09EC94GXCLZDAB05VB" localSheetId="8" hidden="1">[1]HEADER!#REF!</definedName>
    <definedName name="BExZJQJI4H09EC94GXCLZDAB05VB" hidden="1">[1]HEADER!#REF!</definedName>
    <definedName name="BExZKR3VJ576YAUQN076B93KO59K" localSheetId="7" hidden="1">#REF!</definedName>
    <definedName name="BExZKR3VJ576YAUQN076B93KO59K" localSheetId="6" hidden="1">#REF!</definedName>
    <definedName name="BExZKR3VJ576YAUQN076B93KO59K" localSheetId="17" hidden="1">#REF!</definedName>
    <definedName name="BExZKR3VJ576YAUQN076B93KO59K" localSheetId="22" hidden="1">#REF!</definedName>
    <definedName name="BExZKR3VJ576YAUQN076B93KO59K" localSheetId="3" hidden="1">#REF!</definedName>
    <definedName name="BExZKR3VJ576YAUQN076B93KO59K" localSheetId="19" hidden="1">#REF!</definedName>
    <definedName name="BExZKR3VJ576YAUQN076B93KO59K" localSheetId="15" hidden="1">#REF!</definedName>
    <definedName name="BExZKR3VJ576YAUQN076B93KO59K" localSheetId="4" hidden="1">#REF!</definedName>
    <definedName name="BExZKR3VJ576YAUQN076B93KO59K" localSheetId="9" hidden="1">#REF!</definedName>
    <definedName name="BExZKR3VJ576YAUQN076B93KO59K" localSheetId="20" hidden="1">#REF!</definedName>
    <definedName name="BExZKR3VJ576YAUQN076B93KO59K" localSheetId="8" hidden="1">#REF!</definedName>
    <definedName name="BExZKR3VJ576YAUQN076B93KO59K" hidden="1">#REF!</definedName>
    <definedName name="BExZKU92AO3Y1O0ER3PXE4B2I6RI" localSheetId="7" hidden="1">#REF!</definedName>
    <definedName name="BExZKU92AO3Y1O0ER3PXE4B2I6RI" localSheetId="6" hidden="1">#REF!</definedName>
    <definedName name="BExZKU92AO3Y1O0ER3PXE4B2I6RI" localSheetId="22" hidden="1">#REF!</definedName>
    <definedName name="BExZKU92AO3Y1O0ER3PXE4B2I6RI" localSheetId="3" hidden="1">#REF!</definedName>
    <definedName name="BExZKU92AO3Y1O0ER3PXE4B2I6RI" localSheetId="19" hidden="1">#REF!</definedName>
    <definedName name="BExZKU92AO3Y1O0ER3PXE4B2I6RI" localSheetId="4" hidden="1">#REF!</definedName>
    <definedName name="BExZKU92AO3Y1O0ER3PXE4B2I6RI" localSheetId="9" hidden="1">#REF!</definedName>
    <definedName name="BExZKU92AO3Y1O0ER3PXE4B2I6RI" localSheetId="20" hidden="1">#REF!</definedName>
    <definedName name="BExZKU92AO3Y1O0ER3PXE4B2I6RI" localSheetId="8" hidden="1">#REF!</definedName>
    <definedName name="BExZKU92AO3Y1O0ER3PXE4B2I6RI" hidden="1">#REF!</definedName>
    <definedName name="BExZKUJTD6LL7UXH2TZWJEBIWBK9" localSheetId="7" hidden="1">#REF!</definedName>
    <definedName name="BExZKUJTD6LL7UXH2TZWJEBIWBK9" localSheetId="6" hidden="1">#REF!</definedName>
    <definedName name="BExZKUJTD6LL7UXH2TZWJEBIWBK9" localSheetId="22" hidden="1">#REF!</definedName>
    <definedName name="BExZKUJTD6LL7UXH2TZWJEBIWBK9" localSheetId="3" hidden="1">#REF!</definedName>
    <definedName name="BExZKUJTD6LL7UXH2TZWJEBIWBK9" localSheetId="19" hidden="1">#REF!</definedName>
    <definedName name="BExZKUJTD6LL7UXH2TZWJEBIWBK9" localSheetId="4" hidden="1">#REF!</definedName>
    <definedName name="BExZKUJTD6LL7UXH2TZWJEBIWBK9" localSheetId="9" hidden="1">#REF!</definedName>
    <definedName name="BExZKUJTD6LL7UXH2TZWJEBIWBK9" localSheetId="20" hidden="1">#REF!</definedName>
    <definedName name="BExZKUJTD6LL7UXH2TZWJEBIWBK9" localSheetId="8" hidden="1">#REF!</definedName>
    <definedName name="BExZKUJTD6LL7UXH2TZWJEBIWBK9" hidden="1">#REF!</definedName>
    <definedName name="BExZLPV9SS22Q89NOAAPH4KE2NCI" localSheetId="7" hidden="1">#REF!</definedName>
    <definedName name="BExZLPV9SS22Q89NOAAPH4KE2NCI" localSheetId="6" hidden="1">#REF!</definedName>
    <definedName name="BExZLPV9SS22Q89NOAAPH4KE2NCI" localSheetId="22" hidden="1">#REF!</definedName>
    <definedName name="BExZLPV9SS22Q89NOAAPH4KE2NCI" localSheetId="3" hidden="1">#REF!</definedName>
    <definedName name="BExZLPV9SS22Q89NOAAPH4KE2NCI" localSheetId="19" hidden="1">#REF!</definedName>
    <definedName name="BExZLPV9SS22Q89NOAAPH4KE2NCI" localSheetId="4" hidden="1">#REF!</definedName>
    <definedName name="BExZLPV9SS22Q89NOAAPH4KE2NCI" localSheetId="9" hidden="1">#REF!</definedName>
    <definedName name="BExZLPV9SS22Q89NOAAPH4KE2NCI" localSheetId="20" hidden="1">#REF!</definedName>
    <definedName name="BExZLPV9SS22Q89NOAAPH4KE2NCI" localSheetId="8" hidden="1">#REF!</definedName>
    <definedName name="BExZLPV9SS22Q89NOAAPH4KE2NCI" hidden="1">#REF!</definedName>
    <definedName name="BExZM4US2DP7QFX3MP7L50SP2XOL" localSheetId="7" hidden="1">#REF!</definedName>
    <definedName name="BExZM4US2DP7QFX3MP7L50SP2XOL" localSheetId="6" hidden="1">#REF!</definedName>
    <definedName name="BExZM4US2DP7QFX3MP7L50SP2XOL" localSheetId="22" hidden="1">#REF!</definedName>
    <definedName name="BExZM4US2DP7QFX3MP7L50SP2XOL" localSheetId="3" hidden="1">#REF!</definedName>
    <definedName name="BExZM4US2DP7QFX3MP7L50SP2XOL" localSheetId="19" hidden="1">#REF!</definedName>
    <definedName name="BExZM4US2DP7QFX3MP7L50SP2XOL" localSheetId="4" hidden="1">#REF!</definedName>
    <definedName name="BExZM4US2DP7QFX3MP7L50SP2XOL" localSheetId="9" hidden="1">#REF!</definedName>
    <definedName name="BExZM4US2DP7QFX3MP7L50SP2XOL" localSheetId="20" hidden="1">#REF!</definedName>
    <definedName name="BExZM4US2DP7QFX3MP7L50SP2XOL" localSheetId="8" hidden="1">#REF!</definedName>
    <definedName name="BExZM4US2DP7QFX3MP7L50SP2XOL" hidden="1">#REF!</definedName>
    <definedName name="BExZNQZT1LW9775RO9TLV3BRMJ10" localSheetId="7" hidden="1">#REF!</definedName>
    <definedName name="BExZNQZT1LW9775RO9TLV3BRMJ10" localSheetId="6" hidden="1">#REF!</definedName>
    <definedName name="BExZNQZT1LW9775RO9TLV3BRMJ10" localSheetId="22" hidden="1">#REF!</definedName>
    <definedName name="BExZNQZT1LW9775RO9TLV3BRMJ10" localSheetId="3" hidden="1">#REF!</definedName>
    <definedName name="BExZNQZT1LW9775RO9TLV3BRMJ10" localSheetId="19" hidden="1">#REF!</definedName>
    <definedName name="BExZNQZT1LW9775RO9TLV3BRMJ10" localSheetId="4" hidden="1">#REF!</definedName>
    <definedName name="BExZNQZT1LW9775RO9TLV3BRMJ10" localSheetId="9" hidden="1">#REF!</definedName>
    <definedName name="BExZNQZT1LW9775RO9TLV3BRMJ10" localSheetId="20" hidden="1">#REF!</definedName>
    <definedName name="BExZNQZT1LW9775RO9TLV3BRMJ10" localSheetId="8" hidden="1">#REF!</definedName>
    <definedName name="BExZNQZT1LW9775RO9TLV3BRMJ10" hidden="1">#REF!</definedName>
    <definedName name="BExZO1C4DMHFFBZNZODSP4ZX7HD7" localSheetId="7" hidden="1">#REF!</definedName>
    <definedName name="BExZO1C4DMHFFBZNZODSP4ZX7HD7" localSheetId="6" hidden="1">#REF!</definedName>
    <definedName name="BExZO1C4DMHFFBZNZODSP4ZX7HD7" localSheetId="22" hidden="1">#REF!</definedName>
    <definedName name="BExZO1C4DMHFFBZNZODSP4ZX7HD7" localSheetId="3" hidden="1">#REF!</definedName>
    <definedName name="BExZO1C4DMHFFBZNZODSP4ZX7HD7" localSheetId="19" hidden="1">#REF!</definedName>
    <definedName name="BExZO1C4DMHFFBZNZODSP4ZX7HD7" localSheetId="4" hidden="1">#REF!</definedName>
    <definedName name="BExZO1C4DMHFFBZNZODSP4ZX7HD7" localSheetId="9" hidden="1">#REF!</definedName>
    <definedName name="BExZO1C4DMHFFBZNZODSP4ZX7HD7" localSheetId="20" hidden="1">#REF!</definedName>
    <definedName name="BExZO1C4DMHFFBZNZODSP4ZX7HD7" localSheetId="8" hidden="1">#REF!</definedName>
    <definedName name="BExZO1C4DMHFFBZNZODSP4ZX7HD7" hidden="1">#REF!</definedName>
    <definedName name="BExZO99Z8LFFE2OU6KR3GU66ZU0M" localSheetId="7" hidden="1">#REF!</definedName>
    <definedName name="BExZO99Z8LFFE2OU6KR3GU66ZU0M" localSheetId="6" hidden="1">#REF!</definedName>
    <definedName name="BExZO99Z8LFFE2OU6KR3GU66ZU0M" localSheetId="22" hidden="1">#REF!</definedName>
    <definedName name="BExZO99Z8LFFE2OU6KR3GU66ZU0M" localSheetId="3" hidden="1">#REF!</definedName>
    <definedName name="BExZO99Z8LFFE2OU6KR3GU66ZU0M" localSheetId="19" hidden="1">#REF!</definedName>
    <definedName name="BExZO99Z8LFFE2OU6KR3GU66ZU0M" localSheetId="4" hidden="1">#REF!</definedName>
    <definedName name="BExZO99Z8LFFE2OU6KR3GU66ZU0M" localSheetId="9" hidden="1">#REF!</definedName>
    <definedName name="BExZO99Z8LFFE2OU6KR3GU66ZU0M" localSheetId="20" hidden="1">#REF!</definedName>
    <definedName name="BExZO99Z8LFFE2OU6KR3GU66ZU0M" localSheetId="8" hidden="1">#REF!</definedName>
    <definedName name="BExZO99Z8LFFE2OU6KR3GU66ZU0M" hidden="1">#REF!</definedName>
    <definedName name="BExZP1QYR0G4BE2GNX7T40PRUWTE" localSheetId="7" hidden="1">#REF!</definedName>
    <definedName name="BExZP1QYR0G4BE2GNX7T40PRUWTE" localSheetId="6" hidden="1">#REF!</definedName>
    <definedName name="BExZP1QYR0G4BE2GNX7T40PRUWTE" localSheetId="22" hidden="1">#REF!</definedName>
    <definedName name="BExZP1QYR0G4BE2GNX7T40PRUWTE" localSheetId="3" hidden="1">#REF!</definedName>
    <definedName name="BExZP1QYR0G4BE2GNX7T40PRUWTE" localSheetId="19" hidden="1">#REF!</definedName>
    <definedName name="BExZP1QYR0G4BE2GNX7T40PRUWTE" localSheetId="4" hidden="1">#REF!</definedName>
    <definedName name="BExZP1QYR0G4BE2GNX7T40PRUWTE" localSheetId="9" hidden="1">#REF!</definedName>
    <definedName name="BExZP1QYR0G4BE2GNX7T40PRUWTE" localSheetId="20" hidden="1">#REF!</definedName>
    <definedName name="BExZP1QYR0G4BE2GNX7T40PRUWTE" localSheetId="8" hidden="1">#REF!</definedName>
    <definedName name="BExZP1QYR0G4BE2GNX7T40PRUWTE" hidden="1">#REF!</definedName>
    <definedName name="BExZPIOHX3ABCG2YJAIMI6N5FSPL" localSheetId="7" hidden="1">#REF!</definedName>
    <definedName name="BExZPIOHX3ABCG2YJAIMI6N5FSPL" localSheetId="6" hidden="1">#REF!</definedName>
    <definedName name="BExZPIOHX3ABCG2YJAIMI6N5FSPL" localSheetId="22" hidden="1">#REF!</definedName>
    <definedName name="BExZPIOHX3ABCG2YJAIMI6N5FSPL" localSheetId="3" hidden="1">#REF!</definedName>
    <definedName name="BExZPIOHX3ABCG2YJAIMI6N5FSPL" localSheetId="19" hidden="1">#REF!</definedName>
    <definedName name="BExZPIOHX3ABCG2YJAIMI6N5FSPL" localSheetId="4" hidden="1">#REF!</definedName>
    <definedName name="BExZPIOHX3ABCG2YJAIMI6N5FSPL" localSheetId="9" hidden="1">#REF!</definedName>
    <definedName name="BExZPIOHX3ABCG2YJAIMI6N5FSPL" localSheetId="20" hidden="1">#REF!</definedName>
    <definedName name="BExZPIOHX3ABCG2YJAIMI6N5FSPL" localSheetId="8" hidden="1">#REF!</definedName>
    <definedName name="BExZPIOHX3ABCG2YJAIMI6N5FSPL" hidden="1">#REF!</definedName>
    <definedName name="BExZS23CUQRWA0VA8W5KO8T7HL49" localSheetId="7" hidden="1">#REF!</definedName>
    <definedName name="BExZS23CUQRWA0VA8W5KO8T7HL49" localSheetId="6" hidden="1">#REF!</definedName>
    <definedName name="BExZS23CUQRWA0VA8W5KO8T7HL49" localSheetId="22" hidden="1">#REF!</definedName>
    <definedName name="BExZS23CUQRWA0VA8W5KO8T7HL49" localSheetId="3" hidden="1">#REF!</definedName>
    <definedName name="BExZS23CUQRWA0VA8W5KO8T7HL49" localSheetId="4" hidden="1">#REF!</definedName>
    <definedName name="BExZS23CUQRWA0VA8W5KO8T7HL49" localSheetId="9" hidden="1">#REF!</definedName>
    <definedName name="BExZS23CUQRWA0VA8W5KO8T7HL49" localSheetId="20" hidden="1">#REF!</definedName>
    <definedName name="BExZS23CUQRWA0VA8W5KO8T7HL49" localSheetId="8" hidden="1">#REF!</definedName>
    <definedName name="BExZS23CUQRWA0VA8W5KO8T7HL49" hidden="1">#REF!</definedName>
    <definedName name="BExZSGRVHGXOEDFDQC17GK8OZV7P" localSheetId="7" hidden="1">#REF!</definedName>
    <definedName name="BExZSGRVHGXOEDFDQC17GK8OZV7P" localSheetId="6" hidden="1">#REF!</definedName>
    <definedName name="BExZSGRVHGXOEDFDQC17GK8OZV7P" localSheetId="22" hidden="1">#REF!</definedName>
    <definedName name="BExZSGRVHGXOEDFDQC17GK8OZV7P" localSheetId="3" hidden="1">#REF!</definedName>
    <definedName name="BExZSGRVHGXOEDFDQC17GK8OZV7P" localSheetId="19" hidden="1">#REF!</definedName>
    <definedName name="BExZSGRVHGXOEDFDQC17GK8OZV7P" localSheetId="4" hidden="1">#REF!</definedName>
    <definedName name="BExZSGRVHGXOEDFDQC17GK8OZV7P" localSheetId="9" hidden="1">#REF!</definedName>
    <definedName name="BExZSGRVHGXOEDFDQC17GK8OZV7P" localSheetId="20" hidden="1">#REF!</definedName>
    <definedName name="BExZSGRVHGXOEDFDQC17GK8OZV7P" localSheetId="8" hidden="1">#REF!</definedName>
    <definedName name="BExZSGRVHGXOEDFDQC17GK8OZV7P" hidden="1">#REF!</definedName>
    <definedName name="BExZTDQR50ZLG9SHW463LMV4I9EF" localSheetId="7" hidden="1">#REF!</definedName>
    <definedName name="BExZTDQR50ZLG9SHW463LMV4I9EF" localSheetId="6" hidden="1">#REF!</definedName>
    <definedName name="BExZTDQR50ZLG9SHW463LMV4I9EF" localSheetId="22" hidden="1">#REF!</definedName>
    <definedName name="BExZTDQR50ZLG9SHW463LMV4I9EF" localSheetId="3" hidden="1">#REF!</definedName>
    <definedName name="BExZTDQR50ZLG9SHW463LMV4I9EF" localSheetId="19" hidden="1">#REF!</definedName>
    <definedName name="BExZTDQR50ZLG9SHW463LMV4I9EF" localSheetId="4" hidden="1">#REF!</definedName>
    <definedName name="BExZTDQR50ZLG9SHW463LMV4I9EF" localSheetId="9" hidden="1">#REF!</definedName>
    <definedName name="BExZTDQR50ZLG9SHW463LMV4I9EF" localSheetId="20" hidden="1">#REF!</definedName>
    <definedName name="BExZTDQR50ZLG9SHW463LMV4I9EF" localSheetId="8" hidden="1">#REF!</definedName>
    <definedName name="BExZTDQR50ZLG9SHW463LMV4I9EF" hidden="1">#REF!</definedName>
    <definedName name="BExZTUZ96GGOOTAQJ1EXWAKRHOBY" localSheetId="7" hidden="1">#REF!</definedName>
    <definedName name="BExZTUZ96GGOOTAQJ1EXWAKRHOBY" localSheetId="6" hidden="1">#REF!</definedName>
    <definedName name="BExZTUZ96GGOOTAQJ1EXWAKRHOBY" localSheetId="22" hidden="1">#REF!</definedName>
    <definedName name="BExZTUZ96GGOOTAQJ1EXWAKRHOBY" localSheetId="3" hidden="1">#REF!</definedName>
    <definedName name="BExZTUZ96GGOOTAQJ1EXWAKRHOBY" localSheetId="19" hidden="1">#REF!</definedName>
    <definedName name="BExZTUZ96GGOOTAQJ1EXWAKRHOBY" localSheetId="4" hidden="1">#REF!</definedName>
    <definedName name="BExZTUZ96GGOOTAQJ1EXWAKRHOBY" localSheetId="9" hidden="1">#REF!</definedName>
    <definedName name="BExZTUZ96GGOOTAQJ1EXWAKRHOBY" localSheetId="20" hidden="1">#REF!</definedName>
    <definedName name="BExZTUZ96GGOOTAQJ1EXWAKRHOBY" localSheetId="8" hidden="1">#REF!</definedName>
    <definedName name="BExZTUZ96GGOOTAQJ1EXWAKRHOBY" hidden="1">#REF!</definedName>
    <definedName name="BExZWW2CJYV8V7QB41EBGP2YM5OG" localSheetId="7" hidden="1">#REF!</definedName>
    <definedName name="BExZWW2CJYV8V7QB41EBGP2YM5OG" localSheetId="6" hidden="1">#REF!</definedName>
    <definedName name="BExZWW2CJYV8V7QB41EBGP2YM5OG" localSheetId="22" hidden="1">#REF!</definedName>
    <definedName name="BExZWW2CJYV8V7QB41EBGP2YM5OG" localSheetId="3" hidden="1">#REF!</definedName>
    <definedName name="BExZWW2CJYV8V7QB41EBGP2YM5OG" localSheetId="19" hidden="1">#REF!</definedName>
    <definedName name="BExZWW2CJYV8V7QB41EBGP2YM5OG" localSheetId="4" hidden="1">#REF!</definedName>
    <definedName name="BExZWW2CJYV8V7QB41EBGP2YM5OG" localSheetId="9" hidden="1">#REF!</definedName>
    <definedName name="BExZWW2CJYV8V7QB41EBGP2YM5OG" localSheetId="20" hidden="1">#REF!</definedName>
    <definedName name="BExZWW2CJYV8V7QB41EBGP2YM5OG" localSheetId="8" hidden="1">#REF!</definedName>
    <definedName name="BExZWW2CJYV8V7QB41EBGP2YM5OG" hidden="1">#REF!</definedName>
    <definedName name="BExZXDLHT6EX4OUX2SOHWODQ9KYG" localSheetId="7" hidden="1">#REF!</definedName>
    <definedName name="BExZXDLHT6EX4OUX2SOHWODQ9KYG" localSheetId="6" hidden="1">#REF!</definedName>
    <definedName name="BExZXDLHT6EX4OUX2SOHWODQ9KYG" localSheetId="22" hidden="1">#REF!</definedName>
    <definedName name="BExZXDLHT6EX4OUX2SOHWODQ9KYG" localSheetId="3" hidden="1">#REF!</definedName>
    <definedName name="BExZXDLHT6EX4OUX2SOHWODQ9KYG" localSheetId="19" hidden="1">#REF!</definedName>
    <definedName name="BExZXDLHT6EX4OUX2SOHWODQ9KYG" localSheetId="4" hidden="1">#REF!</definedName>
    <definedName name="BExZXDLHT6EX4OUX2SOHWODQ9KYG" localSheetId="9" hidden="1">#REF!</definedName>
    <definedName name="BExZXDLHT6EX4OUX2SOHWODQ9KYG" localSheetId="20" hidden="1">#REF!</definedName>
    <definedName name="BExZXDLHT6EX4OUX2SOHWODQ9KYG" localSheetId="8" hidden="1">#REF!</definedName>
    <definedName name="BExZXDLHT6EX4OUX2SOHWODQ9KYG" hidden="1">#REF!</definedName>
    <definedName name="BExZXIP1B5HNFGA7PQFHUGX95789" localSheetId="7" hidden="1">#REF!</definedName>
    <definedName name="BExZXIP1B5HNFGA7PQFHUGX95789" localSheetId="6" hidden="1">#REF!</definedName>
    <definedName name="BExZXIP1B5HNFGA7PQFHUGX95789" localSheetId="22" hidden="1">#REF!</definedName>
    <definedName name="BExZXIP1B5HNFGA7PQFHUGX95789" localSheetId="3" hidden="1">#REF!</definedName>
    <definedName name="BExZXIP1B5HNFGA7PQFHUGX95789" localSheetId="19" hidden="1">#REF!</definedName>
    <definedName name="BExZXIP1B5HNFGA7PQFHUGX95789" localSheetId="4" hidden="1">#REF!</definedName>
    <definedName name="BExZXIP1B5HNFGA7PQFHUGX95789" localSheetId="9" hidden="1">#REF!</definedName>
    <definedName name="BExZXIP1B5HNFGA7PQFHUGX95789" localSheetId="20" hidden="1">#REF!</definedName>
    <definedName name="BExZXIP1B5HNFGA7PQFHUGX95789" localSheetId="8" hidden="1">#REF!</definedName>
    <definedName name="BExZXIP1B5HNFGA7PQFHUGX95789" hidden="1">#REF!</definedName>
    <definedName name="BExZXIZTS8GLF0ST0UI7OYJ03SUP" localSheetId="7" hidden="1">#REF!</definedName>
    <definedName name="BExZXIZTS8GLF0ST0UI7OYJ03SUP" localSheetId="6" hidden="1">#REF!</definedName>
    <definedName name="BExZXIZTS8GLF0ST0UI7OYJ03SUP" localSheetId="22" hidden="1">#REF!</definedName>
    <definedName name="BExZXIZTS8GLF0ST0UI7OYJ03SUP" localSheetId="3" hidden="1">#REF!</definedName>
    <definedName name="BExZXIZTS8GLF0ST0UI7OYJ03SUP" localSheetId="19" hidden="1">#REF!</definedName>
    <definedName name="BExZXIZTS8GLF0ST0UI7OYJ03SUP" localSheetId="4" hidden="1">#REF!</definedName>
    <definedName name="BExZXIZTS8GLF0ST0UI7OYJ03SUP" localSheetId="9" hidden="1">#REF!</definedName>
    <definedName name="BExZXIZTS8GLF0ST0UI7OYJ03SUP" localSheetId="20" hidden="1">#REF!</definedName>
    <definedName name="BExZXIZTS8GLF0ST0UI7OYJ03SUP" localSheetId="8" hidden="1">#REF!</definedName>
    <definedName name="BExZXIZTS8GLF0ST0UI7OYJ03SUP" hidden="1">#REF!</definedName>
    <definedName name="BExZYDPO844NEHFICNS2ASEB40T4" localSheetId="7" hidden="1">#REF!</definedName>
    <definedName name="BExZYDPO844NEHFICNS2ASEB40T4" localSheetId="6" hidden="1">#REF!</definedName>
    <definedName name="BExZYDPO844NEHFICNS2ASEB40T4" localSheetId="22" hidden="1">#REF!</definedName>
    <definedName name="BExZYDPO844NEHFICNS2ASEB40T4" localSheetId="3" hidden="1">#REF!</definedName>
    <definedName name="BExZYDPO844NEHFICNS2ASEB40T4" localSheetId="19" hidden="1">#REF!</definedName>
    <definedName name="BExZYDPO844NEHFICNS2ASEB40T4" localSheetId="4" hidden="1">#REF!</definedName>
    <definedName name="BExZYDPO844NEHFICNS2ASEB40T4" localSheetId="9" hidden="1">#REF!</definedName>
    <definedName name="BExZYDPO844NEHFICNS2ASEB40T4" localSheetId="20" hidden="1">#REF!</definedName>
    <definedName name="BExZYDPO844NEHFICNS2ASEB40T4" localSheetId="8" hidden="1">#REF!</definedName>
    <definedName name="BExZYDPO844NEHFICNS2ASEB40T4" hidden="1">#REF!</definedName>
    <definedName name="BExZZ3HGNEG3YX1H9M9DVR5C2JO2" localSheetId="7" hidden="1">#REF!</definedName>
    <definedName name="BExZZ3HGNEG3YX1H9M9DVR5C2JO2" localSheetId="6" hidden="1">#REF!</definedName>
    <definedName name="BExZZ3HGNEG3YX1H9M9DVR5C2JO2" localSheetId="22" hidden="1">#REF!</definedName>
    <definedName name="BExZZ3HGNEG3YX1H9M9DVR5C2JO2" localSheetId="3" hidden="1">#REF!</definedName>
    <definedName name="BExZZ3HGNEG3YX1H9M9DVR5C2JO2" localSheetId="19" hidden="1">#REF!</definedName>
    <definedName name="BExZZ3HGNEG3YX1H9M9DVR5C2JO2" localSheetId="4" hidden="1">#REF!</definedName>
    <definedName name="BExZZ3HGNEG3YX1H9M9DVR5C2JO2" localSheetId="9" hidden="1">#REF!</definedName>
    <definedName name="BExZZ3HGNEG3YX1H9M9DVR5C2JO2" localSheetId="20" hidden="1">#REF!</definedName>
    <definedName name="BExZZ3HGNEG3YX1H9M9DVR5C2JO2" localSheetId="8" hidden="1">#REF!</definedName>
    <definedName name="BExZZ3HGNEG3YX1H9M9DVR5C2JO2" hidden="1">#REF!</definedName>
    <definedName name="Country">[3]Setup!$C$11</definedName>
    <definedName name="Currency">[3]Setup!$C$15</definedName>
    <definedName name="pag01_as" localSheetId="19">[4]en!$A$1:$AG$131</definedName>
    <definedName name="pag01_as">[5]en!$A$1:$AG$131</definedName>
    <definedName name="pag01_en">[6]en!$A$1:$AG$131</definedName>
    <definedName name="pag01_fr" localSheetId="7">#REF!</definedName>
    <definedName name="pag01_fr" localSheetId="6">#REF!</definedName>
    <definedName name="pag01_fr" localSheetId="17">#REF!</definedName>
    <definedName name="pag01_fr" localSheetId="22">#REF!</definedName>
    <definedName name="pag01_fr" localSheetId="3">#REF!</definedName>
    <definedName name="pag01_fr" localSheetId="19">#REF!</definedName>
    <definedName name="pag01_fr" localSheetId="15">#REF!</definedName>
    <definedName name="pag01_fr" localSheetId="4">#REF!</definedName>
    <definedName name="pag01_fr" localSheetId="9">#REF!</definedName>
    <definedName name="pag01_fr" localSheetId="20">#REF!</definedName>
    <definedName name="pag01_fr" localSheetId="8">#REF!</definedName>
    <definedName name="pag01_fr">#REF!</definedName>
    <definedName name="pag01_ge">[7]de!$A$1:$AG$65</definedName>
    <definedName name="pag02_en" localSheetId="7">[6]en!#REF!</definedName>
    <definedName name="pag02_en" localSheetId="6">[6]en!#REF!</definedName>
    <definedName name="pag02_en" localSheetId="17">[6]en!#REF!</definedName>
    <definedName name="pag02_en" localSheetId="22">[6]en!#REF!</definedName>
    <definedName name="pag02_en" localSheetId="3">[6]en!#REF!</definedName>
    <definedName name="pag02_en" localSheetId="19">[6]en!#REF!</definedName>
    <definedName name="pag02_en" localSheetId="15">[6]en!#REF!</definedName>
    <definedName name="pag02_en" localSheetId="4">[6]en!#REF!</definedName>
    <definedName name="pag02_en" localSheetId="9">[6]en!#REF!</definedName>
    <definedName name="pag02_en" localSheetId="20">[6]en!#REF!</definedName>
    <definedName name="pag02_en" localSheetId="8">[6]en!#REF!</definedName>
    <definedName name="pag02_en">[6]en!#REF!</definedName>
    <definedName name="pag02_fr" localSheetId="7">#REF!</definedName>
    <definedName name="pag02_fr" localSheetId="6">#REF!</definedName>
    <definedName name="pag02_fr" localSheetId="17">#REF!</definedName>
    <definedName name="pag02_fr" localSheetId="22">#REF!</definedName>
    <definedName name="pag02_fr" localSheetId="3">#REF!</definedName>
    <definedName name="pag02_fr" localSheetId="19">#REF!</definedName>
    <definedName name="pag02_fr" localSheetId="15">#REF!</definedName>
    <definedName name="pag02_fr" localSheetId="4">#REF!</definedName>
    <definedName name="pag02_fr" localSheetId="9">#REF!</definedName>
    <definedName name="pag02_fr" localSheetId="20">#REF!</definedName>
    <definedName name="pag02_fr" localSheetId="8">#REF!</definedName>
    <definedName name="pag02_fr">#REF!</definedName>
    <definedName name="pag02_ge" localSheetId="7">[7]de!#REF!</definedName>
    <definedName name="pag02_ge" localSheetId="6">[7]de!#REF!</definedName>
    <definedName name="pag02_ge" localSheetId="17">[7]de!#REF!</definedName>
    <definedName name="pag02_ge" localSheetId="22">[7]de!#REF!</definedName>
    <definedName name="pag02_ge" localSheetId="3">[7]de!#REF!</definedName>
    <definedName name="pag02_ge" localSheetId="19">[7]de!#REF!</definedName>
    <definedName name="pag02_ge" localSheetId="15">[7]de!#REF!</definedName>
    <definedName name="pag02_ge" localSheetId="4">[7]de!#REF!</definedName>
    <definedName name="pag02_ge" localSheetId="9">[7]de!#REF!</definedName>
    <definedName name="pag02_ge" localSheetId="20">[7]de!#REF!</definedName>
    <definedName name="pag02_ge" localSheetId="8">[7]de!#REF!</definedName>
    <definedName name="pag02_ge">[7]de!#REF!</definedName>
    <definedName name="pag03_en" localSheetId="7">[6]en!#REF!</definedName>
    <definedName name="pag03_en" localSheetId="6">[6]en!#REF!</definedName>
    <definedName name="pag03_en" localSheetId="22">[6]en!#REF!</definedName>
    <definedName name="pag03_en" localSheetId="3">[6]en!#REF!</definedName>
    <definedName name="pag03_en" localSheetId="19">[6]en!#REF!</definedName>
    <definedName name="pag03_en" localSheetId="4">[6]en!#REF!</definedName>
    <definedName name="pag03_en" localSheetId="9">[6]en!#REF!</definedName>
    <definedName name="pag03_en" localSheetId="20">[6]en!#REF!</definedName>
    <definedName name="pag03_en" localSheetId="8">[6]en!#REF!</definedName>
    <definedName name="pag03_en">[6]en!#REF!</definedName>
    <definedName name="pag03_fr">[7]fr!$A$66:$AG$130</definedName>
    <definedName name="pag03_ge">[7]de!$A$66:$AG$130</definedName>
    <definedName name="pag04_en">[6]en!$A$132:$AG$195</definedName>
    <definedName name="pag04_fr" localSheetId="7">#REF!</definedName>
    <definedName name="pag04_fr" localSheetId="6">#REF!</definedName>
    <definedName name="pag04_fr" localSheetId="17">#REF!</definedName>
    <definedName name="pag04_fr" localSheetId="22">#REF!</definedName>
    <definedName name="pag04_fr" localSheetId="3">#REF!</definedName>
    <definedName name="pag04_fr" localSheetId="19">#REF!</definedName>
    <definedName name="pag04_fr" localSheetId="15">#REF!</definedName>
    <definedName name="pag04_fr" localSheetId="4">#REF!</definedName>
    <definedName name="pag04_fr" localSheetId="9">#REF!</definedName>
    <definedName name="pag04_fr" localSheetId="20">#REF!</definedName>
    <definedName name="pag04_fr" localSheetId="8">#REF!</definedName>
    <definedName name="pag04_fr">#REF!</definedName>
    <definedName name="pag04_ge">[7]de!$A$131:$AG$195</definedName>
    <definedName name="pag05_en">[6]en!$A$196:$AG$260</definedName>
    <definedName name="pag05_fr" localSheetId="7">#REF!</definedName>
    <definedName name="pag05_fr" localSheetId="6">#REF!</definedName>
    <definedName name="pag05_fr" localSheetId="17">#REF!</definedName>
    <definedName name="pag05_fr" localSheetId="22">#REF!</definedName>
    <definedName name="pag05_fr" localSheetId="3">#REF!</definedName>
    <definedName name="pag05_fr" localSheetId="19">#REF!</definedName>
    <definedName name="pag05_fr" localSheetId="15">#REF!</definedName>
    <definedName name="pag05_fr" localSheetId="4">#REF!</definedName>
    <definedName name="pag05_fr" localSheetId="9">#REF!</definedName>
    <definedName name="pag05_fr" localSheetId="20">#REF!</definedName>
    <definedName name="pag05_fr" localSheetId="8">#REF!</definedName>
    <definedName name="pag05_fr">#REF!</definedName>
    <definedName name="pag05_ge">[7]de!$A$196:$AG$260</definedName>
    <definedName name="pag06_en">[6]en!$A$261:$AG$325</definedName>
    <definedName name="pag06_fr" localSheetId="7">#REF!</definedName>
    <definedName name="pag06_fr" localSheetId="6">#REF!</definedName>
    <definedName name="pag06_fr" localSheetId="17">#REF!</definedName>
    <definedName name="pag06_fr" localSheetId="22">#REF!</definedName>
    <definedName name="pag06_fr" localSheetId="3">#REF!</definedName>
    <definedName name="pag06_fr" localSheetId="19">#REF!</definedName>
    <definedName name="pag06_fr" localSheetId="15">#REF!</definedName>
    <definedName name="pag06_fr" localSheetId="4">#REF!</definedName>
    <definedName name="pag06_fr" localSheetId="9">#REF!</definedName>
    <definedName name="pag06_fr" localSheetId="20">#REF!</definedName>
    <definedName name="pag06_fr" localSheetId="8">#REF!</definedName>
    <definedName name="pag06_fr">#REF!</definedName>
    <definedName name="pag06_ge">[7]de!$A$261:$AG$325</definedName>
    <definedName name="pag07_en">[6]en!$A$326:$AG$390</definedName>
    <definedName name="pag07_fr" localSheetId="7">#REF!</definedName>
    <definedName name="pag07_fr" localSheetId="6">#REF!</definedName>
    <definedName name="pag07_fr" localSheetId="17">#REF!</definedName>
    <definedName name="pag07_fr" localSheetId="22">#REF!</definedName>
    <definedName name="pag07_fr" localSheetId="3">#REF!</definedName>
    <definedName name="pag07_fr" localSheetId="19">#REF!</definedName>
    <definedName name="pag07_fr" localSheetId="15">#REF!</definedName>
    <definedName name="pag07_fr" localSheetId="4">#REF!</definedName>
    <definedName name="pag07_fr" localSheetId="9">#REF!</definedName>
    <definedName name="pag07_fr" localSheetId="20">#REF!</definedName>
    <definedName name="pag07_fr" localSheetId="8">#REF!</definedName>
    <definedName name="pag07_fr">#REF!</definedName>
    <definedName name="pag07_ge">[7]de!$A$326:$AG$390</definedName>
    <definedName name="pag08_en">[6]en!$A$391:$AG$455</definedName>
    <definedName name="pag08_fr" localSheetId="7">#REF!</definedName>
    <definedName name="pag08_fr" localSheetId="6">#REF!</definedName>
    <definedName name="pag08_fr" localSheetId="17">#REF!</definedName>
    <definedName name="pag08_fr" localSheetId="22">#REF!</definedName>
    <definedName name="pag08_fr" localSheetId="3">#REF!</definedName>
    <definedName name="pag08_fr" localSheetId="19">#REF!</definedName>
    <definedName name="pag08_fr" localSheetId="15">#REF!</definedName>
    <definedName name="pag08_fr" localSheetId="4">#REF!</definedName>
    <definedName name="pag08_fr" localSheetId="9">#REF!</definedName>
    <definedName name="pag08_fr" localSheetId="20">#REF!</definedName>
    <definedName name="pag08_fr" localSheetId="8">#REF!</definedName>
    <definedName name="pag08_fr">#REF!</definedName>
    <definedName name="pag08_ge">[7]de!$A$391:$AG$455</definedName>
    <definedName name="pag09_en">[6]en!$A$456:$AG$520</definedName>
    <definedName name="pag09_fr" localSheetId="7">#REF!</definedName>
    <definedName name="pag09_fr" localSheetId="6">#REF!</definedName>
    <definedName name="pag09_fr" localSheetId="17">#REF!</definedName>
    <definedName name="pag09_fr" localSheetId="22">#REF!</definedName>
    <definedName name="pag09_fr" localSheetId="3">#REF!</definedName>
    <definedName name="pag09_fr" localSheetId="19">#REF!</definedName>
    <definedName name="pag09_fr" localSheetId="15">#REF!</definedName>
    <definedName name="pag09_fr" localSheetId="4">#REF!</definedName>
    <definedName name="pag09_fr" localSheetId="9">#REF!</definedName>
    <definedName name="pag09_fr" localSheetId="20">#REF!</definedName>
    <definedName name="pag09_fr" localSheetId="8">#REF!</definedName>
    <definedName name="pag09_fr">#REF!</definedName>
    <definedName name="pag09_ge">[7]de!$A$456:$AG$520</definedName>
    <definedName name="pag10_en">[6]en!$A$521:$AG$585</definedName>
    <definedName name="pag10_fr" localSheetId="7">#REF!</definedName>
    <definedName name="pag10_fr" localSheetId="6">#REF!</definedName>
    <definedName name="pag10_fr" localSheetId="17">#REF!</definedName>
    <definedName name="pag10_fr" localSheetId="22">#REF!</definedName>
    <definedName name="pag10_fr" localSheetId="3">#REF!</definedName>
    <definedName name="pag10_fr" localSheetId="19">#REF!</definedName>
    <definedName name="pag10_fr" localSheetId="15">#REF!</definedName>
    <definedName name="pag10_fr" localSheetId="4">#REF!</definedName>
    <definedName name="pag10_fr" localSheetId="9">#REF!</definedName>
    <definedName name="pag10_fr" localSheetId="20">#REF!</definedName>
    <definedName name="pag10_fr" localSheetId="8">#REF!</definedName>
    <definedName name="pag10_fr">#REF!</definedName>
    <definedName name="pag10_ge">[7]de!$A$521:$AG$585</definedName>
    <definedName name="Print_Areade">[7]de!$A$1:$AG$585</definedName>
    <definedName name="Print_Areaen">[6]en!$A$1:$AG$585</definedName>
    <definedName name="Print_Areafr">[7]fr!$A$1:$AG$585</definedName>
    <definedName name="_xlnm.Print_Titles" localSheetId="14">'Apro_rezerve_2010-2018'!$3:$3</definedName>
    <definedName name="_xlnm.Print_Titles" localSheetId="7">'Budžeta bilance'!$1:$2</definedName>
    <definedName name="_xlnm.Print_Titles" localSheetId="6">'Budžeta ieņēmumi un izdevumi'!$1:$2</definedName>
    <definedName name="_xlnm.Print_Titles" localSheetId="3">'Ilgtermiņā sekas'!$1:$2</definedName>
    <definedName name="_xlnm.Print_Titles" localSheetId="13">'LNG_2008-2018'!$3:$3</definedName>
    <definedName name="_xlnm.Print_Titles" localSheetId="11">Makro!$A:$D,Makro!$1:$1</definedName>
    <definedName name="_xlnm.Print_Titles" localSheetId="1">'Reformas un to ietekme'!$1:$2</definedName>
    <definedName name="_xlnm.Print_Titles" localSheetId="4">Rezerves!$1:$2</definedName>
    <definedName name="_xlnm.Print_Titles" localSheetId="9">'Riski finansēm'!$1:$2</definedName>
    <definedName name="_xlnm.Print_Titles" localSheetId="8">'Valsts parāds'!$1:$2</definedName>
    <definedName name="qqq" localSheetId="19">[8]Setup!$C$11</definedName>
    <definedName name="qqq">[9]Setup!$C$11</definedName>
    <definedName name="solver_adj" localSheetId="11" hidden="1">Makro!$Q$64:$S$64</definedName>
    <definedName name="solver_cvg" localSheetId="11" hidden="1">0.0001</definedName>
    <definedName name="solver_drv" localSheetId="11" hidden="1">2</definedName>
    <definedName name="solver_eng" localSheetId="11" hidden="1">1</definedName>
    <definedName name="solver_est" localSheetId="11" hidden="1">1</definedName>
    <definedName name="solver_itr" localSheetId="11" hidden="1">2147483647</definedName>
    <definedName name="solver_mip" localSheetId="11" hidden="1">2147483647</definedName>
    <definedName name="solver_mni" localSheetId="11" hidden="1">30</definedName>
    <definedName name="solver_mrt" localSheetId="11" hidden="1">0.075</definedName>
    <definedName name="solver_msl" localSheetId="11" hidden="1">2</definedName>
    <definedName name="solver_neg" localSheetId="11" hidden="1">1</definedName>
    <definedName name="solver_nod" localSheetId="11" hidden="1">2147483647</definedName>
    <definedName name="solver_num" localSheetId="11" hidden="1">0</definedName>
    <definedName name="solver_nwt" localSheetId="11" hidden="1">1</definedName>
    <definedName name="solver_opt" localSheetId="11" hidden="1">Makro!$T$69</definedName>
    <definedName name="solver_pre" localSheetId="11" hidden="1">0.000001</definedName>
    <definedName name="solver_rbv" localSheetId="11" hidden="1">2</definedName>
    <definedName name="solver_rlx" localSheetId="11" hidden="1">2</definedName>
    <definedName name="solver_rsd" localSheetId="11" hidden="1">0</definedName>
    <definedName name="solver_scl" localSheetId="11" hidden="1">2</definedName>
    <definedName name="solver_sho" localSheetId="11" hidden="1">2</definedName>
    <definedName name="solver_ssz" localSheetId="11" hidden="1">100</definedName>
    <definedName name="solver_tim" localSheetId="11" hidden="1">2147483647</definedName>
    <definedName name="solver_tol" localSheetId="11" hidden="1">0.01</definedName>
    <definedName name="solver_typ" localSheetId="11" hidden="1">3</definedName>
    <definedName name="solver_val" localSheetId="11" hidden="1">0</definedName>
    <definedName name="solver_ver" localSheetId="11" hidden="1">3</definedName>
    <definedName name="tab00_en">[6]en!$A$2:$AG$37</definedName>
    <definedName name="tab00_fr" localSheetId="7">#REF!</definedName>
    <definedName name="tab00_fr" localSheetId="6">#REF!</definedName>
    <definedName name="tab00_fr" localSheetId="17">#REF!</definedName>
    <definedName name="tab00_fr" localSheetId="22">#REF!</definedName>
    <definedName name="tab00_fr" localSheetId="3">#REF!</definedName>
    <definedName name="tab00_fr" localSheetId="19">#REF!</definedName>
    <definedName name="tab00_fr" localSheetId="15">#REF!</definedName>
    <definedName name="tab00_fr" localSheetId="4">#REF!</definedName>
    <definedName name="tab00_fr" localSheetId="9">#REF!</definedName>
    <definedName name="tab00_fr" localSheetId="20">#REF!</definedName>
    <definedName name="tab00_fr" localSheetId="8">#REF!</definedName>
    <definedName name="tab00_fr">#REF!</definedName>
    <definedName name="tab00_ge" localSheetId="7">#REF!</definedName>
    <definedName name="tab00_ge" localSheetId="6">#REF!</definedName>
    <definedName name="tab00_ge" localSheetId="22">#REF!</definedName>
    <definedName name="tab00_ge" localSheetId="3">#REF!</definedName>
    <definedName name="tab00_ge" localSheetId="19">#REF!</definedName>
    <definedName name="tab00_ge" localSheetId="4">#REF!</definedName>
    <definedName name="tab00_ge" localSheetId="9">#REF!</definedName>
    <definedName name="tab00_ge" localSheetId="20">#REF!</definedName>
    <definedName name="tab00_ge" localSheetId="8">#REF!</definedName>
    <definedName name="tab00_ge">#REF!</definedName>
    <definedName name="tab01_en" localSheetId="7">[6]en!#REF!</definedName>
    <definedName name="tab01_en" localSheetId="6">[6]en!#REF!</definedName>
    <definedName name="tab01_en" localSheetId="22">[6]en!#REF!</definedName>
    <definedName name="tab01_en" localSheetId="3">[6]en!#REF!</definedName>
    <definedName name="tab01_en" localSheetId="19">[6]en!#REF!</definedName>
    <definedName name="tab01_en" localSheetId="4">[6]en!#REF!</definedName>
    <definedName name="tab01_en" localSheetId="9">[6]en!#REF!</definedName>
    <definedName name="tab01_en" localSheetId="20">[6]en!#REF!</definedName>
    <definedName name="tab01_en" localSheetId="8">[6]en!#REF!</definedName>
    <definedName name="tab01_en">[6]en!#REF!</definedName>
    <definedName name="tab01_fr" localSheetId="7">#REF!</definedName>
    <definedName name="tab01_fr" localSheetId="6">#REF!</definedName>
    <definedName name="tab01_fr" localSheetId="17">#REF!</definedName>
    <definedName name="tab01_fr" localSheetId="22">#REF!</definedName>
    <definedName name="tab01_fr" localSheetId="3">#REF!</definedName>
    <definedName name="tab01_fr" localSheetId="19">#REF!</definedName>
    <definedName name="tab01_fr" localSheetId="15">#REF!</definedName>
    <definedName name="tab01_fr" localSheetId="4">#REF!</definedName>
    <definedName name="tab01_fr" localSheetId="9">#REF!</definedName>
    <definedName name="tab01_fr" localSheetId="20">#REF!</definedName>
    <definedName name="tab01_fr" localSheetId="8">#REF!</definedName>
    <definedName name="tab01_fr">#REF!</definedName>
    <definedName name="tab01_ge" localSheetId="7">#REF!</definedName>
    <definedName name="tab01_ge" localSheetId="6">#REF!</definedName>
    <definedName name="tab01_ge" localSheetId="22">#REF!</definedName>
    <definedName name="tab01_ge" localSheetId="3">#REF!</definedName>
    <definedName name="tab01_ge" localSheetId="19">#REF!</definedName>
    <definedName name="tab01_ge" localSheetId="4">#REF!</definedName>
    <definedName name="tab01_ge" localSheetId="9">#REF!</definedName>
    <definedName name="tab01_ge" localSheetId="20">#REF!</definedName>
    <definedName name="tab01_ge" localSheetId="8">#REF!</definedName>
    <definedName name="tab01_ge">#REF!</definedName>
    <definedName name="tab02_en">[6]en!$A$132:$AG$156</definedName>
    <definedName name="tab02_fr" localSheetId="7">#REF!</definedName>
    <definedName name="tab02_fr" localSheetId="6">#REF!</definedName>
    <definedName name="tab02_fr" localSheetId="17">#REF!</definedName>
    <definedName name="tab02_fr" localSheetId="22">#REF!</definedName>
    <definedName name="tab02_fr" localSheetId="3">#REF!</definedName>
    <definedName name="tab02_fr" localSheetId="19">#REF!</definedName>
    <definedName name="tab02_fr" localSheetId="15">#REF!</definedName>
    <definedName name="tab02_fr" localSheetId="4">#REF!</definedName>
    <definedName name="tab02_fr" localSheetId="9">#REF!</definedName>
    <definedName name="tab02_fr" localSheetId="20">#REF!</definedName>
    <definedName name="tab02_fr" localSheetId="8">#REF!</definedName>
    <definedName name="tab02_fr">#REF!</definedName>
    <definedName name="tab02_ge" localSheetId="7">#REF!</definedName>
    <definedName name="tab02_ge" localSheetId="6">#REF!</definedName>
    <definedName name="tab02_ge" localSheetId="22">#REF!</definedName>
    <definedName name="tab02_ge" localSheetId="3">#REF!</definedName>
    <definedName name="tab02_ge" localSheetId="19">#REF!</definedName>
    <definedName name="tab02_ge" localSheetId="4">#REF!</definedName>
    <definedName name="tab02_ge" localSheetId="9">#REF!</definedName>
    <definedName name="tab02_ge" localSheetId="20">#REF!</definedName>
    <definedName name="tab02_ge" localSheetId="8">#REF!</definedName>
    <definedName name="tab02_ge">#REF!</definedName>
    <definedName name="tab03_en">[6]en!$A$161:$AG$184</definedName>
    <definedName name="tab03_fr" localSheetId="7">#REF!</definedName>
    <definedName name="tab03_fr" localSheetId="6">#REF!</definedName>
    <definedName name="tab03_fr" localSheetId="17">#REF!</definedName>
    <definedName name="tab03_fr" localSheetId="22">#REF!</definedName>
    <definedName name="tab03_fr" localSheetId="3">#REF!</definedName>
    <definedName name="tab03_fr" localSheetId="19">#REF!</definedName>
    <definedName name="tab03_fr" localSheetId="15">#REF!</definedName>
    <definedName name="tab03_fr" localSheetId="4">#REF!</definedName>
    <definedName name="tab03_fr" localSheetId="9">#REF!</definedName>
    <definedName name="tab03_fr" localSheetId="20">#REF!</definedName>
    <definedName name="tab03_fr" localSheetId="8">#REF!</definedName>
    <definedName name="tab03_fr">#REF!</definedName>
    <definedName name="tab03_ge" localSheetId="7">#REF!</definedName>
    <definedName name="tab03_ge" localSheetId="6">#REF!</definedName>
    <definedName name="tab03_ge" localSheetId="22">#REF!</definedName>
    <definedName name="tab03_ge" localSheetId="3">#REF!</definedName>
    <definedName name="tab03_ge" localSheetId="19">#REF!</definedName>
    <definedName name="tab03_ge" localSheetId="4">#REF!</definedName>
    <definedName name="tab03_ge" localSheetId="9">#REF!</definedName>
    <definedName name="tab03_ge" localSheetId="20">#REF!</definedName>
    <definedName name="tab03_ge" localSheetId="8">#REF!</definedName>
    <definedName name="tab03_ge">#REF!</definedName>
    <definedName name="tab04_en">[6]en!$A$197:$AG$236</definedName>
    <definedName name="tab04_fr" localSheetId="7">#REF!</definedName>
    <definedName name="tab04_fr" localSheetId="6">#REF!</definedName>
    <definedName name="tab04_fr" localSheetId="17">#REF!</definedName>
    <definedName name="tab04_fr" localSheetId="22">#REF!</definedName>
    <definedName name="tab04_fr" localSheetId="3">#REF!</definedName>
    <definedName name="tab04_fr" localSheetId="19">#REF!</definedName>
    <definedName name="tab04_fr" localSheetId="15">#REF!</definedName>
    <definedName name="tab04_fr" localSheetId="4">#REF!</definedName>
    <definedName name="tab04_fr" localSheetId="9">#REF!</definedName>
    <definedName name="tab04_fr" localSheetId="20">#REF!</definedName>
    <definedName name="tab04_fr" localSheetId="8">#REF!</definedName>
    <definedName name="tab04_fr">#REF!</definedName>
    <definedName name="tab04_ge" localSheetId="7">#REF!</definedName>
    <definedName name="tab04_ge" localSheetId="6">#REF!</definedName>
    <definedName name="tab04_ge" localSheetId="22">#REF!</definedName>
    <definedName name="tab04_ge" localSheetId="3">#REF!</definedName>
    <definedName name="tab04_ge" localSheetId="19">#REF!</definedName>
    <definedName name="tab04_ge" localSheetId="4">#REF!</definedName>
    <definedName name="tab04_ge" localSheetId="9">#REF!</definedName>
    <definedName name="tab04_ge" localSheetId="20">#REF!</definedName>
    <definedName name="tab04_ge" localSheetId="8">#REF!</definedName>
    <definedName name="tab04_ge">#REF!</definedName>
    <definedName name="tab05_en">[6]en!$A$262:$AG$302</definedName>
    <definedName name="tab05_fr" localSheetId="7">#REF!</definedName>
    <definedName name="tab05_fr" localSheetId="6">#REF!</definedName>
    <definedName name="tab05_fr" localSheetId="17">#REF!</definedName>
    <definedName name="tab05_fr" localSheetId="22">#REF!</definedName>
    <definedName name="tab05_fr" localSheetId="3">#REF!</definedName>
    <definedName name="tab05_fr" localSheetId="19">#REF!</definedName>
    <definedName name="tab05_fr" localSheetId="15">#REF!</definedName>
    <definedName name="tab05_fr" localSheetId="4">#REF!</definedName>
    <definedName name="tab05_fr" localSheetId="9">#REF!</definedName>
    <definedName name="tab05_fr" localSheetId="20">#REF!</definedName>
    <definedName name="tab05_fr" localSheetId="8">#REF!</definedName>
    <definedName name="tab05_fr">#REF!</definedName>
    <definedName name="tab05_ge" localSheetId="7">#REF!</definedName>
    <definedName name="tab05_ge" localSheetId="6">#REF!</definedName>
    <definedName name="tab05_ge" localSheetId="22">#REF!</definedName>
    <definedName name="tab05_ge" localSheetId="3">#REF!</definedName>
    <definedName name="tab05_ge" localSheetId="19">#REF!</definedName>
    <definedName name="tab05_ge" localSheetId="4">#REF!</definedName>
    <definedName name="tab05_ge" localSheetId="9">#REF!</definedName>
    <definedName name="tab05_ge" localSheetId="20">#REF!</definedName>
    <definedName name="tab05_ge" localSheetId="8">#REF!</definedName>
    <definedName name="tab05_ge">#REF!</definedName>
    <definedName name="tab06_en">[6]en!$A$327:$AG$361</definedName>
    <definedName name="tab06_fr" localSheetId="7">#REF!</definedName>
    <definedName name="tab06_fr" localSheetId="6">#REF!</definedName>
    <definedName name="tab06_fr" localSheetId="17">#REF!</definedName>
    <definedName name="tab06_fr" localSheetId="22">#REF!</definedName>
    <definedName name="tab06_fr" localSheetId="3">#REF!</definedName>
    <definedName name="tab06_fr" localSheetId="19">#REF!</definedName>
    <definedName name="tab06_fr" localSheetId="15">#REF!</definedName>
    <definedName name="tab06_fr" localSheetId="4">#REF!</definedName>
    <definedName name="tab06_fr" localSheetId="9">#REF!</definedName>
    <definedName name="tab06_fr" localSheetId="20">#REF!</definedName>
    <definedName name="tab06_fr" localSheetId="8">#REF!</definedName>
    <definedName name="tab06_fr">#REF!</definedName>
    <definedName name="tab06_ge" localSheetId="7">#REF!</definedName>
    <definedName name="tab06_ge" localSheetId="6">#REF!</definedName>
    <definedName name="tab06_ge" localSheetId="22">#REF!</definedName>
    <definedName name="tab06_ge" localSheetId="3">#REF!</definedName>
    <definedName name="tab06_ge" localSheetId="19">#REF!</definedName>
    <definedName name="tab06_ge" localSheetId="4">#REF!</definedName>
    <definedName name="tab06_ge" localSheetId="9">#REF!</definedName>
    <definedName name="tab06_ge" localSheetId="20">#REF!</definedName>
    <definedName name="tab06_ge" localSheetId="8">#REF!</definedName>
    <definedName name="tab06_ge">#REF!</definedName>
    <definedName name="tab07_en">[6]en!$A$366:$AG$389</definedName>
    <definedName name="tab07_fr" localSheetId="7">#REF!</definedName>
    <definedName name="tab07_fr" localSheetId="6">#REF!</definedName>
    <definedName name="tab07_fr" localSheetId="17">#REF!</definedName>
    <definedName name="tab07_fr" localSheetId="22">#REF!</definedName>
    <definedName name="tab07_fr" localSheetId="3">#REF!</definedName>
    <definedName name="tab07_fr" localSheetId="19">#REF!</definedName>
    <definedName name="tab07_fr" localSheetId="15">#REF!</definedName>
    <definedName name="tab07_fr" localSheetId="4">#REF!</definedName>
    <definedName name="tab07_fr" localSheetId="9">#REF!</definedName>
    <definedName name="tab07_fr" localSheetId="20">#REF!</definedName>
    <definedName name="tab07_fr" localSheetId="8">#REF!</definedName>
    <definedName name="tab07_fr">#REF!</definedName>
    <definedName name="tab07_ge" localSheetId="7">#REF!</definedName>
    <definedName name="tab07_ge" localSheetId="6">#REF!</definedName>
    <definedName name="tab07_ge" localSheetId="22">#REF!</definedName>
    <definedName name="tab07_ge" localSheetId="3">#REF!</definedName>
    <definedName name="tab07_ge" localSheetId="19">#REF!</definedName>
    <definedName name="tab07_ge" localSheetId="4">#REF!</definedName>
    <definedName name="tab07_ge" localSheetId="9">#REF!</definedName>
    <definedName name="tab07_ge" localSheetId="20">#REF!</definedName>
    <definedName name="tab07_ge" localSheetId="8">#REF!</definedName>
    <definedName name="tab07_ge">#REF!</definedName>
    <definedName name="tab08_en">[6]en!$A$392:$AG$419</definedName>
    <definedName name="tab08_fr" localSheetId="7">#REF!</definedName>
    <definedName name="tab08_fr" localSheetId="6">#REF!</definedName>
    <definedName name="tab08_fr" localSheetId="17">#REF!</definedName>
    <definedName name="tab08_fr" localSheetId="22">#REF!</definedName>
    <definedName name="tab08_fr" localSheetId="3">#REF!</definedName>
    <definedName name="tab08_fr" localSheetId="19">#REF!</definedName>
    <definedName name="tab08_fr" localSheetId="15">#REF!</definedName>
    <definedName name="tab08_fr" localSheetId="4">#REF!</definedName>
    <definedName name="tab08_fr" localSheetId="9">#REF!</definedName>
    <definedName name="tab08_fr" localSheetId="20">#REF!</definedName>
    <definedName name="tab08_fr" localSheetId="8">#REF!</definedName>
    <definedName name="tab08_fr">#REF!</definedName>
    <definedName name="tab08_ge" localSheetId="7">#REF!</definedName>
    <definedName name="tab08_ge" localSheetId="6">#REF!</definedName>
    <definedName name="tab08_ge" localSheetId="22">#REF!</definedName>
    <definedName name="tab08_ge" localSheetId="3">#REF!</definedName>
    <definedName name="tab08_ge" localSheetId="19">#REF!</definedName>
    <definedName name="tab08_ge" localSheetId="4">#REF!</definedName>
    <definedName name="tab08_ge" localSheetId="9">#REF!</definedName>
    <definedName name="tab08_ge" localSheetId="20">#REF!</definedName>
    <definedName name="tab08_ge" localSheetId="8">#REF!</definedName>
    <definedName name="tab08_ge">#REF!</definedName>
    <definedName name="tab09_en">[6]en!$A$424:$AG$448</definedName>
    <definedName name="tab09_fr" localSheetId="7">#REF!</definedName>
    <definedName name="tab09_fr" localSheetId="6">#REF!</definedName>
    <definedName name="tab09_fr" localSheetId="17">#REF!</definedName>
    <definedName name="tab09_fr" localSheetId="22">#REF!</definedName>
    <definedName name="tab09_fr" localSheetId="3">#REF!</definedName>
    <definedName name="tab09_fr" localSheetId="19">#REF!</definedName>
    <definedName name="tab09_fr" localSheetId="15">#REF!</definedName>
    <definedName name="tab09_fr" localSheetId="4">#REF!</definedName>
    <definedName name="tab09_fr" localSheetId="9">#REF!</definedName>
    <definedName name="tab09_fr" localSheetId="20">#REF!</definedName>
    <definedName name="tab09_fr" localSheetId="8">#REF!</definedName>
    <definedName name="tab09_fr">#REF!</definedName>
    <definedName name="tab09_ge" localSheetId="7">#REF!</definedName>
    <definedName name="tab09_ge" localSheetId="6">#REF!</definedName>
    <definedName name="tab09_ge" localSheetId="22">#REF!</definedName>
    <definedName name="tab09_ge" localSheetId="3">#REF!</definedName>
    <definedName name="tab09_ge" localSheetId="19">#REF!</definedName>
    <definedName name="tab09_ge" localSheetId="4">#REF!</definedName>
    <definedName name="tab09_ge" localSheetId="9">#REF!</definedName>
    <definedName name="tab09_ge" localSheetId="20">#REF!</definedName>
    <definedName name="tab09_ge" localSheetId="8">#REF!</definedName>
    <definedName name="tab09_ge">#REF!</definedName>
    <definedName name="tab10_en">[6]en!$A$457:$AG$495</definedName>
    <definedName name="tab10_fr" localSheetId="7">#REF!</definedName>
    <definedName name="tab10_fr" localSheetId="6">#REF!</definedName>
    <definedName name="tab10_fr" localSheetId="17">#REF!</definedName>
    <definedName name="tab10_fr" localSheetId="22">#REF!</definedName>
    <definedName name="tab10_fr" localSheetId="3">#REF!</definedName>
    <definedName name="tab10_fr" localSheetId="19">#REF!</definedName>
    <definedName name="tab10_fr" localSheetId="15">#REF!</definedName>
    <definedName name="tab10_fr" localSheetId="4">#REF!</definedName>
    <definedName name="tab10_fr" localSheetId="9">#REF!</definedName>
    <definedName name="tab10_fr" localSheetId="20">#REF!</definedName>
    <definedName name="tab10_fr" localSheetId="8">#REF!</definedName>
    <definedName name="tab10_fr">#REF!</definedName>
    <definedName name="tab10_ge" localSheetId="7">#REF!</definedName>
    <definedName name="tab10_ge" localSheetId="6">#REF!</definedName>
    <definedName name="tab10_ge" localSheetId="22">#REF!</definedName>
    <definedName name="tab10_ge" localSheetId="3">#REF!</definedName>
    <definedName name="tab10_ge" localSheetId="19">#REF!</definedName>
    <definedName name="tab10_ge" localSheetId="4">#REF!</definedName>
    <definedName name="tab10_ge" localSheetId="9">#REF!</definedName>
    <definedName name="tab10_ge" localSheetId="20">#REF!</definedName>
    <definedName name="tab10_ge" localSheetId="8">#REF!</definedName>
    <definedName name="tab10_ge">#REF!</definedName>
    <definedName name="tab11_en">[6]en!$A$522:$AG$550</definedName>
    <definedName name="tab11_fr" localSheetId="7">#REF!</definedName>
    <definedName name="tab11_fr" localSheetId="6">#REF!</definedName>
    <definedName name="tab11_fr" localSheetId="17">#REF!</definedName>
    <definedName name="tab11_fr" localSheetId="22">#REF!</definedName>
    <definedName name="tab11_fr" localSheetId="3">#REF!</definedName>
    <definedName name="tab11_fr" localSheetId="19">#REF!</definedName>
    <definedName name="tab11_fr" localSheetId="15">#REF!</definedName>
    <definedName name="tab11_fr" localSheetId="4">#REF!</definedName>
    <definedName name="tab11_fr" localSheetId="9">#REF!</definedName>
    <definedName name="tab11_fr" localSheetId="20">#REF!</definedName>
    <definedName name="tab11_fr" localSheetId="8">#REF!</definedName>
    <definedName name="tab11_fr">#REF!</definedName>
    <definedName name="tab11_ge" localSheetId="7">#REF!</definedName>
    <definedName name="tab11_ge" localSheetId="6">#REF!</definedName>
    <definedName name="tab11_ge" localSheetId="22">#REF!</definedName>
    <definedName name="tab11_ge" localSheetId="3">#REF!</definedName>
    <definedName name="tab11_ge" localSheetId="19">#REF!</definedName>
    <definedName name="tab11_ge" localSheetId="4">#REF!</definedName>
    <definedName name="tab11_ge" localSheetId="9">#REF!</definedName>
    <definedName name="tab11_ge" localSheetId="20">#REF!</definedName>
    <definedName name="tab11_ge" localSheetId="8">#REF!</definedName>
    <definedName name="tab11_ge">#REF!</definedName>
    <definedName name="tab12_en">[6]en!$A$555:$AG$572</definedName>
    <definedName name="tab12_fr" localSheetId="7">#REF!</definedName>
    <definedName name="tab12_fr" localSheetId="6">#REF!</definedName>
    <definedName name="tab12_fr" localSheetId="17">#REF!</definedName>
    <definedName name="tab12_fr" localSheetId="22">#REF!</definedName>
    <definedName name="tab12_fr" localSheetId="3">#REF!</definedName>
    <definedName name="tab12_fr" localSheetId="19">#REF!</definedName>
    <definedName name="tab12_fr" localSheetId="15">#REF!</definedName>
    <definedName name="tab12_fr" localSheetId="4">#REF!</definedName>
    <definedName name="tab12_fr" localSheetId="9">#REF!</definedName>
    <definedName name="tab12_fr" localSheetId="20">#REF!</definedName>
    <definedName name="tab12_fr" localSheetId="8">#REF!</definedName>
    <definedName name="tab12_fr">#REF!</definedName>
    <definedName name="tab12_ge" localSheetId="7">#REF!</definedName>
    <definedName name="tab12_ge" localSheetId="6">#REF!</definedName>
    <definedName name="tab12_ge" localSheetId="22">#REF!</definedName>
    <definedName name="tab12_ge" localSheetId="3">#REF!</definedName>
    <definedName name="tab12_ge" localSheetId="19">#REF!</definedName>
    <definedName name="tab12_ge" localSheetId="4">#REF!</definedName>
    <definedName name="tab12_ge" localSheetId="9">#REF!</definedName>
    <definedName name="tab12_ge" localSheetId="20">#REF!</definedName>
    <definedName name="tab12_ge" localSheetId="8">#REF!</definedName>
    <definedName name="tab12_g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39" l="1"/>
  <c r="G15" i="39"/>
  <c r="G14" i="39"/>
  <c r="G13" i="39"/>
  <c r="G12" i="39"/>
  <c r="G11" i="39"/>
  <c r="G10" i="39"/>
  <c r="G9" i="39"/>
  <c r="G8" i="39"/>
  <c r="G7" i="39"/>
  <c r="G6" i="39"/>
  <c r="G5" i="39"/>
  <c r="G4" i="39"/>
  <c r="G3" i="39"/>
  <c r="J12" i="38"/>
  <c r="J11" i="38"/>
  <c r="J10" i="38"/>
  <c r="J9" i="38"/>
  <c r="J8" i="38"/>
  <c r="J7" i="38"/>
  <c r="J6" i="38"/>
  <c r="J5" i="38"/>
  <c r="J4" i="38"/>
  <c r="J3" i="38"/>
  <c r="C15" i="2" l="1"/>
  <c r="D15" i="2"/>
  <c r="E15" i="2"/>
  <c r="F15" i="2"/>
  <c r="C18" i="2" l="1"/>
  <c r="D18" i="2"/>
  <c r="E18" i="2"/>
  <c r="C3" i="2"/>
  <c r="D3" i="2"/>
  <c r="E3" i="2"/>
  <c r="F3" i="2"/>
  <c r="C4" i="2"/>
  <c r="D4" i="2"/>
  <c r="E4" i="2"/>
  <c r="F4" i="2"/>
  <c r="C7" i="2"/>
  <c r="D7" i="2"/>
  <c r="E7" i="2"/>
  <c r="F7" i="2"/>
  <c r="C4" i="35" l="1"/>
  <c r="N5" i="2" l="1"/>
  <c r="M5" i="2"/>
  <c r="L5" i="2"/>
  <c r="C21" i="2"/>
  <c r="D21" i="2"/>
  <c r="E21" i="2"/>
  <c r="F10" i="2"/>
  <c r="E10" i="2"/>
  <c r="D10" i="2"/>
  <c r="C10" i="2"/>
  <c r="T79" i="18" l="1"/>
  <c r="S79" i="18"/>
  <c r="R79" i="18"/>
  <c r="Q79" i="18"/>
  <c r="P79" i="18"/>
  <c r="O79" i="18"/>
  <c r="N79" i="18"/>
  <c r="M79" i="18"/>
  <c r="L79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O18" i="17" l="1"/>
  <c r="N18" i="17"/>
  <c r="O16" i="17"/>
  <c r="O15" i="17" s="1"/>
  <c r="N16" i="17"/>
  <c r="N31" i="14"/>
  <c r="N27" i="14"/>
  <c r="N28" i="14" s="1"/>
  <c r="N25" i="14"/>
  <c r="N26" i="14" s="1"/>
  <c r="N23" i="14"/>
  <c r="N24" i="14" s="1"/>
  <c r="N33" i="14" l="1"/>
  <c r="N17" i="17" s="1"/>
  <c r="E5" i="28" l="1"/>
  <c r="F5" i="28"/>
  <c r="D5" i="28"/>
  <c r="C15" i="12" l="1"/>
  <c r="C3" i="12" s="1"/>
  <c r="C16" i="12"/>
  <c r="C4" i="12" s="1"/>
  <c r="L4" i="14"/>
  <c r="L14" i="14"/>
  <c r="L12" i="14"/>
  <c r="O27" i="14"/>
  <c r="O28" i="14" s="1"/>
  <c r="M27" i="14"/>
  <c r="M28" i="14" s="1"/>
  <c r="O25" i="14"/>
  <c r="O26" i="14" s="1"/>
  <c r="M25" i="14"/>
  <c r="M26" i="14" s="1"/>
  <c r="L25" i="14"/>
  <c r="L26" i="14" s="1"/>
  <c r="K25" i="14"/>
  <c r="K26" i="14" s="1"/>
  <c r="J25" i="14"/>
  <c r="J26" i="14" s="1"/>
  <c r="I25" i="14"/>
  <c r="I26" i="14" s="1"/>
  <c r="H25" i="14"/>
  <c r="H26" i="14" s="1"/>
  <c r="G25" i="14"/>
  <c r="G26" i="14" s="1"/>
  <c r="O23" i="14"/>
  <c r="O24" i="14" s="1"/>
  <c r="M23" i="14"/>
  <c r="M24" i="14" s="1"/>
  <c r="L23" i="14"/>
  <c r="L24" i="14" s="1"/>
  <c r="K23" i="14"/>
  <c r="K24" i="14" s="1"/>
  <c r="J23" i="14"/>
  <c r="J24" i="14" s="1"/>
  <c r="I23" i="14"/>
  <c r="I24" i="14" s="1"/>
  <c r="H23" i="14"/>
  <c r="H24" i="14" s="1"/>
  <c r="G23" i="14"/>
  <c r="G24" i="14" s="1"/>
  <c r="F23" i="14"/>
  <c r="F24" i="14" s="1"/>
  <c r="E23" i="14"/>
  <c r="E24" i="14" s="1"/>
  <c r="D16" i="12" l="1"/>
  <c r="D15" i="12"/>
  <c r="L11" i="27"/>
  <c r="J11" i="27"/>
  <c r="I11" i="27"/>
  <c r="F11" i="27"/>
  <c r="D11" i="27"/>
  <c r="C11" i="27"/>
  <c r="B11" i="27"/>
  <c r="K6" i="27"/>
  <c r="K11" i="27" s="1"/>
  <c r="H6" i="27"/>
  <c r="H11" i="27" s="1"/>
  <c r="G6" i="27"/>
  <c r="G11" i="27" s="1"/>
  <c r="E6" i="27"/>
  <c r="E11" i="27" s="1"/>
  <c r="Q20" i="26"/>
  <c r="P20" i="26"/>
  <c r="L4" i="25" s="1"/>
  <c r="O20" i="26"/>
  <c r="O23" i="26" s="1"/>
  <c r="N20" i="26"/>
  <c r="N23" i="26" s="1"/>
  <c r="M20" i="26"/>
  <c r="M23" i="26" s="1"/>
  <c r="L20" i="26"/>
  <c r="H4" i="25" s="1"/>
  <c r="K20" i="26"/>
  <c r="K23" i="26" s="1"/>
  <c r="J20" i="26"/>
  <c r="I20" i="26"/>
  <c r="I23" i="26" s="1"/>
  <c r="H20" i="26"/>
  <c r="G20" i="26"/>
  <c r="E4" i="25" s="1"/>
  <c r="F20" i="26"/>
  <c r="F23" i="26" s="1"/>
  <c r="E20" i="26"/>
  <c r="D20" i="26"/>
  <c r="C20" i="26"/>
  <c r="C23" i="26" s="1"/>
  <c r="B20" i="26"/>
  <c r="L5" i="25"/>
  <c r="K5" i="25"/>
  <c r="J5" i="25"/>
  <c r="I5" i="25"/>
  <c r="H5" i="25"/>
  <c r="G5" i="25"/>
  <c r="F5" i="25"/>
  <c r="E5" i="25"/>
  <c r="J4" i="25"/>
  <c r="I4" i="25"/>
  <c r="D4" i="25"/>
  <c r="L3" i="25"/>
  <c r="K3" i="25"/>
  <c r="J3" i="25"/>
  <c r="I3" i="25"/>
  <c r="H3" i="25"/>
  <c r="G3" i="25"/>
  <c r="F3" i="25"/>
  <c r="E3" i="25"/>
  <c r="D3" i="25"/>
  <c r="C3" i="25"/>
  <c r="D7" i="14"/>
  <c r="D8" i="14" s="1"/>
  <c r="D5" i="14"/>
  <c r="D6" i="14" s="1"/>
  <c r="J7" i="14"/>
  <c r="I7" i="14"/>
  <c r="J5" i="14"/>
  <c r="I5" i="14"/>
  <c r="Q86" i="18"/>
  <c r="J6" i="14" s="1"/>
  <c r="Q85" i="18"/>
  <c r="J8" i="14" s="1"/>
  <c r="E17" i="12"/>
  <c r="E5" i="12" s="1"/>
  <c r="F9" i="14" s="1"/>
  <c r="F10" i="14" s="1"/>
  <c r="D17" i="12"/>
  <c r="C17" i="12"/>
  <c r="M25" i="12"/>
  <c r="L25" i="12"/>
  <c r="K25" i="12"/>
  <c r="J25" i="12"/>
  <c r="I25" i="12"/>
  <c r="H25" i="12"/>
  <c r="G25" i="12"/>
  <c r="F25" i="12"/>
  <c r="E25" i="12"/>
  <c r="D25" i="12"/>
  <c r="C25" i="12"/>
  <c r="F4" i="25" l="1"/>
  <c r="J9" i="14"/>
  <c r="D5" i="12"/>
  <c r="E9" i="14" s="1"/>
  <c r="E10" i="14" s="1"/>
  <c r="P23" i="26"/>
  <c r="K9" i="14"/>
  <c r="E15" i="12"/>
  <c r="D3" i="12"/>
  <c r="E5" i="14" s="1"/>
  <c r="E6" i="14" s="1"/>
  <c r="I9" i="14"/>
  <c r="C5" i="12"/>
  <c r="D9" i="14" s="1"/>
  <c r="D10" i="14" s="1"/>
  <c r="K6" i="14"/>
  <c r="L23" i="26"/>
  <c r="E16" i="12"/>
  <c r="D4" i="12"/>
  <c r="E7" i="14" s="1"/>
  <c r="E8" i="14" s="1"/>
  <c r="L6" i="14"/>
  <c r="G4" i="25"/>
  <c r="C18" i="12"/>
  <c r="I6" i="14"/>
  <c r="I8" i="14"/>
  <c r="K8" i="14"/>
  <c r="L8" i="14"/>
  <c r="C4" i="25"/>
  <c r="K4" i="25"/>
  <c r="G23" i="26"/>
  <c r="D18" i="12"/>
  <c r="N34" i="19"/>
  <c r="M34" i="19"/>
  <c r="F16" i="12" l="1"/>
  <c r="E4" i="12"/>
  <c r="F7" i="14" s="1"/>
  <c r="F8" i="14" s="1"/>
  <c r="K7" i="14"/>
  <c r="F15" i="12"/>
  <c r="E3" i="12"/>
  <c r="F5" i="14" s="1"/>
  <c r="F6" i="14" s="1"/>
  <c r="K5" i="14"/>
  <c r="E18" i="12"/>
  <c r="G9" i="21"/>
  <c r="E8" i="21"/>
  <c r="D8" i="21"/>
  <c r="K13" i="14"/>
  <c r="F13" i="14" s="1"/>
  <c r="K11" i="14"/>
  <c r="F11" i="14" s="1"/>
  <c r="K3" i="14"/>
  <c r="U6" i="18"/>
  <c r="F18" i="2" s="1"/>
  <c r="F21" i="2" s="1"/>
  <c r="J13" i="14"/>
  <c r="E13" i="14" s="1"/>
  <c r="I13" i="14"/>
  <c r="D13" i="14" s="1"/>
  <c r="J11" i="14"/>
  <c r="E11" i="14" s="1"/>
  <c r="I11" i="14"/>
  <c r="D11" i="14" s="1"/>
  <c r="J3" i="14"/>
  <c r="I3" i="14"/>
  <c r="E47" i="24"/>
  <c r="F23" i="24"/>
  <c r="E23" i="24"/>
  <c r="D23" i="24"/>
  <c r="C23" i="24"/>
  <c r="O5" i="2" l="1"/>
  <c r="G5" i="28"/>
  <c r="F3" i="12"/>
  <c r="G5" i="14" s="1"/>
  <c r="G6" i="14" s="1"/>
  <c r="L5" i="14"/>
  <c r="F4" i="12"/>
  <c r="G7" i="14" s="1"/>
  <c r="L7" i="14"/>
  <c r="L13" i="14"/>
  <c r="G13" i="14" s="1"/>
  <c r="F17" i="12"/>
  <c r="F5" i="12" s="1"/>
  <c r="G9" i="14" s="1"/>
  <c r="G10" i="14" s="1"/>
  <c r="G8" i="14"/>
  <c r="F8" i="21"/>
  <c r="L3" i="14"/>
  <c r="L11" i="14"/>
  <c r="G11" i="14" s="1"/>
  <c r="J15" i="14"/>
  <c r="J16" i="14" s="1"/>
  <c r="G8" i="21"/>
  <c r="I15" i="14"/>
  <c r="I16" i="14" s="1"/>
  <c r="K15" i="14"/>
  <c r="K16" i="14" s="1"/>
  <c r="O15" i="21"/>
  <c r="N15" i="21"/>
  <c r="F47" i="21"/>
  <c r="O35" i="20"/>
  <c r="N35" i="20"/>
  <c r="M35" i="20"/>
  <c r="L35" i="20"/>
  <c r="K35" i="20"/>
  <c r="G12" i="20"/>
  <c r="F12" i="20"/>
  <c r="E12" i="20"/>
  <c r="D12" i="20"/>
  <c r="G11" i="20"/>
  <c r="F11" i="20"/>
  <c r="E11" i="20"/>
  <c r="D11" i="20"/>
  <c r="G8" i="20"/>
  <c r="F8" i="20"/>
  <c r="E8" i="20"/>
  <c r="D8" i="20"/>
  <c r="G7" i="20"/>
  <c r="F7" i="20"/>
  <c r="E7" i="20"/>
  <c r="D7" i="20"/>
  <c r="N3" i="2" l="1"/>
  <c r="F3" i="28"/>
  <c r="L3" i="2"/>
  <c r="D3" i="28"/>
  <c r="M3" i="2"/>
  <c r="E3" i="28"/>
  <c r="L9" i="14"/>
  <c r="F18" i="12"/>
  <c r="L15" i="14"/>
  <c r="L16" i="14" s="1"/>
  <c r="O31" i="14"/>
  <c r="O29" i="14"/>
  <c r="O21" i="14"/>
  <c r="Q32" i="20" s="1"/>
  <c r="P32" i="20"/>
  <c r="P35" i="20" s="1"/>
  <c r="T81" i="18"/>
  <c r="S81" i="18"/>
  <c r="R81" i="18"/>
  <c r="Q81" i="18"/>
  <c r="P81" i="18"/>
  <c r="O81" i="18"/>
  <c r="N81" i="18"/>
  <c r="M81" i="18"/>
  <c r="L81" i="18"/>
  <c r="K81" i="18"/>
  <c r="O3" i="2" l="1"/>
  <c r="G3" i="28"/>
  <c r="O33" i="14"/>
  <c r="O17" i="17" s="1"/>
  <c r="Q35" i="20"/>
  <c r="X7" i="18"/>
  <c r="W7" i="18"/>
  <c r="V7" i="18"/>
  <c r="U7" i="18"/>
  <c r="K7" i="18"/>
  <c r="J7" i="18"/>
  <c r="I7" i="18"/>
  <c r="H7" i="18"/>
  <c r="G7" i="18"/>
  <c r="F7" i="18"/>
  <c r="A78" i="18" l="1"/>
  <c r="A79" i="18" s="1"/>
  <c r="A80" i="18" s="1"/>
  <c r="A10" i="18"/>
  <c r="A11" i="18" s="1"/>
  <c r="A12" i="18" s="1"/>
  <c r="A13" i="18" s="1"/>
  <c r="A14" i="18" s="1"/>
  <c r="A15" i="18" s="1"/>
  <c r="A16" i="18" s="1"/>
  <c r="A18" i="18" s="1"/>
  <c r="A19" i="18" s="1"/>
  <c r="A20" i="18" s="1"/>
  <c r="A21" i="18" s="1"/>
  <c r="A22" i="18" s="1"/>
  <c r="A23" i="18" s="1"/>
  <c r="A24" i="18" s="1"/>
  <c r="A26" i="18" s="1"/>
  <c r="A27" i="18" s="1"/>
  <c r="A28" i="18" s="1"/>
  <c r="A29" i="18" s="1"/>
  <c r="A30" i="18" s="1"/>
  <c r="A31" i="18" s="1"/>
  <c r="A32" i="18" s="1"/>
  <c r="A34" i="18" s="1"/>
  <c r="A35" i="18" s="1"/>
  <c r="A36" i="18" s="1"/>
  <c r="A37" i="18" s="1"/>
  <c r="A38" i="18" s="1"/>
  <c r="A39" i="18" s="1"/>
  <c r="A40" i="18" s="1"/>
  <c r="A41" i="18" s="1"/>
  <c r="A43" i="18" s="1"/>
  <c r="A44" i="18" s="1"/>
  <c r="A45" i="18" s="1"/>
  <c r="A46" i="18" s="1"/>
  <c r="A47" i="18" s="1"/>
  <c r="A48" i="18" s="1"/>
  <c r="A49" i="18" s="1"/>
  <c r="A51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70" i="18" s="1"/>
  <c r="A71" i="18" s="1"/>
  <c r="A72" i="18" s="1"/>
  <c r="A74" i="18" s="1"/>
  <c r="F47" i="17" l="1"/>
  <c r="F59" i="14" l="1"/>
  <c r="E23" i="13" l="1"/>
  <c r="D23" i="13"/>
  <c r="C23" i="13"/>
  <c r="B23" i="13"/>
  <c r="I20" i="13"/>
  <c r="H20" i="13"/>
  <c r="G20" i="13"/>
  <c r="F20" i="13"/>
  <c r="E20" i="13"/>
  <c r="D20" i="13"/>
  <c r="C20" i="13"/>
  <c r="B20" i="13"/>
  <c r="K19" i="13"/>
  <c r="J19" i="13"/>
  <c r="K18" i="13"/>
  <c r="J18" i="13"/>
  <c r="K17" i="13"/>
  <c r="J17" i="13"/>
  <c r="K16" i="13"/>
  <c r="J16" i="13"/>
  <c r="K15" i="13"/>
  <c r="J15" i="13"/>
  <c r="K14" i="13"/>
  <c r="J14" i="13"/>
  <c r="K13" i="13"/>
  <c r="J13" i="13"/>
  <c r="K12" i="13"/>
  <c r="J12" i="13"/>
  <c r="K11" i="13"/>
  <c r="J11" i="13"/>
  <c r="K10" i="13"/>
  <c r="J10" i="13"/>
  <c r="K9" i="13"/>
  <c r="J9" i="13"/>
  <c r="K8" i="13"/>
  <c r="J8" i="13"/>
  <c r="K7" i="13"/>
  <c r="J7" i="13"/>
  <c r="K6" i="13"/>
  <c r="J6" i="13"/>
  <c r="K5" i="13"/>
  <c r="J5" i="13"/>
  <c r="K4" i="13"/>
  <c r="J4" i="13"/>
  <c r="K20" i="13" l="1"/>
  <c r="J20" i="13"/>
  <c r="F10" i="12"/>
  <c r="E10" i="12"/>
  <c r="D10" i="12"/>
  <c r="C10" i="12"/>
  <c r="D3" i="14" s="1"/>
  <c r="F11" i="12" l="1"/>
  <c r="G3" i="14"/>
  <c r="D11" i="12"/>
  <c r="E3" i="14"/>
  <c r="E11" i="12"/>
  <c r="F3" i="14"/>
  <c r="C11" i="12"/>
  <c r="E50" i="12"/>
  <c r="F14" i="14" l="1"/>
  <c r="E14" i="14"/>
  <c r="G14" i="14"/>
  <c r="D14" i="14"/>
  <c r="D12" i="14" l="1"/>
  <c r="E12" i="14"/>
  <c r="G12" i="14"/>
  <c r="F12" i="14"/>
  <c r="G15" i="14" l="1"/>
  <c r="U32" i="20"/>
  <c r="G3" i="17"/>
  <c r="G4" i="14"/>
  <c r="E47" i="2"/>
  <c r="G16" i="14" l="1"/>
  <c r="G3" i="21"/>
  <c r="G4" i="21" s="1"/>
  <c r="O6" i="2" s="1"/>
  <c r="G4" i="37" s="1"/>
  <c r="G3" i="37" s="1"/>
  <c r="G4" i="17"/>
  <c r="G5" i="17"/>
  <c r="R32" i="20"/>
  <c r="R35" i="20" s="1"/>
  <c r="S32" i="20"/>
  <c r="E3" i="17"/>
  <c r="E4" i="14"/>
  <c r="E4" i="17" s="1"/>
  <c r="E15" i="14"/>
  <c r="E3" i="21" s="1"/>
  <c r="E4" i="21" s="1"/>
  <c r="M6" i="2" s="1"/>
  <c r="T32" i="20"/>
  <c r="F3" i="17"/>
  <c r="F4" i="14"/>
  <c r="F4" i="17" s="1"/>
  <c r="F15" i="14"/>
  <c r="F3" i="21" s="1"/>
  <c r="F4" i="21" s="1"/>
  <c r="N6" i="2" s="1"/>
  <c r="F4" i="37" s="1"/>
  <c r="F3" i="37" s="1"/>
  <c r="D4" i="14"/>
  <c r="D4" i="17" s="1"/>
  <c r="D3" i="17"/>
  <c r="D15" i="14"/>
  <c r="D3" i="21" s="1"/>
  <c r="D4" i="21" s="1"/>
  <c r="L6" i="2" s="1"/>
  <c r="E4" i="37" s="1"/>
  <c r="E3" i="37" s="1"/>
  <c r="G4" i="28" l="1"/>
  <c r="O4" i="2"/>
  <c r="Q12" i="22"/>
  <c r="R12" i="22"/>
  <c r="G6" i="17"/>
  <c r="R34" i="19"/>
  <c r="D6" i="28"/>
  <c r="E6" i="28"/>
  <c r="T12" i="22"/>
  <c r="G6" i="28"/>
  <c r="F6" i="28"/>
  <c r="S12" i="22"/>
  <c r="S35" i="20"/>
  <c r="T35" i="20"/>
  <c r="E5" i="17"/>
  <c r="E16" i="14"/>
  <c r="M4" i="2" s="1"/>
  <c r="F5" i="17"/>
  <c r="F16" i="14"/>
  <c r="N4" i="2" s="1"/>
  <c r="U35" i="20"/>
  <c r="D5" i="17"/>
  <c r="D16" i="14"/>
  <c r="L4" i="2" s="1"/>
  <c r="F4" i="28" l="1"/>
  <c r="E4" i="28"/>
  <c r="D4" i="28"/>
  <c r="Q34" i="19"/>
  <c r="F6" i="17"/>
  <c r="P34" i="19"/>
  <c r="E6" i="17"/>
  <c r="D6" i="17"/>
  <c r="O34" i="19"/>
</calcChain>
</file>

<file path=xl/comments1.xml><?xml version="1.0" encoding="utf-8"?>
<comments xmlns="http://schemas.openxmlformats.org/spreadsheetml/2006/main">
  <authors>
    <author>DefaultAppPool</author>
  </authors>
  <commentList>
    <comment ref="B25" authorId="0" shapeId="0">
      <text>
        <r>
          <rPr>
            <sz val="8"/>
            <color rgb="FF000000"/>
            <rFont val="Tahoma"/>
            <family val="2"/>
          </rPr>
          <t xml:space="preserve">Provizoriski dati.
</t>
        </r>
      </text>
    </comment>
  </commentList>
</comments>
</file>

<file path=xl/comments2.xml><?xml version="1.0" encoding="utf-8"?>
<comments xmlns="http://schemas.openxmlformats.org/spreadsheetml/2006/main">
  <authors>
    <author>DefaultAppPool</author>
  </authors>
  <commentList>
    <comment ref="B25" authorId="0" shapeId="0">
      <text>
        <r>
          <rPr>
            <sz val="8"/>
            <color rgb="FF000000"/>
            <rFont val="Tahoma"/>
            <family val="2"/>
          </rPr>
          <t xml:space="preserve">Provizoriski dati.
</t>
        </r>
      </text>
    </comment>
  </commentList>
</comments>
</file>

<file path=xl/sharedStrings.xml><?xml version="1.0" encoding="utf-8"?>
<sst xmlns="http://schemas.openxmlformats.org/spreadsheetml/2006/main" count="3435" uniqueCount="494">
  <si>
    <t>Nr.p.k.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</si>
  <si>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</si>
  <si>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</si>
  <si>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</si>
  <si>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</si>
  <si>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</si>
  <si>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</si>
  <si>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</si>
  <si>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</si>
  <si>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</si>
  <si>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</si>
  <si>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</si>
  <si>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</si>
  <si>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</si>
  <si>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</si>
  <si>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</si>
  <si>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</si>
  <si>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</si>
  <si>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</si>
  <si>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</si>
  <si>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</si>
  <si>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Informācijai:</t>
  </si>
  <si>
    <t>General government expenditure by function (COFOG) [gov_10a_exp]</t>
  </si>
  <si>
    <t>Last update</t>
  </si>
  <si>
    <t>Extracted on</t>
  </si>
  <si>
    <t>Vides aizsardzība</t>
  </si>
  <si>
    <t>Source of data</t>
  </si>
  <si>
    <t>Eurostat</t>
  </si>
  <si>
    <t>Mājoklis un komunālā saimniecība</t>
  </si>
  <si>
    <t>Atpūta, kultūra un reliģija</t>
  </si>
  <si>
    <t>UNIT</t>
  </si>
  <si>
    <t>Million units of national currency</t>
  </si>
  <si>
    <t>Aizsardzība</t>
  </si>
  <si>
    <t>SECTOR</t>
  </si>
  <si>
    <t>General government</t>
  </si>
  <si>
    <t>Sabiedriskā kārtība un drošība</t>
  </si>
  <si>
    <t>COFOG99</t>
  </si>
  <si>
    <t>Total</t>
  </si>
  <si>
    <t>Veselība</t>
  </si>
  <si>
    <t>NA_ITEM</t>
  </si>
  <si>
    <t>Total general government expenditure</t>
  </si>
  <si>
    <t>Vispārējie sabiedriskie pakalpojumi</t>
  </si>
  <si>
    <t>Ekonomiskā darbība</t>
  </si>
  <si>
    <t>GEO/TIME</t>
  </si>
  <si>
    <t>2016</t>
  </si>
  <si>
    <t>Izglītība</t>
  </si>
  <si>
    <t>Latvia</t>
  </si>
  <si>
    <t>Sociālā aizsardzība</t>
  </si>
  <si>
    <t>Special value:</t>
  </si>
  <si>
    <t>:</t>
  </si>
  <si>
    <t>not available</t>
  </si>
  <si>
    <t>General public services</t>
  </si>
  <si>
    <t>Environment protection</t>
  </si>
  <si>
    <t>Housing and community amenities</t>
  </si>
  <si>
    <t>Recreation, culture and religion</t>
  </si>
  <si>
    <t>Defence</t>
  </si>
  <si>
    <t>Public order and safety</t>
  </si>
  <si>
    <t>Health</t>
  </si>
  <si>
    <t>Economic affairs</t>
  </si>
  <si>
    <t>Education</t>
  </si>
  <si>
    <t>Social protection</t>
  </si>
  <si>
    <t>Percentage of gross domestic product (GDP)</t>
  </si>
  <si>
    <t>Valsts budžeta ieņēmumi 2018. gadā, plāns</t>
  </si>
  <si>
    <t>Social contributions</t>
  </si>
  <si>
    <t>Pievienotās vērtības nodoklis</t>
  </si>
  <si>
    <t>Value added tax</t>
  </si>
  <si>
    <t>Akcīzes nodoklis</t>
  </si>
  <si>
    <t>Excise duty</t>
  </si>
  <si>
    <t>Iedzīvotāju ienākuma nodoklis</t>
  </si>
  <si>
    <t>Personal income tax</t>
  </si>
  <si>
    <t>Uzņēmumu ienākuma nodoklis</t>
  </si>
  <si>
    <t>Corporate income tax</t>
  </si>
  <si>
    <t>Transportlīdzekļa ekspluatācijas nodoklis</t>
  </si>
  <si>
    <t>Vehicle operating tax</t>
  </si>
  <si>
    <t>Muitas nodoklis</t>
  </si>
  <si>
    <t>Customs duty</t>
  </si>
  <si>
    <t>Solidaritātes nodoklis</t>
  </si>
  <si>
    <t>Solidarity tax</t>
  </si>
  <si>
    <t>Azartspēļu nodoklis</t>
  </si>
  <si>
    <t>Gambling tax</t>
  </si>
  <si>
    <t>Dabas resursu nodoklis</t>
  </si>
  <si>
    <t>Natural resources tax</t>
  </si>
  <si>
    <t>Uzņēmumu vieglo transportlīdzekļu nodoklis</t>
  </si>
  <si>
    <t>Company car tax</t>
  </si>
  <si>
    <t>Subsidētās elektroenerģijas nodoklis</t>
  </si>
  <si>
    <t>Subsidised energy tax</t>
  </si>
  <si>
    <t>Elektroenerģijas nodoklis</t>
  </si>
  <si>
    <t>Electricity tax</t>
  </si>
  <si>
    <t>Izložu nodoklis</t>
  </si>
  <si>
    <t>Lottery tax</t>
  </si>
  <si>
    <t>Sociālās apdrošināšanas iemaksas</t>
  </si>
  <si>
    <t>Kopā</t>
  </si>
  <si>
    <t>$A24:</t>
  </si>
  <si>
    <t>Rezerves veids</t>
  </si>
  <si>
    <t>Līdzekļi neparedzētiem gadījumiem</t>
  </si>
  <si>
    <t>Fiskālā nodrošinājuma rezerve</t>
  </si>
  <si>
    <t>Citas? Lūdzam norādīt kādas?</t>
  </si>
  <si>
    <t>Informācija par līdzekļu piešķiršanu no valsts budžeta programmas 02.00.00 "Līdzekļi neparedzētiem gadījumiem"</t>
  </si>
  <si>
    <t>2017.gada I. ceturksnis</t>
  </si>
  <si>
    <t>2017.gada II. ceturksnis</t>
  </si>
  <si>
    <t>2017.gada III. ceturksnis</t>
  </si>
  <si>
    <t>2017.gada IV. ceturksnis</t>
  </si>
  <si>
    <t>2017. gads kopā</t>
  </si>
  <si>
    <t>Budžeta resors</t>
  </si>
  <si>
    <t>Pieprasījumu skaits</t>
  </si>
  <si>
    <t>Kopējā summa</t>
  </si>
  <si>
    <t>Ministru kabinets</t>
  </si>
  <si>
    <t>Ārlietu ministrija</t>
  </si>
  <si>
    <t>Ekonomikas ministrija</t>
  </si>
  <si>
    <t>Finanšu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</si>
  <si>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</si>
  <si>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</si>
  <si>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</si>
  <si>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</si>
  <si>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</si>
  <si>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Tieslietu ministrija</t>
  </si>
  <si>
    <t>VARAM</t>
  </si>
  <si>
    <t>Veselības ministrija</t>
  </si>
  <si>
    <t>Zemkopības ministrija</t>
  </si>
  <si>
    <t>Prokuratūra</t>
  </si>
  <si>
    <t>Satversmes tiesa</t>
  </si>
  <si>
    <t>Radio un televīzija</t>
  </si>
  <si>
    <t>Avots: Finanšu ministrija</t>
  </si>
  <si>
    <t>2017/I</t>
  </si>
  <si>
    <t>2017/II</t>
  </si>
  <si>
    <t>2017/III</t>
  </si>
  <si>
    <t>2017/IV</t>
  </si>
  <si>
    <t>Finanšu parametrs</t>
  </si>
  <si>
    <t>Vispārējās valdības izdevumi</t>
  </si>
  <si>
    <t>Vispārējās valdības ieņēmumi</t>
  </si>
  <si>
    <t>Neto aizdošana (+) / neto aizņemšanās (-)</t>
  </si>
  <si>
    <t>milj. eiro</t>
  </si>
  <si>
    <t>% no IKP</t>
  </si>
  <si>
    <t>2017*</t>
  </si>
  <si>
    <t>2018*</t>
  </si>
  <si>
    <t>Government revenue, expenditure and main aggregates [gov_10a_main]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</si>
  <si>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</si>
  <si>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</si>
  <si>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</si>
  <si>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</si>
  <si>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</si>
  <si>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</si>
  <si>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</si>
  <si>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</si>
  <si>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</si>
  <si>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Net lending (+) /net borrowing (-)</t>
  </si>
  <si>
    <t>Total general government revenue</t>
  </si>
  <si>
    <t>Main national accounts tax aggregates [gov_10a_taxag]</t>
  </si>
  <si>
    <t>Total receipts from taxes and social contributions (including imputed social contributions) after deduction of amounts assessed but unlikely to be collected</t>
  </si>
  <si>
    <t>2019*</t>
  </si>
  <si>
    <t>2020*</t>
  </si>
  <si>
    <t>Makroekonomiskie rādītāji / Macroeconomic indicators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</si>
  <si>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</si>
  <si>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</si>
  <si>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</si>
  <si>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</si>
  <si>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</si>
  <si>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</si>
  <si>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</si>
  <si>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</si>
  <si>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</si>
  <si>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</si>
  <si>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</si>
  <si>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</si>
  <si>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</si>
  <si>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</si>
  <si>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</si>
  <si>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</si>
  <si>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</si>
  <si>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</si>
  <si>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t+8</t>
  </si>
  <si>
    <t>Reālais IKP</t>
  </si>
  <si>
    <t>Real GDP</t>
  </si>
  <si>
    <t>tūkst. / thsd.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</si>
  <si>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</si>
  <si>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</si>
  <si>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</si>
  <si>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</si>
  <si>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</si>
  <si>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</si>
  <si>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</si>
  <si>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</si>
  <si>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</si>
  <si>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Privātais patēriņš</t>
  </si>
  <si>
    <t xml:space="preserve">Private consumption </t>
  </si>
  <si>
    <t>Valdības patēriņš</t>
  </si>
  <si>
    <t xml:space="preserve">Government consumption </t>
  </si>
  <si>
    <t>Bruto kapitāla veidošana</t>
  </si>
  <si>
    <t xml:space="preserve">Gross capital formation </t>
  </si>
  <si>
    <t>..bruto pamatkapitāla veidošana</t>
  </si>
  <si>
    <t xml:space="preserve">..gross fixed capital formation </t>
  </si>
  <si>
    <t>..krājumu pārmaiņas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</si>
  <si>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</si>
  <si>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</si>
  <si>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</si>
  <si>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</si>
  <si>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</si>
  <si>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</si>
  <si>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</si>
  <si>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</si>
  <si>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</si>
  <si>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</si>
  <si>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</si>
  <si>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</si>
  <si>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</si>
  <si>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</si>
  <si>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</si>
  <si>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</si>
  <si>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</si>
  <si>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</si>
  <si>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</si>
  <si>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</si>
  <si>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</si>
  <si>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</si>
  <si>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</si>
  <si>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</si>
  <si>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</si>
  <si>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</si>
  <si>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</si>
  <si>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</si>
  <si>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</si>
  <si>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</si>
  <si>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</si>
  <si>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</si>
  <si>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</si>
  <si>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</si>
  <si>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</si>
  <si>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</si>
  <si>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</si>
  <si>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</si>
  <si>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Gross operating surplus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</si>
  <si>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</si>
  <si>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</si>
  <si>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</si>
  <si>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</si>
  <si>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</si>
  <si>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</si>
  <si>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Ražošanas un importa nodokļi</t>
  </si>
  <si>
    <t>Taxes on products and imports</t>
  </si>
  <si>
    <t>Subsīdijas</t>
  </si>
  <si>
    <t>Subsidies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</si>
  <si>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</si>
  <si>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</si>
  <si>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</si>
  <si>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</si>
  <si>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</si>
  <si>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</si>
  <si>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</si>
  <si>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</si>
  <si>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</si>
  <si>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</si>
  <si>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</si>
  <si>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</si>
  <si>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</si>
  <si>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</si>
  <si>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</si>
  <si>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</si>
  <si>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</si>
  <si>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</si>
  <si>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Unemployment rate</t>
  </si>
  <si>
    <t>Bezdarba līmenis, kas neietekmē algu, %</t>
  </si>
  <si>
    <t>NAWRU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</si>
  <si>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</si>
  <si>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</si>
  <si>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</si>
  <si>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</si>
  <si>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</si>
  <si>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</si>
  <si>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</si>
  <si>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</si>
  <si>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</si>
  <si>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</si>
  <si>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</si>
  <si>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Potential GDP and output gap</t>
  </si>
  <si>
    <t>Potenciālais IKP 2010. gada cenās</t>
  </si>
  <si>
    <t>Potential GDP in the prices of 2010</t>
  </si>
  <si>
    <t>MIO EUR</t>
  </si>
  <si>
    <t>Potenciālā IKP pieaugums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</si>
  <si>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</si>
  <si>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</si>
  <si>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</si>
  <si>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</si>
  <si>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</si>
  <si>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</si>
  <si>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Izlaižu starpība</t>
  </si>
  <si>
    <t>Potential TFP growth</t>
  </si>
  <si>
    <t>Output gap</t>
  </si>
  <si>
    <t>Iekšzemes kopprodukts salīdzināmajās  cenās</t>
  </si>
  <si>
    <t>% pret iepriekšējo gadu</t>
  </si>
  <si>
    <t>10 gadu vidējais</t>
  </si>
  <si>
    <t>Potenciālais iekšzemes kopprodukta pieaugums</t>
  </si>
  <si>
    <t>x</t>
  </si>
  <si>
    <t>VFG01. Vispārējās valdības sektora galvenie rādītāji (milj. euro)</t>
  </si>
  <si>
    <t>Deficīts (-) vai pārpalikums (+), % pret IKP</t>
  </si>
  <si>
    <t>Deficīts (-) vai pārpalikums (+)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</si>
  <si>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</si>
  <si>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</si>
  <si>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</si>
  <si>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</si>
  <si>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</si>
  <si>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</si>
  <si>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</si>
  <si>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</si>
  <si>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</si>
  <si>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</si>
  <si>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</si>
  <si>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</si>
  <si>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&lt;A HREF=http://www.csb.gov.lv/statistikas-temas/metodologija/visparejas-valdibas-sektora-raditaji-36280.html TARGET=_blank&gt;Metadati&lt;/A&gt;</t>
  </si>
  <si>
    <t>Gads:</t>
  </si>
  <si>
    <t>2016:</t>
  </si>
  <si>
    <t>Provizoriski dati.</t>
  </si>
  <si>
    <t>20180105 09:00</t>
  </si>
  <si>
    <t>Pēdējo reizi atjaunināts::</t>
  </si>
  <si>
    <t>Iekšējais atsauces kods:</t>
  </si>
  <si>
    <t>VFG0010E</t>
  </si>
  <si>
    <t>Valdības izdevumu un ekonomikas pieauguma salīdzinājums</t>
  </si>
  <si>
    <t>P4.2.tabula</t>
  </si>
  <si>
    <t>Government expenditures and economic growth comparison</t>
  </si>
  <si>
    <t>Table P4.2</t>
  </si>
  <si>
    <t>(milj. eiro)</t>
  </si>
  <si>
    <t>(million euro)</t>
  </si>
  <si>
    <t>No; formula</t>
  </si>
  <si>
    <t>Item</t>
  </si>
  <si>
    <t>Valsts budžeta izdevumu pieaugums (budžeta likums), % (reālais) (maksimālie)</t>
  </si>
  <si>
    <t>State budget expenditure (budget law) annual growth in % (real) (maximum)</t>
  </si>
  <si>
    <t>Faktisko valsts budžeta izdevumu pieaugums, % (reālais)</t>
  </si>
  <si>
    <t>State budget expenditure (actual) annual growth in % (real)</t>
  </si>
  <si>
    <t>Potenciālā IKP pieaugums (10 gadu vidējais), %</t>
  </si>
  <si>
    <t>10-year average potential GDP growth (t-5, t+4)</t>
  </si>
  <si>
    <r>
      <t>4. = (6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- 6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)/6</t>
    </r>
    <r>
      <rPr>
        <vertAlign val="subscript"/>
        <sz val="11"/>
        <color theme="1"/>
        <rFont val="Times New Roman"/>
        <family val="1"/>
        <charset val="204"/>
      </rPr>
      <t>t-1</t>
    </r>
  </si>
  <si>
    <t>Valsts budžeta izdevumu pieaugums (budžeta likums), % (maksimālie)</t>
  </si>
  <si>
    <t>State budget expenditure (budget law) annual growth in % (maximum)</t>
  </si>
  <si>
    <r>
      <t>5. = (7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- 7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)/7</t>
    </r>
    <r>
      <rPr>
        <vertAlign val="subscript"/>
        <sz val="11"/>
        <color theme="1"/>
        <rFont val="Times New Roman"/>
        <family val="1"/>
        <charset val="204"/>
      </rPr>
      <t>t-1</t>
    </r>
  </si>
  <si>
    <t>Faktisko valsts budžeta izdevumu pieaugums, %</t>
  </si>
  <si>
    <t>State budget expenditure (actual) annual growth in %</t>
  </si>
  <si>
    <t>Valsts budžeta izdevumi (budžeta likums) (maksimālie)</t>
  </si>
  <si>
    <t>State budget expenditures (budget law) (maximum)</t>
  </si>
  <si>
    <t>Faktiskie valsts budžeta izdevumi</t>
  </si>
  <si>
    <t>State budget expenditures (acutal)</t>
  </si>
  <si>
    <t>IKP deflators, %</t>
  </si>
  <si>
    <t>GDP deflator, %</t>
  </si>
  <si>
    <t>Avots: Finanšu ministrija, Fiskālās disciplīnas padomes aprēķini</t>
  </si>
  <si>
    <t>Source: Ministry of Finance, Fiscal Discipline Council calculations</t>
  </si>
  <si>
    <t>Valdības izdevumu pieaugums, %</t>
  </si>
  <si>
    <t>Potenciālā IKP pieaugums, vidēji 10 gados, %</t>
  </si>
  <si>
    <t>Vispārējās valdības parāds</t>
  </si>
  <si>
    <t>Government deficit/surplus, debt and associated data [gov_10dd_edpt1]</t>
  </si>
  <si>
    <t>Government consolidated gross debt</t>
  </si>
  <si>
    <t>Kādi, Jūsuprāt, ir galvenie draudi Latvijas publisko finanšu ilgtspējai un stabilai valsts ekonomikas attīstībai? Lūdzam uzskaitīt konkrētus riskus un to aptuvenu fiskālo ietekmi milj. eiro?</t>
  </si>
  <si>
    <t>Risku uzskaitījums</t>
  </si>
  <si>
    <t>2022**</t>
  </si>
  <si>
    <t>Vai, Jūsuprāt, budžeta izdevumu pieaugums drīkst apsteigt ekonomikas potenciālā pieauguma tempus nākamā Saeimas sasaukuma laikā – par cik pieļaujams paātrinājums vai samazinājums? Kā, Jūsuprāt, vajadzētu mainīties ikgadējam valsts budžeta deficīta līmenim nākamā Saeimas sasaukuma laikā pa gadiem – par cik tas var palielināties vai samazināties, ņemot vērā straujas ekonomikas izaugsmes perspektīvu tuvākajos gados?</t>
  </si>
  <si>
    <t>Kā, Jūsuprāt, vajadzētu mainīties valsts parāda līmenim nākamā Saeimas sasaukuma laikā – par cik palielināties vai samazināties?</t>
  </si>
  <si>
    <t>Cik liela, Jūsuprāt, ir nozīme rezervju veidošanai valsts budžetā - rezerves neparedzētiem gadījumiem, apropriāciju rezerves strukturālo reformu veikšanai, fiskālā nodrošinājuma rezervi, lai kompensētu fiskālos riskus, milj. eiro?</t>
  </si>
  <si>
    <t>Iepriekšējie pieņēmumi</t>
  </si>
  <si>
    <t>Avots: Eurostat, *Finanšu ministrija, **Fiskālās disciplīnas padome</t>
  </si>
  <si>
    <t>Avots: Eurostat, *Finanšu ministrija</t>
  </si>
  <si>
    <t>Apropriācijas rezerve</t>
  </si>
  <si>
    <t>Kopā, % no IKP</t>
  </si>
  <si>
    <t>Apropriācija rezerve vidējā pēdējos gados</t>
  </si>
  <si>
    <t>LNG vidēji pēdējos gados</t>
  </si>
  <si>
    <t>t.sk. līdzekļi neparedzētiem gadījumiem</t>
  </si>
  <si>
    <t>t.sk. apropriācijas rezerve</t>
  </si>
  <si>
    <t>t.sk. fiskālā nodrošinājuma rezerve</t>
  </si>
  <si>
    <t>Rezerves budžetā, eiro</t>
  </si>
  <si>
    <t>sākotnējā versija</t>
  </si>
  <si>
    <t>gala versija</t>
  </si>
  <si>
    <r>
      <t xml:space="preserve">Valsts budžeta programmas 02.00.00."Līdzekļi neparedzētiem gadījumiem" plānotais finansējums 2008. - 2018.gadā, </t>
    </r>
    <r>
      <rPr>
        <b/>
        <i/>
        <sz val="12"/>
        <rFont val="Times New Roman"/>
        <family val="1"/>
        <charset val="186"/>
      </rPr>
      <t>euro*</t>
    </r>
  </si>
  <si>
    <t>2008.gadā (sākotnēji)**</t>
  </si>
  <si>
    <t>2008.gadā (pēc grozījumiem)**</t>
  </si>
  <si>
    <t>2009.gadā  (sākotnēji)**</t>
  </si>
  <si>
    <t>2009.gadā (pēc 1.grozījumiem) **</t>
  </si>
  <si>
    <t>2009.gadā (pēc 2.grozījumiem) **</t>
  </si>
  <si>
    <t xml:space="preserve">2010.gadā </t>
  </si>
  <si>
    <t>2011.gadā  (sākotnēji)</t>
  </si>
  <si>
    <t>2011.gadā (pēc grozījumiem)</t>
  </si>
  <si>
    <t>2012.gadā  (sākotnēji)</t>
  </si>
  <si>
    <t>2012.gadā (pēc grozījumiem)</t>
  </si>
  <si>
    <t>2013.gadā</t>
  </si>
  <si>
    <t xml:space="preserve">2014.gadā </t>
  </si>
  <si>
    <t xml:space="preserve">2015.gadā </t>
  </si>
  <si>
    <t xml:space="preserve"> 2016.gadā</t>
  </si>
  <si>
    <t xml:space="preserve"> 2017.gadā</t>
  </si>
  <si>
    <t xml:space="preserve"> 2018.gada plāns</t>
  </si>
  <si>
    <t xml:space="preserve">Gadskārtējā valsts budžeta likumā apstiprinātā apropriācija </t>
  </si>
  <si>
    <r>
      <rPr>
        <b/>
        <sz val="11"/>
        <rFont val="Times New Roman"/>
        <family val="1"/>
        <charset val="186"/>
      </rPr>
      <t>Palielināta apropriācija</t>
    </r>
    <r>
      <rPr>
        <sz val="11"/>
        <rFont val="Times New Roman"/>
        <family val="1"/>
        <charset val="186"/>
      </rPr>
      <t xml:space="preserve"> gadskārtējā valsts budžeta likumā noteiktā panta atļautā limita robežās, saņemot Saeimas budžeta un finanšu (nodokļu) komisijas atļauju </t>
    </r>
  </si>
  <si>
    <r>
      <rPr>
        <b/>
        <sz val="11"/>
        <rFont val="Times New Roman"/>
        <family val="1"/>
        <charset val="186"/>
      </rPr>
      <t>Palielināta apropriācija</t>
    </r>
    <r>
      <rPr>
        <sz val="11"/>
        <color theme="1"/>
        <rFont val="Times New Roman"/>
        <family val="1"/>
        <charset val="186"/>
      </rPr>
      <t xml:space="preserve"> no74.resora budžeta programmas 01.00.00 "Apropriācijas rezerve" (FM 21.10.2013. rīk. Nr.448) (FM rīk.Nr. 615 04.11.2014.)</t>
    </r>
  </si>
  <si>
    <r>
      <rPr>
        <b/>
        <sz val="11"/>
        <rFont val="Times New Roman"/>
        <family val="1"/>
        <charset val="186"/>
      </rPr>
      <t xml:space="preserve">Palielināta apropriācija </t>
    </r>
    <r>
      <rPr>
        <sz val="11"/>
        <rFont val="Times New Roman"/>
        <family val="1"/>
        <charset val="186"/>
      </rPr>
      <t>no VARAM apakšprogrammas 33.02.00 „Emisijas kvotu izsolīšanas instrumenta projekti” (FM 05.12.2013. rīk. Nr.532) (MK rīk. Nr.731 (prot. Nr.66 51.§) 04.12.2014., FM rīk. Nr.718 16.12.2014.)</t>
    </r>
  </si>
  <si>
    <r>
      <rPr>
        <b/>
        <sz val="11"/>
        <rFont val="Times New Roman"/>
        <family val="1"/>
        <charset val="186"/>
      </rPr>
      <t>Palielināta apropriācija</t>
    </r>
    <r>
      <rPr>
        <sz val="11"/>
        <rFont val="Times New Roman"/>
        <family val="1"/>
        <charset val="186"/>
      </rPr>
      <t xml:space="preserve"> no Saeimas budžeta (MK rīk. Nr.752 09.12.2014., FM rīk.Nr. 736 19.12.2014.) (MK rīk. Nr.723 (prot. Nr.59 3.§) 19.11.2015., FM rīk. Nr.526  09.12.2015.)</t>
    </r>
  </si>
  <si>
    <r>
      <rPr>
        <b/>
        <sz val="11"/>
        <rFont val="Times New Roman"/>
        <family val="1"/>
        <charset val="186"/>
      </rPr>
      <t>Palielināta apropriācija</t>
    </r>
    <r>
      <rPr>
        <sz val="11"/>
        <rFont val="Times New Roman"/>
        <family val="1"/>
        <charset val="186"/>
      </rPr>
      <t xml:space="preserve"> no Finanšu ministrijas budžeta apakšprogrammas 31.02.00 „Valsts parāda vadība” (FM 03.07.2013. rīk. Nr.269)</t>
    </r>
  </si>
  <si>
    <r>
      <rPr>
        <b/>
        <sz val="11"/>
        <rFont val="Times New Roman"/>
        <family val="1"/>
        <charset val="186"/>
      </rPr>
      <t>Palielināta apropriācija</t>
    </r>
    <r>
      <rPr>
        <sz val="11"/>
        <rFont val="Times New Roman"/>
        <family val="1"/>
        <charset val="186"/>
      </rPr>
      <t xml:space="preserve"> no Ārlietu ministrijas budžeta apakšprogrammas 96.03.00 “Latvijas prezidentūras Eiropas Savienības Padomē nodrošināšana (ministrijas pasākumi)” (MK rīk. Nr.291 02.06.2015., (prot. Nr.27 30.§), FM rīk. Nr.260 29.06.2015)</t>
    </r>
  </si>
  <si>
    <r>
      <rPr>
        <b/>
        <sz val="10"/>
        <rFont val="Times New Roman"/>
        <family val="1"/>
        <charset val="186"/>
      </rPr>
      <t>Palielināta apropriācija</t>
    </r>
    <r>
      <rPr>
        <sz val="10"/>
        <rFont val="Times New Roman"/>
        <family val="1"/>
        <charset val="186"/>
      </rPr>
      <t xml:space="preserve"> pamatojoties uz Kredītiestāžu likuma pārejas noteikumu 66.punktā noteikto (MK rīk.Nr.382 11.07.2016. (prot. Nr.32 35.§), FM rīk. Nr.457  16.09.2016.)</t>
    </r>
  </si>
  <si>
    <r>
      <rPr>
        <b/>
        <sz val="10"/>
        <rFont val="Times New Roman"/>
        <family val="1"/>
        <charset val="186"/>
      </rPr>
      <t>Palielināta apropriācija</t>
    </r>
    <r>
      <rPr>
        <sz val="10"/>
        <rFont val="Times New Roman"/>
        <family val="1"/>
        <charset val="186"/>
      </rPr>
      <t xml:space="preserve"> pamatojoties uz Kredītiestāžu likuma pārejas noteikumu 66.punktā noteikto (MK rīk. Nr.550  27.09.2016. (prot. Nr.48 47.§), FM rīk. Nr.497  11.10.2016.)</t>
    </r>
  </si>
  <si>
    <r>
      <rPr>
        <b/>
        <sz val="10"/>
        <color theme="1"/>
        <rFont val="Times New Roman"/>
        <family val="1"/>
        <charset val="186"/>
      </rPr>
      <t xml:space="preserve">Palielināta apropriācija </t>
    </r>
    <r>
      <rPr>
        <sz val="10"/>
        <color theme="1"/>
        <rFont val="Times New Roman"/>
        <family val="1"/>
        <charset val="186"/>
      </rPr>
      <t xml:space="preserve"> no VPK 1 500 000 euro, EM 500 000 euro, FM 2 944 237 euro, LM 2 685 819 euro, TM 610 000 euro (MK rīk. Nr.664 08.11.2016., FM rīk. Nr.599 08.12.2016.)</t>
    </r>
  </si>
  <si>
    <r>
      <rPr>
        <b/>
        <sz val="10"/>
        <color theme="1"/>
        <rFont val="Times New Roman"/>
        <family val="1"/>
        <charset val="186"/>
      </rPr>
      <t>Palielināta apropriācija</t>
    </r>
    <r>
      <rPr>
        <sz val="10"/>
        <color theme="1"/>
        <rFont val="Times New Roman"/>
        <family val="1"/>
        <charset val="186"/>
      </rPr>
      <t xml:space="preserve"> atbilstoši likuma “Par valsts budžetu 2017.gadam” 67.pantam no IZM apakšprogrammas 09.23.00 “Valsts ilgtermiņa saistības sportā – Dotācija Latvijas Olimpiskajai komitejai (LOK) – valsts galvoto aizdevumu atmaksai” 1 260 571 euro apmērā  (MK rīk. Nr.195 19.04.2017. (prot. Nr.19 23.§), FM rīk. Nr.193 08.05.2017.)</t>
    </r>
  </si>
  <si>
    <t>Palielināta apropriācija atbilstoši likuma “Par valsts budžetu 2017.gadam” 57.pantam no 74.resora programmas 07.00.00 "Tiesu spriedumu izpilde" (FM rīk. Nr.406 25.09.2017.)</t>
  </si>
  <si>
    <r>
      <rPr>
        <b/>
        <sz val="10"/>
        <color theme="1"/>
        <rFont val="Times New Roman"/>
        <family val="1"/>
        <charset val="186"/>
      </rPr>
      <t>Palielināta apropriācija</t>
    </r>
    <r>
      <rPr>
        <sz val="10"/>
        <color theme="1"/>
        <rFont val="Times New Roman"/>
        <family val="1"/>
        <charset val="186"/>
      </rPr>
      <t xml:space="preserve"> no FM apakšprogrammas 41.13.00 “Finansējums VAS “Valsts nekustamie īpašumi” īstenotajiem projektiem un pasākumiem” ilgtermiņa saistību pasākuma “Dotācija VAS “Valsts nekustamie īpašumi” muzeju krātuvju kompleksa būvniecībai Rīgā, Pulka ielā 8 (attīstības I posma - būvniecības I kārtas muzeju krātuvju korpusa un komunikāciju izbūvei)”  (MK rīk.Nr.578 17.10.2017. (prot. Nr.51 30.§), FM rīk. Nr.470 27.10.2017.)</t>
    </r>
  </si>
  <si>
    <r>
      <t xml:space="preserve"> </t>
    </r>
    <r>
      <rPr>
        <b/>
        <sz val="10"/>
        <color theme="1"/>
        <rFont val="Times New Roman"/>
        <family val="1"/>
        <charset val="186"/>
      </rPr>
      <t>Palielināta apropriācija</t>
    </r>
    <r>
      <rPr>
        <sz val="10"/>
        <color theme="1"/>
        <rFont val="Times New Roman"/>
        <family val="1"/>
        <charset val="186"/>
      </rPr>
      <t xml:space="preserve"> atbilstoši likuma “Par valsts budžetu 2017.gadam” 32.panta trešajā daļā noteiktajam no 74.resora  programmas 01.00.00 “Apropriācijas rezerve” (FM rīk. Nr.536 04.12.2017.)</t>
    </r>
  </si>
  <si>
    <r>
      <rPr>
        <b/>
        <sz val="10"/>
        <color theme="1"/>
        <rFont val="Times New Roman"/>
        <family val="1"/>
        <charset val="186"/>
      </rPr>
      <t>Palielināta apropriācija</t>
    </r>
    <r>
      <rPr>
        <sz val="10"/>
        <color theme="1"/>
        <rFont val="Times New Roman"/>
        <family val="1"/>
        <charset val="186"/>
      </rPr>
      <t xml:space="preserve"> no FM apakšprogrammas 31.02.00 "Valsts parāda vadība"  886 373</t>
    </r>
    <r>
      <rPr>
        <i/>
        <sz val="10"/>
        <color theme="1"/>
        <rFont val="Times New Roman"/>
        <family val="1"/>
        <charset val="186"/>
      </rPr>
      <t xml:space="preserve"> eur</t>
    </r>
    <r>
      <rPr>
        <sz val="10"/>
        <color theme="1"/>
        <rFont val="Times New Roman"/>
        <family val="1"/>
        <charset val="186"/>
      </rPr>
      <t xml:space="preserve">o apmērā, no FM apakšprogrammas 41.13.00 “Finansējums VAS “Valsts nekustamie īpašumi” īstenotajiem projektiem un pasākumiem” ilgtermiņa saistību pasākuma “Dotācija VAS “Valsts nekustamie īpašumi” muzeju krātuvju kompleksa būvniecībai Rīgā, Pulka ielā 8 (attīstības I posma - būvniecības I kārtas muzeju krātuvju korpusa un komunikāciju izbūvei)” 1 866 820 </t>
    </r>
    <r>
      <rPr>
        <i/>
        <sz val="10"/>
        <color theme="1"/>
        <rFont val="Times New Roman"/>
        <family val="1"/>
        <charset val="186"/>
      </rPr>
      <t>euro</t>
    </r>
    <r>
      <rPr>
        <sz val="10"/>
        <color theme="1"/>
        <rFont val="Times New Roman"/>
        <family val="1"/>
        <charset val="186"/>
      </rPr>
      <t xml:space="preserve"> apmērā un no TM apakšprogrammas 04.02.00 "Ieslodzījuma vietu būvniecība" ilgtermiņa saistību pasākuma "Jauna cietuma būvniecība Liepājā" 996 000</t>
    </r>
    <r>
      <rPr>
        <i/>
        <sz val="10"/>
        <color theme="1"/>
        <rFont val="Times New Roman"/>
        <family val="1"/>
        <charset val="186"/>
      </rPr>
      <t xml:space="preserve"> euro</t>
    </r>
    <r>
      <rPr>
        <sz val="10"/>
        <color theme="1"/>
        <rFont val="Times New Roman"/>
        <family val="1"/>
        <charset val="186"/>
      </rPr>
      <t xml:space="preserve"> apmērā (MK rīk. Nr.697 23.11.2017. (prot. Nr.58 27.§) Nr.699 24.11.2017. (prot. Nr.58 24.§) Nr.700 24.11.2017. (prot. Nr.58 25.§), FM rīk. Nr.537 04.12.2017.)</t>
    </r>
  </si>
  <si>
    <t>Kopā pieejamā apropriācija</t>
  </si>
  <si>
    <r>
      <rPr>
        <b/>
        <sz val="11"/>
        <rFont val="Times New Roman"/>
        <family val="1"/>
        <charset val="186"/>
      </rPr>
      <t>Pārdalīts uz ministriju budžetiem</t>
    </r>
    <r>
      <rPr>
        <sz val="11"/>
        <rFont val="Times New Roman"/>
        <family val="1"/>
        <charset val="186"/>
      </rPr>
      <t xml:space="preserve"> saskaņā ar FM rīkojumiem</t>
    </r>
  </si>
  <si>
    <r>
      <rPr>
        <b/>
        <sz val="11"/>
        <rFont val="Times New Roman"/>
        <family val="1"/>
        <charset val="186"/>
      </rPr>
      <t>Pārdalīts no LNG</t>
    </r>
    <r>
      <rPr>
        <sz val="11"/>
        <rFont val="Times New Roman"/>
        <family val="1"/>
        <charset val="186"/>
      </rPr>
      <t xml:space="preserve"> uz budžeta programmu 98.00.00 "Finanšu nodrošinājuma rezerve"</t>
    </r>
  </si>
  <si>
    <t>PIEEJAMAIS ATLIKUMS</t>
  </si>
  <si>
    <t>* 2008. - 2013.gadā dati konvertēti no latiem uz euro atbilstoši fiksētajam valūtas kursam 0,702804</t>
  </si>
  <si>
    <t>** Līdz 2010.gadam Finanšu ministrijas budžeta apakšprogramma 41.02.00 "Līdzekļi neparedzētiem gadījumiem"</t>
  </si>
  <si>
    <r>
      <t xml:space="preserve">Valsts budžeta programmas 01.00.00."Apropriācijas rezerve" plānotais finansējums 2010. - 2018.gadā, </t>
    </r>
    <r>
      <rPr>
        <b/>
        <i/>
        <sz val="12"/>
        <rFont val="Times New Roman"/>
        <family val="1"/>
        <charset val="186"/>
      </rPr>
      <t>euro*</t>
    </r>
  </si>
  <si>
    <r>
      <rPr>
        <b/>
        <sz val="11"/>
        <color theme="1"/>
        <rFont val="Times New Roman"/>
        <family val="1"/>
        <charset val="186"/>
      </rPr>
      <t>Pārdalīts uz ministriju budžetiem</t>
    </r>
    <r>
      <rPr>
        <sz val="11"/>
        <color theme="1"/>
        <rFont val="Times New Roman"/>
        <family val="1"/>
        <charset val="186"/>
      </rPr>
      <t xml:space="preserve"> saskaņā ar FM rīkojumiem</t>
    </r>
  </si>
  <si>
    <r>
      <rPr>
        <b/>
        <sz val="11"/>
        <rFont val="Times New Roman"/>
        <family val="1"/>
        <charset val="186"/>
      </rPr>
      <t>Pārdalīta apropriācija</t>
    </r>
    <r>
      <rPr>
        <sz val="11"/>
        <color theme="1"/>
        <rFont val="Times New Roman"/>
        <family val="1"/>
        <charset val="186"/>
      </rPr>
      <t xml:space="preserve"> uz74.resora budžeta programmu 02.00.00 "Līdzekļi neparedzētiem gadījumiem" (FM 21.10.2013. rīk. Nr.448)</t>
    </r>
  </si>
  <si>
    <r>
      <rPr>
        <b/>
        <sz val="11"/>
        <rFont val="Times New Roman"/>
        <family val="1"/>
        <charset val="186"/>
      </rPr>
      <t>Pārdalīta apropriācija</t>
    </r>
    <r>
      <rPr>
        <sz val="11"/>
        <color theme="1"/>
        <rFont val="Times New Roman"/>
        <family val="1"/>
        <charset val="186"/>
      </rPr>
      <t xml:space="preserve"> uz74.resora budžeta programmu 02.00.00 "Līdzekļi neparedzētiem gadījumiem" (FM rīk.Nr. 615 04.11.2014.)</t>
    </r>
  </si>
  <si>
    <r>
      <rPr>
        <b/>
        <sz val="10"/>
        <color theme="1"/>
        <rFont val="Times New Roman"/>
        <family val="1"/>
        <charset val="186"/>
      </rPr>
      <t>Pārdalīta apropriācija</t>
    </r>
    <r>
      <rPr>
        <sz val="10"/>
        <color theme="1"/>
        <rFont val="Times New Roman"/>
        <family val="1"/>
        <charset val="186"/>
      </rPr>
      <t xml:space="preserve"> uz74.resora budžeta programmu 02.00.00 "Līdzekļi neparedzētiem gadījumiem" (FM rīk. Nr.536 04.12.2017.)</t>
    </r>
  </si>
  <si>
    <t>Nepārdalītais atlikums</t>
  </si>
  <si>
    <t>* 2010. - 2013.gadā dati konvertēti no latiem uz euro atbilstoši fiksētajam valūtas kursam 0,702804</t>
  </si>
  <si>
    <t>t.sk. kopā nodokļu un VSAOI ieņēmumi</t>
  </si>
  <si>
    <t>2021*</t>
  </si>
  <si>
    <t>Budžeta deficīts, % no IKP (labā ass)</t>
  </si>
  <si>
    <t xml:space="preserve">IKP pieaugums, salīdzināmajās cenās, % </t>
  </si>
  <si>
    <t>Valsts budžeta bilance</t>
  </si>
  <si>
    <t>iepriekšējie pieņēmumi</t>
  </si>
  <si>
    <t>Valsts parāds</t>
  </si>
  <si>
    <t>partijas priekšlikumu rezultāts</t>
  </si>
  <si>
    <t>Pārmaiņas valsts budžeta bilancē un valsts parādā, % no IKP</t>
  </si>
  <si>
    <t>(Latvija)</t>
  </si>
  <si>
    <t>Vispārējie sabiedriskie pakalpojumi (ES 28)</t>
  </si>
  <si>
    <t>Aizsardzība (ES 28)</t>
  </si>
  <si>
    <t>Sabiedriskā kārtība un drošība (ES 28)</t>
  </si>
  <si>
    <t>Ekonomiskā darbība (ES 28)</t>
  </si>
  <si>
    <t>Vides aizsardzība (ES 28)</t>
  </si>
  <si>
    <t>Mājoklis un komunālā saimniecība (ES 28)</t>
  </si>
  <si>
    <t>Veselība (ES 28)</t>
  </si>
  <si>
    <t>Atpūta, kultūra un reliģija (ES 28)</t>
  </si>
  <si>
    <t>Izglītība (ES 28)</t>
  </si>
  <si>
    <t>Sociālā aizsardzība (ES 28)</t>
  </si>
  <si>
    <t>2017</t>
  </si>
  <si>
    <t>Avots:</t>
  </si>
  <si>
    <t>Avots: http://fdp.gov.lv/14022018-makroekonomikas-prognozu-apstiprinasana</t>
  </si>
  <si>
    <t>http://fdp.gov.lv/files/uploaded/FDP_1_08_418_20180406_makroekonomikas_prognozes_Piel2_precizets_PotIKP_izmainas.xlsx</t>
  </si>
  <si>
    <t>20180420 09:00</t>
  </si>
  <si>
    <t>Centrālā statistikas pārvalde</t>
  </si>
  <si>
    <t>Kontaktpersona:</t>
  </si>
  <si>
    <t>Valsts finanšu daļa</t>
  </si>
  <si>
    <t>Autortiesības</t>
  </si>
  <si>
    <t>Vienības:</t>
  </si>
  <si>
    <t>milj. euro</t>
  </si>
  <si>
    <t>Stabilitātes programma</t>
  </si>
  <si>
    <t>iedzīvotāju priekšlikumu rezultāts</t>
  </si>
  <si>
    <t>Nekustāmā īpašuma nodokļa atcelšana vienīgajam mājoklim</t>
  </si>
  <si>
    <t>Vietējo skolas un slimnīcu tīkla saglabāšana</t>
  </si>
  <si>
    <t>Ģimenes valsts pabalsta pacelšana</t>
  </si>
  <si>
    <t>Mazo pašvaldību uzturēšana</t>
  </si>
  <si>
    <t>Budžeta vietas studentiem</t>
  </si>
  <si>
    <t>Pasažieru pārvadājumu atvieglojumi</t>
  </si>
  <si>
    <t>Autoceļu uzturēšana</t>
  </si>
  <si>
    <t>Deficīta ietekme</t>
  </si>
  <si>
    <t>Jautājums: kas veido starpību?</t>
  </si>
  <si>
    <r>
      <rPr>
        <b/>
        <sz val="11"/>
        <color theme="1"/>
        <rFont val="Calibri"/>
        <family val="2"/>
        <charset val="186"/>
        <scheme val="minor"/>
      </rPr>
      <t>Spēles mērķis</t>
    </r>
    <r>
      <rPr>
        <sz val="11"/>
        <color theme="1"/>
        <rFont val="Calibri"/>
        <family val="2"/>
        <charset val="186"/>
        <scheme val="minor"/>
      </rPr>
      <t xml:space="preserve"> – ar iedzīvotājiem sarunā pieņemt lēmumus par iespējamām reformām.</t>
    </r>
  </si>
  <si>
    <r>
      <rPr>
        <b/>
        <sz val="11"/>
        <color theme="1"/>
        <rFont val="Calibri"/>
        <family val="2"/>
        <charset val="186"/>
        <scheme val="minor"/>
      </rPr>
      <t xml:space="preserve">Spēlē ir nosauktas piecas jomas, no kurām mēs negribētu atteikties </t>
    </r>
    <r>
      <rPr>
        <sz val="11"/>
        <color theme="1"/>
        <rFont val="Calibri"/>
        <family val="2"/>
        <charset val="204"/>
        <scheme val="minor"/>
      </rPr>
      <t>un pielikts aptuvens to fiskālais novērtējums jeb tas, cik šie pasākumi izmaksā valsts budžetam.</t>
    </r>
  </si>
  <si>
    <r>
      <t xml:space="preserve">Spēlē ir nosauktas piecas jomas, kuras mēs vēlētos ieviest </t>
    </r>
    <r>
      <rPr>
        <sz val="11"/>
        <color theme="1"/>
        <rFont val="Calibri"/>
        <family val="2"/>
        <charset val="204"/>
        <scheme val="minor"/>
      </rPr>
      <t>un arī līdzīgi kā ar iepriekšējo punktu pielikts aptuvens to fiskālais novērtējums jeb tas, cik šie pasākumi izmaksātu valsts budžetam.</t>
    </r>
  </si>
  <si>
    <r>
      <rPr>
        <b/>
        <sz val="11"/>
        <color theme="1"/>
        <rFont val="Calibri"/>
        <family val="2"/>
        <charset val="186"/>
        <scheme val="minor"/>
      </rPr>
      <t>Pēc tam, kad auditorija būs pieņēmusi lēmumu</t>
    </r>
    <r>
      <rPr>
        <sz val="11"/>
        <color theme="1"/>
        <rFont val="Calibri"/>
        <family val="2"/>
        <charset val="204"/>
        <scheme val="minor"/>
      </rPr>
      <t>, - dzēšot vai atstājot konkrētās pozīcijas - būs redzama blakus uzreiz ietekme uz valsts budžeta bilanci un uz valsts parādu. Vienlaikus arī piedāvāsim attēlu, kā tas ietekmētu parāda apjomu uz vienu iedzīvotāju.</t>
    </r>
  </si>
  <si>
    <t>Iedzīvotāju ekspress aptauja par to, ko vēlamies saglabāt un ko vēlamies mainīt, un kā šie lēmumi ietekmētu valsts parādu</t>
  </si>
  <si>
    <t>Pieci pasākumi, kurus gribam, bet iespējams nevaram atļauties (miljonos eiro). Lūdzu lemjam!</t>
  </si>
  <si>
    <t>Pasākumi</t>
  </si>
  <si>
    <t>Iedzīvotāju lēmumu rezultāts</t>
  </si>
  <si>
    <t>Universālais ienākums katram iedzīvotājam 50 eiro mēnesī</t>
  </si>
  <si>
    <t>Neapliekamā minimuma pacelšana strādājošiem un par apgādībā esošām peronām par 20 eiro gadā</t>
  </si>
  <si>
    <t>Zinātnei finansējumu 1% apmērā no IKP</t>
  </si>
  <si>
    <t>Vispārējās valdības ieņēmumi (iedzīvotāju aptaujas gadījumā)</t>
  </si>
  <si>
    <t>Vispārējās valdības izdevumi (iedzīvotāju aptaujas gadījumā)</t>
  </si>
  <si>
    <t>Valsts parāda pieauguma "cietā rieksta" cienīgs uzdevums</t>
  </si>
  <si>
    <t>Parāda pieaugums, milj. eiro</t>
  </si>
  <si>
    <t>Izglītības izdevumu pieaugums</t>
  </si>
  <si>
    <t>Pieņēmumi par aprēķiniem</t>
  </si>
  <si>
    <t>Atbilstoši JPI anotācijai MK sēdē 30.01.2018</t>
  </si>
  <si>
    <t xml:space="preserve">Aprēķināts kā starpība starp 1% no IKP un bāzes finansējumu. </t>
  </si>
  <si>
    <t>Pieci pasākumi, kurus mēs vēlamies paturēt (miljonos eiro). Lūdzu lemjam!</t>
  </si>
  <si>
    <t>15% no visparējās izglītības un veselības aprūpes izdevumiem (ambulatorā un slimnīcas) tikai valsts budžetā 2018. gads</t>
  </si>
  <si>
    <t>33% no pašvaldību izlīdzināšanas fonda apmēra prognozēta 2018. gadam</t>
  </si>
  <si>
    <t>Izdevumi valsts budžetā 2018. gadā augstākajai izglītībai</t>
  </si>
  <si>
    <t xml:space="preserve">50% no subsīdiju un dotāciju apjoma Satiksmes ministrijas budžetā </t>
  </si>
  <si>
    <t>Valsts un pašvaldību finansējums ceļu būvei un uztrurēšanai, ieskaitot ārvastu fiananšu palīdzibu gads</t>
  </si>
  <si>
    <t>50% no īpašuma nodokļa ieņēmumiem 2017. gadā</t>
  </si>
  <si>
    <t>Par 20 eiro katru gadu (aprēķinu bāze - no IIN grozījumu anotācijas pieņemot nodokļu reformu 2017. gadā)</t>
  </si>
  <si>
    <t>50 eiro x 12 mēneši x iedzīvotāju skaits 2018. gada 1. janvārī</t>
  </si>
  <si>
    <t>Fiskālās disciplīnas padomes aplēses.</t>
  </si>
  <si>
    <t>Valsts parāds uz 1 iedzīvotāju, eiro</t>
  </si>
  <si>
    <t>Valsts parāds uz 1 iedzīvotāju, eiro --&gt; iedzīvotāju priekšlikumu rezultāts</t>
  </si>
  <si>
    <t>Valsts parāds, % no IKP</t>
  </si>
  <si>
    <t>Fiskālās disciplīnas padomes pieņēmumi no ilgtspējas ziņojuma 2017.-2037.gadam (Padomes makroekonomikas ietvars - IKP prognozes, Eurostat - demogrāfijas prognozes)</t>
  </si>
  <si>
    <t>2016 per capita</t>
  </si>
  <si>
    <t>Central government</t>
  </si>
  <si>
    <t>State government</t>
  </si>
  <si>
    <t>Local government</t>
  </si>
  <si>
    <t>Social security funds</t>
  </si>
  <si>
    <t>Valsts budžeta ieņēmumi 2018. gadā, plāns, milj. eiro</t>
  </si>
  <si>
    <t>iedz.sk.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</si>
</sst>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\.mm\.yy"/>
    <numFmt numFmtId="165" formatCode="#,##0.0"/>
    <numFmt numFmtId="166" formatCode="0.0"/>
    <numFmt numFmtId="167" formatCode="0.0%"/>
    <numFmt numFmtId="168" formatCode="#,##0.000"/>
    <numFmt numFmtId="169" formatCode="0.000"/>
  </numFmts>
  <fonts count="53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i/>
      <sz val="11"/>
      <color rgb="FFFF000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186"/>
    </font>
    <font>
      <sz val="10"/>
      <name val="Arial"/>
      <family val="2"/>
      <charset val="204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name val="Arial"/>
      <family val="2"/>
      <charset val="204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186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186"/>
      <scheme val="minor"/>
    </font>
    <font>
      <sz val="11"/>
      <name val="Arial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 applyNumberFormat="0" applyProtection="0">
      <alignment horizontal="left" wrapText="1" indent="1"/>
    </xf>
    <xf numFmtId="0" fontId="1" fillId="0" borderId="0"/>
    <xf numFmtId="0" fontId="14" fillId="5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21" fillId="0" borderId="0" applyNumberFormat="0" applyBorder="0" applyAlignment="0"/>
    <xf numFmtId="0" fontId="36" fillId="0" borderId="0"/>
    <xf numFmtId="0" fontId="44" fillId="0" borderId="0"/>
    <xf numFmtId="0" fontId="44" fillId="0" borderId="0"/>
    <xf numFmtId="0" fontId="52" fillId="0" borderId="0"/>
  </cellStyleXfs>
  <cellXfs count="304">
    <xf numFmtId="0" fontId="0" fillId="0" borderId="0" xfId="0"/>
    <xf numFmtId="0" fontId="2" fillId="0" borderId="0" xfId="1" applyNumberFormat="1" applyFont="1" applyFill="1" applyBorder="1" applyAlignment="1"/>
    <xf numFmtId="0" fontId="1" fillId="0" borderId="0" xfId="1"/>
    <xf numFmtId="164" fontId="2" fillId="0" borderId="0" xfId="1" applyNumberFormat="1" applyFont="1" applyFill="1" applyBorder="1" applyAlignment="1"/>
    <xf numFmtId="0" fontId="2" fillId="0" borderId="0" xfId="1" applyFont="1" applyBorder="1"/>
    <xf numFmtId="3" fontId="2" fillId="0" borderId="0" xfId="1" applyNumberFormat="1" applyFont="1" applyFill="1" applyBorder="1" applyAlignment="1"/>
    <xf numFmtId="0" fontId="2" fillId="0" borderId="0" xfId="1" applyFont="1"/>
    <xf numFmtId="0" fontId="2" fillId="2" borderId="1" xfId="1" applyNumberFormat="1" applyFont="1" applyFill="1" applyBorder="1" applyAlignment="1"/>
    <xf numFmtId="165" fontId="2" fillId="0" borderId="1" xfId="1" applyNumberFormat="1" applyFont="1" applyFill="1" applyBorder="1" applyAlignment="1"/>
    <xf numFmtId="0" fontId="1" fillId="0" borderId="0" xfId="1" applyBorder="1"/>
    <xf numFmtId="0" fontId="2" fillId="0" borderId="0" xfId="2" applyFont="1"/>
    <xf numFmtId="0" fontId="2" fillId="0" borderId="0" xfId="3" quotePrefix="1" applyFont="1" applyAlignment="1">
      <alignment horizontal="left"/>
    </xf>
    <xf numFmtId="165" fontId="2" fillId="0" borderId="0" xfId="2" applyNumberFormat="1" applyFont="1"/>
    <xf numFmtId="1" fontId="2" fillId="0" borderId="0" xfId="2" applyNumberFormat="1" applyFont="1"/>
    <xf numFmtId="0" fontId="2" fillId="0" borderId="0" xfId="2"/>
    <xf numFmtId="0" fontId="5" fillId="0" borderId="2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/>
    <xf numFmtId="0" fontId="4" fillId="3" borderId="0" xfId="0" applyFont="1" applyFill="1" applyAlignment="1">
      <alignment horizontal="left" indent="1"/>
    </xf>
    <xf numFmtId="0" fontId="0" fillId="3" borderId="0" xfId="0" applyFill="1"/>
    <xf numFmtId="0" fontId="5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65" fontId="5" fillId="3" borderId="2" xfId="0" applyNumberFormat="1" applyFont="1" applyFill="1" applyBorder="1" applyAlignment="1">
      <alignment horizontal="right" vertical="center"/>
    </xf>
    <xf numFmtId="0" fontId="4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0" xfId="0" applyFont="1" applyFill="1" applyBorder="1"/>
    <xf numFmtId="0" fontId="4" fillId="3" borderId="0" xfId="0" applyFont="1" applyFill="1" applyBorder="1"/>
    <xf numFmtId="165" fontId="5" fillId="3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6" fillId="0" borderId="0" xfId="0" applyFont="1" applyFill="1"/>
    <xf numFmtId="0" fontId="5" fillId="3" borderId="0" xfId="0" applyFont="1" applyFill="1" applyBorder="1" applyAlignment="1">
      <alignment horizontal="left" vertical="center"/>
    </xf>
    <xf numFmtId="0" fontId="0" fillId="3" borderId="0" xfId="0" applyFill="1" applyBorder="1"/>
    <xf numFmtId="0" fontId="0" fillId="0" borderId="0" xfId="0" applyBorder="1"/>
    <xf numFmtId="0" fontId="4" fillId="3" borderId="0" xfId="0" applyFont="1" applyFill="1" applyBorder="1" applyAlignment="1">
      <alignment horizontal="left" vertical="center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8" fillId="0" borderId="7" xfId="0" applyFont="1" applyBorder="1"/>
    <xf numFmtId="0" fontId="7" fillId="0" borderId="7" xfId="0" applyFont="1" applyBorder="1"/>
    <xf numFmtId="0" fontId="8" fillId="0" borderId="7" xfId="0" applyFont="1" applyBorder="1" applyAlignment="1">
      <alignment horizontal="left"/>
    </xf>
    <xf numFmtId="3" fontId="8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10" fillId="0" borderId="7" xfId="0" applyNumberFormat="1" applyFont="1" applyBorder="1" applyAlignment="1">
      <alignment horizontal="center"/>
    </xf>
    <xf numFmtId="0" fontId="11" fillId="0" borderId="0" xfId="0" applyFont="1"/>
    <xf numFmtId="0" fontId="12" fillId="0" borderId="2" xfId="0" applyFont="1" applyBorder="1" applyAlignment="1">
      <alignment horizontal="left" vertical="center"/>
    </xf>
    <xf numFmtId="0" fontId="4" fillId="3" borderId="0" xfId="0" applyFont="1" applyFill="1" applyAlignment="1">
      <alignment horizontal="left"/>
    </xf>
    <xf numFmtId="0" fontId="13" fillId="3" borderId="0" xfId="0" applyFont="1" applyFill="1"/>
    <xf numFmtId="0" fontId="4" fillId="4" borderId="2" xfId="0" applyFont="1" applyFill="1" applyBorder="1" applyAlignment="1">
      <alignment horizontal="left" vertical="center"/>
    </xf>
    <xf numFmtId="165" fontId="5" fillId="4" borderId="2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right"/>
    </xf>
    <xf numFmtId="0" fontId="2" fillId="0" borderId="0" xfId="4" applyNumberFormat="1" applyFont="1" applyFill="1" applyBorder="1" applyAlignment="1"/>
    <xf numFmtId="0" fontId="1" fillId="0" borderId="0" xfId="4"/>
    <xf numFmtId="164" fontId="2" fillId="0" borderId="0" xfId="4" applyNumberFormat="1" applyFont="1" applyFill="1" applyBorder="1" applyAlignment="1"/>
    <xf numFmtId="0" fontId="2" fillId="2" borderId="1" xfId="4" applyNumberFormat="1" applyFont="1" applyFill="1" applyBorder="1" applyAlignment="1"/>
    <xf numFmtId="165" fontId="2" fillId="0" borderId="1" xfId="4" applyNumberFormat="1" applyFont="1" applyFill="1" applyBorder="1" applyAlignment="1"/>
    <xf numFmtId="0" fontId="17" fillId="0" borderId="0" xfId="6" applyFont="1"/>
    <xf numFmtId="0" fontId="8" fillId="0" borderId="0" xfId="6" applyFont="1"/>
    <xf numFmtId="0" fontId="8" fillId="0" borderId="0" xfId="6" applyFont="1" applyAlignment="1">
      <alignment horizontal="center"/>
    </xf>
    <xf numFmtId="0" fontId="15" fillId="0" borderId="0" xfId="6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horizontal="center" vertical="center" wrapText="1"/>
    </xf>
    <xf numFmtId="0" fontId="7" fillId="0" borderId="0" xfId="6" applyFont="1" applyAlignment="1">
      <alignment vertical="center"/>
    </xf>
    <xf numFmtId="0" fontId="8" fillId="0" borderId="0" xfId="6" applyFont="1" applyAlignment="1">
      <alignment horizontal="center" vertical="center"/>
    </xf>
    <xf numFmtId="0" fontId="18" fillId="6" borderId="0" xfId="6" applyFont="1" applyFill="1" applyAlignment="1">
      <alignment horizontal="right" indent="1"/>
    </xf>
    <xf numFmtId="0" fontId="18" fillId="6" borderId="0" xfId="6" applyFont="1" applyFill="1"/>
    <xf numFmtId="0" fontId="18" fillId="6" borderId="0" xfId="6" applyFont="1" applyFill="1" applyAlignment="1"/>
    <xf numFmtId="0" fontId="18" fillId="6" borderId="0" xfId="6" applyFont="1" applyFill="1" applyAlignment="1">
      <alignment horizontal="center"/>
    </xf>
    <xf numFmtId="0" fontId="7" fillId="7" borderId="0" xfId="6" applyFont="1" applyFill="1" applyAlignment="1">
      <alignment horizontal="center"/>
    </xf>
    <xf numFmtId="0" fontId="8" fillId="0" borderId="0" xfId="6" applyFont="1" applyAlignment="1">
      <alignment horizontal="right" indent="1"/>
    </xf>
    <xf numFmtId="3" fontId="8" fillId="0" borderId="0" xfId="6" applyNumberFormat="1" applyFont="1" applyAlignment="1">
      <alignment horizontal="right" vertical="center" indent="1"/>
    </xf>
    <xf numFmtId="0" fontId="8" fillId="7" borderId="0" xfId="6" applyFont="1" applyFill="1"/>
    <xf numFmtId="166" fontId="8" fillId="0" borderId="0" xfId="6" applyNumberFormat="1" applyFont="1" applyAlignment="1">
      <alignment horizontal="right" vertical="center" indent="1"/>
    </xf>
    <xf numFmtId="0" fontId="18" fillId="6" borderId="0" xfId="6" applyFont="1" applyFill="1" applyAlignment="1">
      <alignment horizontal="right" vertical="center" wrapText="1" indent="1"/>
    </xf>
    <xf numFmtId="0" fontId="18" fillId="6" borderId="0" xfId="6" applyFont="1" applyFill="1" applyAlignment="1">
      <alignment vertical="center"/>
    </xf>
    <xf numFmtId="0" fontId="18" fillId="6" borderId="0" xfId="6" applyFont="1" applyFill="1" applyAlignment="1">
      <alignment horizontal="center" vertical="center" wrapText="1"/>
    </xf>
    <xf numFmtId="0" fontId="8" fillId="7" borderId="0" xfId="6" applyFont="1" applyFill="1" applyAlignment="1">
      <alignment vertical="center" wrapText="1"/>
    </xf>
    <xf numFmtId="0" fontId="8" fillId="0" borderId="0" xfId="6" applyFont="1" applyAlignment="1">
      <alignment vertical="center" wrapText="1"/>
    </xf>
    <xf numFmtId="167" fontId="8" fillId="7" borderId="0" xfId="7" applyNumberFormat="1" applyFont="1" applyFill="1"/>
    <xf numFmtId="0" fontId="8" fillId="0" borderId="0" xfId="6" applyFont="1" applyFill="1"/>
    <xf numFmtId="0" fontId="8" fillId="0" borderId="0" xfId="6" applyFont="1" applyFill="1" applyAlignment="1">
      <alignment horizontal="center"/>
    </xf>
    <xf numFmtId="165" fontId="8" fillId="0" borderId="0" xfId="6" applyNumberFormat="1" applyFont="1" applyAlignment="1">
      <alignment horizontal="right" vertical="center" indent="1"/>
    </xf>
    <xf numFmtId="3" fontId="8" fillId="0" borderId="0" xfId="6" applyNumberFormat="1" applyFont="1"/>
    <xf numFmtId="0" fontId="8" fillId="0" borderId="0" xfId="6" applyFont="1" applyAlignment="1">
      <alignment horizontal="left" vertical="center" indent="5"/>
    </xf>
    <xf numFmtId="0" fontId="8" fillId="0" borderId="0" xfId="6" applyFont="1" applyAlignment="1">
      <alignment horizontal="left" vertical="center" indent="8"/>
    </xf>
    <xf numFmtId="0" fontId="20" fillId="0" borderId="0" xfId="6" applyFont="1" applyAlignment="1">
      <alignment horizontal="left" vertical="center" indent="5"/>
    </xf>
    <xf numFmtId="0" fontId="20" fillId="0" borderId="0" xfId="6" applyFont="1"/>
    <xf numFmtId="3" fontId="8" fillId="0" borderId="0" xfId="6" applyNumberFormat="1" applyFont="1" applyAlignment="1">
      <alignment horizontal="center"/>
    </xf>
    <xf numFmtId="165" fontId="8" fillId="0" borderId="0" xfId="6" applyNumberFormat="1" applyFont="1" applyAlignment="1">
      <alignment horizontal="center"/>
    </xf>
    <xf numFmtId="3" fontId="8" fillId="7" borderId="0" xfId="6" applyNumberFormat="1" applyFont="1" applyFill="1"/>
    <xf numFmtId="0" fontId="8" fillId="7" borderId="0" xfId="6" applyFont="1" applyFill="1" applyAlignment="1">
      <alignment horizontal="center"/>
    </xf>
    <xf numFmtId="166" fontId="19" fillId="0" borderId="0" xfId="6" applyNumberFormat="1" applyFont="1" applyFill="1" applyAlignment="1">
      <alignment horizontal="center"/>
    </xf>
    <xf numFmtId="0" fontId="4" fillId="3" borderId="0" xfId="0" applyFont="1" applyFill="1" applyAlignment="1">
      <alignment horizontal="left" vertical="top" indent="4"/>
    </xf>
    <xf numFmtId="0" fontId="22" fillId="0" borderId="0" xfId="8" applyFont="1" applyFill="1" applyProtection="1"/>
    <xf numFmtId="0" fontId="21" fillId="0" borderId="0" xfId="8" applyFill="1" applyProtection="1"/>
    <xf numFmtId="0" fontId="23" fillId="0" borderId="0" xfId="8" applyFont="1" applyFill="1" applyProtection="1"/>
    <xf numFmtId="0" fontId="21" fillId="0" borderId="0" xfId="8" applyFill="1" applyAlignment="1" applyProtection="1">
      <alignment wrapText="1"/>
    </xf>
    <xf numFmtId="0" fontId="21" fillId="0" borderId="0" xfId="8" applyFill="1" applyAlignment="1" applyProtection="1">
      <alignment horizontal="right"/>
    </xf>
    <xf numFmtId="166" fontId="21" fillId="0" borderId="0" xfId="8" applyNumberFormat="1" applyFill="1" applyAlignment="1" applyProtection="1">
      <alignment horizontal="right"/>
    </xf>
    <xf numFmtId="166" fontId="21" fillId="0" borderId="0" xfId="8" applyNumberFormat="1" applyFill="1" applyProtection="1"/>
    <xf numFmtId="0" fontId="25" fillId="0" borderId="0" xfId="0" applyFont="1"/>
    <xf numFmtId="0" fontId="26" fillId="0" borderId="0" xfId="0" applyFont="1" applyAlignment="1">
      <alignment horizontal="right"/>
    </xf>
    <xf numFmtId="0" fontId="27" fillId="0" borderId="0" xfId="0" applyFont="1" applyBorder="1"/>
    <xf numFmtId="0" fontId="27" fillId="0" borderId="0" xfId="0" applyFont="1"/>
    <xf numFmtId="0" fontId="28" fillId="0" borderId="0" xfId="0" applyFont="1"/>
    <xf numFmtId="0" fontId="26" fillId="0" borderId="0" xfId="0" applyFont="1"/>
    <xf numFmtId="0" fontId="8" fillId="0" borderId="6" xfId="0" applyFont="1" applyBorder="1" applyAlignment="1">
      <alignment horizontal="left" vertical="top"/>
    </xf>
    <xf numFmtId="0" fontId="26" fillId="0" borderId="6" xfId="0" applyFont="1" applyBorder="1" applyAlignment="1">
      <alignment vertical="top"/>
    </xf>
    <xf numFmtId="0" fontId="29" fillId="0" borderId="3" xfId="0" applyFont="1" applyFill="1" applyBorder="1" applyAlignment="1">
      <alignment horizontal="left"/>
    </xf>
    <xf numFmtId="0" fontId="29" fillId="0" borderId="9" xfId="0" applyFont="1" applyFill="1" applyBorder="1" applyAlignment="1">
      <alignment horizontal="left"/>
    </xf>
    <xf numFmtId="0" fontId="26" fillId="0" borderId="6" xfId="0" applyFont="1" applyBorder="1" applyAlignment="1">
      <alignment horizontal="left" vertical="top"/>
    </xf>
    <xf numFmtId="0" fontId="8" fillId="0" borderId="2" xfId="0" quotePrefix="1" applyFont="1" applyBorder="1" applyAlignment="1">
      <alignment horizontal="left" vertical="center" indent="3"/>
    </xf>
    <xf numFmtId="0" fontId="30" fillId="0" borderId="2" xfId="0" applyFont="1" applyBorder="1" applyAlignment="1">
      <alignment horizontal="left" vertical="center" wrapText="1"/>
    </xf>
    <xf numFmtId="165" fontId="30" fillId="0" borderId="2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0" fontId="8" fillId="0" borderId="6" xfId="0" quotePrefix="1" applyFont="1" applyBorder="1" applyAlignment="1">
      <alignment horizontal="left" vertical="center" indent="3"/>
    </xf>
    <xf numFmtId="2" fontId="30" fillId="0" borderId="6" xfId="0" applyNumberFormat="1" applyFont="1" applyFill="1" applyBorder="1" applyAlignment="1">
      <alignment horizontal="lef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6" xfId="0" applyNumberFormat="1" applyFont="1" applyFill="1" applyBorder="1" applyAlignment="1">
      <alignment horizontal="right" vertical="center" wrapText="1"/>
    </xf>
    <xf numFmtId="165" fontId="30" fillId="0" borderId="9" xfId="0" applyNumberFormat="1" applyFont="1" applyFill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indent="3"/>
    </xf>
    <xf numFmtId="2" fontId="30" fillId="0" borderId="2" xfId="0" applyNumberFormat="1" applyFont="1" applyFill="1" applyBorder="1" applyAlignment="1">
      <alignment horizontal="left" vertical="center" wrapText="1"/>
    </xf>
    <xf numFmtId="165" fontId="30" fillId="0" borderId="2" xfId="0" applyNumberFormat="1" applyFont="1" applyFill="1" applyBorder="1" applyAlignment="1">
      <alignment horizontal="right" vertical="center"/>
    </xf>
    <xf numFmtId="165" fontId="26" fillId="0" borderId="0" xfId="0" applyNumberFormat="1" applyFont="1"/>
    <xf numFmtId="0" fontId="31" fillId="0" borderId="0" xfId="0" applyFont="1"/>
    <xf numFmtId="0" fontId="8" fillId="0" borderId="8" xfId="0" quotePrefix="1" applyFont="1" applyBorder="1" applyAlignment="1">
      <alignment horizontal="left" vertical="center" indent="3"/>
    </xf>
    <xf numFmtId="0" fontId="30" fillId="0" borderId="8" xfId="0" applyFont="1" applyBorder="1" applyAlignment="1">
      <alignment horizontal="lef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165" fontId="30" fillId="0" borderId="3" xfId="0" applyNumberFormat="1" applyFont="1" applyFill="1" applyBorder="1" applyAlignment="1">
      <alignment horizontal="righ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/>
    </xf>
    <xf numFmtId="0" fontId="33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34" fillId="0" borderId="0" xfId="0" applyFont="1"/>
    <xf numFmtId="166" fontId="0" fillId="0" borderId="0" xfId="0" applyNumberFormat="1"/>
    <xf numFmtId="0" fontId="0" fillId="0" borderId="0" xfId="0" applyAlignment="1">
      <alignment horizontal="right"/>
    </xf>
    <xf numFmtId="165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2" fillId="2" borderId="1" xfId="4" applyNumberFormat="1" applyFont="1" applyFill="1" applyBorder="1" applyAlignment="1">
      <alignment horizontal="left"/>
    </xf>
    <xf numFmtId="3" fontId="2" fillId="0" borderId="1" xfId="4" applyNumberFormat="1" applyFont="1" applyFill="1" applyBorder="1" applyAlignment="1"/>
    <xf numFmtId="0" fontId="2" fillId="0" borderId="1" xfId="4" applyFont="1" applyBorder="1"/>
    <xf numFmtId="0" fontId="2" fillId="0" borderId="0" xfId="8" applyNumberFormat="1" applyFont="1" applyFill="1" applyBorder="1" applyAlignment="1"/>
    <xf numFmtId="0" fontId="21" fillId="0" borderId="0" xfId="8"/>
    <xf numFmtId="0" fontId="2" fillId="2" borderId="1" xfId="8" applyNumberFormat="1" applyFont="1" applyFill="1" applyBorder="1" applyAlignment="1"/>
    <xf numFmtId="165" fontId="2" fillId="0" borderId="1" xfId="8" applyNumberFormat="1" applyFont="1" applyFill="1" applyBorder="1" applyAlignment="1"/>
    <xf numFmtId="0" fontId="0" fillId="0" borderId="0" xfId="0" applyAlignment="1">
      <alignment wrapText="1"/>
    </xf>
    <xf numFmtId="0" fontId="0" fillId="4" borderId="0" xfId="0" applyFill="1" applyAlignment="1">
      <alignment vertical="top" wrapText="1"/>
    </xf>
    <xf numFmtId="0" fontId="0" fillId="0" borderId="0" xfId="0" applyAlignment="1">
      <alignment vertical="top"/>
    </xf>
    <xf numFmtId="0" fontId="15" fillId="3" borderId="12" xfId="0" applyFont="1" applyFill="1" applyBorder="1" applyAlignment="1">
      <alignment vertical="top" wrapText="1"/>
    </xf>
    <xf numFmtId="0" fontId="8" fillId="3" borderId="0" xfId="6" applyFont="1" applyFill="1" applyAlignment="1">
      <alignment horizontal="center"/>
    </xf>
    <xf numFmtId="3" fontId="8" fillId="3" borderId="0" xfId="6" applyNumberFormat="1" applyFont="1" applyFill="1"/>
    <xf numFmtId="165" fontId="0" fillId="3" borderId="0" xfId="0" applyNumberFormat="1" applyFill="1"/>
    <xf numFmtId="0" fontId="5" fillId="4" borderId="13" xfId="0" applyFont="1" applyFill="1" applyBorder="1" applyAlignment="1">
      <alignment horizontal="left" vertical="center" indent="1"/>
    </xf>
    <xf numFmtId="0" fontId="5" fillId="4" borderId="6" xfId="0" applyFont="1" applyFill="1" applyBorder="1" applyAlignment="1">
      <alignment horizontal="left" vertical="center" indent="1"/>
    </xf>
    <xf numFmtId="0" fontId="5" fillId="3" borderId="2" xfId="0" quotePrefix="1" applyFont="1" applyFill="1" applyBorder="1" applyAlignment="1">
      <alignment horizontal="left" vertical="center"/>
    </xf>
    <xf numFmtId="165" fontId="5" fillId="4" borderId="2" xfId="0" quotePrefix="1" applyNumberFormat="1" applyFont="1" applyFill="1" applyBorder="1" applyAlignment="1">
      <alignment horizontal="right" vertical="center"/>
    </xf>
    <xf numFmtId="0" fontId="8" fillId="0" borderId="0" xfId="6" applyFont="1" applyAlignment="1">
      <alignment horizontal="right"/>
    </xf>
    <xf numFmtId="0" fontId="21" fillId="0" borderId="14" xfId="8" applyFill="1" applyBorder="1" applyProtection="1"/>
    <xf numFmtId="0" fontId="21" fillId="0" borderId="15" xfId="8" applyFill="1" applyBorder="1" applyProtection="1"/>
    <xf numFmtId="0" fontId="21" fillId="0" borderId="16" xfId="8" applyFill="1" applyBorder="1" applyProtection="1"/>
    <xf numFmtId="3" fontId="21" fillId="0" borderId="15" xfId="8" applyNumberFormat="1" applyFill="1" applyBorder="1" applyProtection="1"/>
    <xf numFmtId="0" fontId="21" fillId="0" borderId="17" xfId="8" applyFill="1" applyBorder="1" applyProtection="1"/>
    <xf numFmtId="0" fontId="21" fillId="0" borderId="18" xfId="8" applyFill="1" applyBorder="1" applyProtection="1"/>
    <xf numFmtId="0" fontId="35" fillId="0" borderId="0" xfId="8" applyFont="1" applyFill="1" applyProtection="1"/>
    <xf numFmtId="0" fontId="36" fillId="0" borderId="0" xfId="9"/>
    <xf numFmtId="0" fontId="39" fillId="0" borderId="20" xfId="9" applyFont="1" applyBorder="1"/>
    <xf numFmtId="0" fontId="39" fillId="8" borderId="21" xfId="9" applyFont="1" applyFill="1" applyBorder="1" applyAlignment="1">
      <alignment horizontal="center" vertical="center" wrapText="1"/>
    </xf>
    <xf numFmtId="0" fontId="39" fillId="8" borderId="22" xfId="9" applyFont="1" applyFill="1" applyBorder="1" applyAlignment="1">
      <alignment horizontal="center" vertical="center" wrapText="1"/>
    </xf>
    <xf numFmtId="0" fontId="39" fillId="0" borderId="23" xfId="9" applyFont="1" applyBorder="1"/>
    <xf numFmtId="3" fontId="7" fillId="0" borderId="24" xfId="9" applyNumberFormat="1" applyFont="1" applyFill="1" applyBorder="1" applyAlignment="1">
      <alignment vertical="center" wrapText="1"/>
    </xf>
    <xf numFmtId="0" fontId="7" fillId="9" borderId="23" xfId="9" applyFont="1" applyFill="1" applyBorder="1" applyAlignment="1">
      <alignment vertical="center" wrapText="1"/>
    </xf>
    <xf numFmtId="0" fontId="39" fillId="0" borderId="23" xfId="9" applyFont="1" applyFill="1" applyBorder="1" applyAlignment="1">
      <alignment vertical="center" wrapText="1"/>
    </xf>
    <xf numFmtId="0" fontId="8" fillId="0" borderId="24" xfId="9" applyFont="1" applyFill="1" applyBorder="1" applyAlignment="1">
      <alignment vertical="center" wrapText="1"/>
    </xf>
    <xf numFmtId="0" fontId="8" fillId="0" borderId="23" xfId="9" applyFont="1" applyFill="1" applyBorder="1" applyAlignment="1">
      <alignment vertical="center" wrapText="1"/>
    </xf>
    <xf numFmtId="3" fontId="3" fillId="0" borderId="18" xfId="9" applyNumberFormat="1" applyFont="1" applyFill="1" applyBorder="1" applyAlignment="1">
      <alignment vertical="center"/>
    </xf>
    <xf numFmtId="0" fontId="40" fillId="9" borderId="23" xfId="9" applyFont="1" applyFill="1" applyBorder="1" applyAlignment="1">
      <alignment horizontal="center" vertical="center" wrapText="1"/>
    </xf>
    <xf numFmtId="3" fontId="8" fillId="0" borderId="24" xfId="9" applyNumberFormat="1" applyFont="1" applyFill="1" applyBorder="1" applyAlignment="1">
      <alignment vertical="center" wrapText="1"/>
    </xf>
    <xf numFmtId="0" fontId="39" fillId="0" borderId="25" xfId="9" applyFont="1" applyFill="1" applyBorder="1" applyAlignment="1">
      <alignment vertical="center" wrapText="1"/>
    </xf>
    <xf numFmtId="3" fontId="8" fillId="0" borderId="26" xfId="9" applyNumberFormat="1" applyFont="1" applyFill="1" applyBorder="1" applyAlignment="1">
      <alignment vertical="center" wrapText="1"/>
    </xf>
    <xf numFmtId="0" fontId="7" fillId="0" borderId="27" xfId="9" applyFont="1" applyFill="1" applyBorder="1" applyAlignment="1">
      <alignment horizontal="right" vertical="center" wrapText="1"/>
    </xf>
    <xf numFmtId="3" fontId="7" fillId="0" borderId="28" xfId="9" applyNumberFormat="1" applyFont="1" applyFill="1" applyBorder="1" applyAlignment="1">
      <alignment vertical="center" wrapText="1"/>
    </xf>
    <xf numFmtId="0" fontId="39" fillId="0" borderId="0" xfId="9" applyFont="1"/>
    <xf numFmtId="3" fontId="39" fillId="0" borderId="0" xfId="9" applyNumberFormat="1" applyFont="1"/>
    <xf numFmtId="0" fontId="40" fillId="0" borderId="0" xfId="9" applyFont="1" applyAlignment="1">
      <alignment horizontal="center" vertical="center"/>
    </xf>
    <xf numFmtId="0" fontId="3" fillId="0" borderId="0" xfId="9" applyFont="1"/>
    <xf numFmtId="3" fontId="3" fillId="0" borderId="0" xfId="9" applyNumberFormat="1" applyFont="1"/>
    <xf numFmtId="3" fontId="8" fillId="10" borderId="29" xfId="9" applyNumberFormat="1" applyFont="1" applyFill="1" applyBorder="1" applyAlignment="1">
      <alignment vertical="center" wrapText="1"/>
    </xf>
    <xf numFmtId="3" fontId="8" fillId="0" borderId="29" xfId="9" applyNumberFormat="1" applyFont="1" applyFill="1" applyBorder="1" applyAlignment="1">
      <alignment vertical="center" wrapText="1"/>
    </xf>
    <xf numFmtId="0" fontId="2" fillId="0" borderId="0" xfId="9" applyFont="1"/>
    <xf numFmtId="0" fontId="8" fillId="0" borderId="29" xfId="9" applyFont="1" applyFill="1" applyBorder="1" applyAlignment="1">
      <alignment vertical="center" wrapText="1"/>
    </xf>
    <xf numFmtId="3" fontId="3" fillId="0" borderId="29" xfId="9" applyNumberFormat="1" applyFont="1" applyFill="1" applyBorder="1" applyAlignment="1">
      <alignment vertical="center"/>
    </xf>
    <xf numFmtId="3" fontId="8" fillId="0" borderId="30" xfId="9" applyNumberFormat="1" applyFont="1" applyFill="1" applyBorder="1" applyAlignment="1">
      <alignment vertical="center" wrapText="1"/>
    </xf>
    <xf numFmtId="3" fontId="3" fillId="0" borderId="30" xfId="9" applyNumberFormat="1" applyFont="1" applyFill="1" applyBorder="1" applyAlignment="1">
      <alignment vertical="center"/>
    </xf>
    <xf numFmtId="0" fontId="4" fillId="3" borderId="0" xfId="0" applyFont="1" applyFill="1"/>
    <xf numFmtId="0" fontId="5" fillId="3" borderId="0" xfId="0" applyFont="1" applyFill="1"/>
    <xf numFmtId="0" fontId="5" fillId="3" borderId="2" xfId="0" applyFont="1" applyFill="1" applyBorder="1"/>
    <xf numFmtId="165" fontId="5" fillId="4" borderId="2" xfId="0" applyNumberFormat="1" applyFont="1" applyFill="1" applyBorder="1"/>
    <xf numFmtId="0" fontId="44" fillId="0" borderId="0" xfId="10"/>
    <xf numFmtId="0" fontId="2" fillId="0" borderId="0" xfId="10" applyFont="1"/>
    <xf numFmtId="0" fontId="1" fillId="0" borderId="0" xfId="10" applyFont="1"/>
    <xf numFmtId="0" fontId="45" fillId="0" borderId="0" xfId="10" applyNumberFormat="1" applyFont="1" applyFill="1" applyBorder="1" applyAlignment="1"/>
    <xf numFmtId="164" fontId="45" fillId="0" borderId="0" xfId="10" applyNumberFormat="1" applyFont="1" applyFill="1" applyBorder="1" applyAlignment="1"/>
    <xf numFmtId="0" fontId="45" fillId="2" borderId="1" xfId="10" applyNumberFormat="1" applyFont="1" applyFill="1" applyBorder="1" applyAlignment="1"/>
    <xf numFmtId="165" fontId="45" fillId="0" borderId="1" xfId="10" applyNumberFormat="1" applyFont="1" applyFill="1" applyBorder="1" applyAlignment="1"/>
    <xf numFmtId="0" fontId="45" fillId="0" borderId="1" xfId="10" applyNumberFormat="1" applyFont="1" applyFill="1" applyBorder="1" applyAlignment="1"/>
    <xf numFmtId="166" fontId="8" fillId="0" borderId="0" xfId="0" applyNumberFormat="1" applyFont="1" applyAlignment="1">
      <alignment horizontal="right" vertical="center" indent="1"/>
    </xf>
    <xf numFmtId="166" fontId="8" fillId="0" borderId="0" xfId="0" applyNumberFormat="1" applyFont="1" applyFill="1" applyAlignment="1">
      <alignment horizontal="right" vertical="center" indent="1"/>
    </xf>
    <xf numFmtId="166" fontId="26" fillId="0" borderId="0" xfId="5" applyNumberFormat="1" applyFont="1" applyFill="1" applyAlignment="1">
      <alignment horizontal="right" vertical="center" indent="1"/>
    </xf>
    <xf numFmtId="3" fontId="8" fillId="0" borderId="0" xfId="0" applyNumberFormat="1" applyFont="1"/>
    <xf numFmtId="169" fontId="21" fillId="0" borderId="0" xfId="8" applyNumberFormat="1" applyFill="1" applyProtection="1"/>
    <xf numFmtId="1" fontId="2" fillId="0" borderId="1" xfId="4" applyNumberFormat="1" applyFont="1" applyBorder="1"/>
    <xf numFmtId="1" fontId="2" fillId="0" borderId="1" xfId="4" applyNumberFormat="1" applyFont="1" applyFill="1" applyBorder="1" applyAlignment="1"/>
    <xf numFmtId="0" fontId="46" fillId="0" borderId="0" xfId="4" applyFont="1"/>
    <xf numFmtId="0" fontId="39" fillId="0" borderId="25" xfId="9" applyFont="1" applyBorder="1"/>
    <xf numFmtId="0" fontId="39" fillId="0" borderId="31" xfId="9" applyFont="1" applyBorder="1" applyAlignment="1">
      <alignment horizontal="center" vertical="center" wrapText="1"/>
    </xf>
    <xf numFmtId="3" fontId="7" fillId="0" borderId="31" xfId="9" applyNumberFormat="1" applyFont="1" applyFill="1" applyBorder="1" applyAlignment="1">
      <alignment vertical="center" wrapText="1"/>
    </xf>
    <xf numFmtId="3" fontId="7" fillId="0" borderId="26" xfId="9" applyNumberFormat="1" applyFont="1" applyFill="1" applyBorder="1" applyAlignment="1">
      <alignment vertical="center" wrapText="1"/>
    </xf>
    <xf numFmtId="3" fontId="7" fillId="9" borderId="32" xfId="9" applyNumberFormat="1" applyFont="1" applyFill="1" applyBorder="1" applyAlignment="1">
      <alignment vertical="center" wrapText="1"/>
    </xf>
    <xf numFmtId="3" fontId="7" fillId="9" borderId="24" xfId="9" applyNumberFormat="1" applyFont="1" applyFill="1" applyBorder="1" applyAlignment="1">
      <alignment vertical="center" wrapText="1"/>
    </xf>
    <xf numFmtId="0" fontId="8" fillId="10" borderId="33" xfId="9" applyFont="1" applyFill="1" applyBorder="1" applyAlignment="1">
      <alignment vertical="center" wrapText="1"/>
    </xf>
    <xf numFmtId="3" fontId="8" fillId="10" borderId="34" xfId="9" applyNumberFormat="1" applyFont="1" applyFill="1" applyBorder="1" applyAlignment="1">
      <alignment vertical="center" wrapText="1"/>
    </xf>
    <xf numFmtId="0" fontId="8" fillId="0" borderId="33" xfId="9" applyFont="1" applyFill="1" applyBorder="1" applyAlignment="1">
      <alignment vertical="center" wrapText="1"/>
    </xf>
    <xf numFmtId="0" fontId="8" fillId="0" borderId="34" xfId="9" applyFont="1" applyFill="1" applyBorder="1" applyAlignment="1">
      <alignment vertical="center" wrapText="1"/>
    </xf>
    <xf numFmtId="0" fontId="19" fillId="0" borderId="33" xfId="9" applyFont="1" applyFill="1" applyBorder="1" applyAlignment="1">
      <alignment vertical="center" wrapText="1"/>
    </xf>
    <xf numFmtId="0" fontId="19" fillId="0" borderId="35" xfId="9" applyFont="1" applyFill="1" applyBorder="1" applyAlignment="1">
      <alignment vertical="center" wrapText="1"/>
    </xf>
    <xf numFmtId="0" fontId="8" fillId="0" borderId="36" xfId="9" applyFont="1" applyFill="1" applyBorder="1" applyAlignment="1">
      <alignment vertical="center" wrapText="1"/>
    </xf>
    <xf numFmtId="0" fontId="40" fillId="9" borderId="37" xfId="9" applyFont="1" applyFill="1" applyBorder="1" applyAlignment="1">
      <alignment horizontal="center" vertical="center" wrapText="1"/>
    </xf>
    <xf numFmtId="3" fontId="7" fillId="9" borderId="38" xfId="9" applyNumberFormat="1" applyFont="1" applyFill="1" applyBorder="1" applyAlignment="1">
      <alignment vertical="center" wrapText="1"/>
    </xf>
    <xf numFmtId="3" fontId="7" fillId="9" borderId="39" xfId="9" applyNumberFormat="1" applyFont="1" applyFill="1" applyBorder="1" applyAlignment="1">
      <alignment vertical="center" wrapText="1"/>
    </xf>
    <xf numFmtId="0" fontId="39" fillId="0" borderId="32" xfId="9" applyFont="1" applyBorder="1" applyAlignment="1">
      <alignment horizontal="center" vertical="center" wrapText="1"/>
    </xf>
    <xf numFmtId="3" fontId="7" fillId="0" borderId="32" xfId="9" applyNumberFormat="1" applyFont="1" applyFill="1" applyBorder="1" applyAlignment="1">
      <alignment vertical="center" wrapText="1"/>
    </xf>
    <xf numFmtId="3" fontId="8" fillId="0" borderId="32" xfId="9" applyNumberFormat="1" applyFont="1" applyFill="1" applyBorder="1" applyAlignment="1">
      <alignment vertical="center" wrapText="1"/>
    </xf>
    <xf numFmtId="0" fontId="8" fillId="0" borderId="32" xfId="9" applyFont="1" applyFill="1" applyBorder="1" applyAlignment="1">
      <alignment vertical="center" wrapText="1"/>
    </xf>
    <xf numFmtId="0" fontId="3" fillId="0" borderId="40" xfId="9" applyFont="1" applyFill="1" applyBorder="1" applyAlignment="1">
      <alignment vertical="center" wrapText="1"/>
    </xf>
    <xf numFmtId="0" fontId="19" fillId="0" borderId="23" xfId="9" applyFont="1" applyFill="1" applyBorder="1" applyAlignment="1">
      <alignment vertical="center" wrapText="1"/>
    </xf>
    <xf numFmtId="3" fontId="3" fillId="0" borderId="32" xfId="9" applyNumberFormat="1" applyFont="1" applyFill="1" applyBorder="1" applyAlignment="1">
      <alignment vertical="center"/>
    </xf>
    <xf numFmtId="3" fontId="8" fillId="0" borderId="31" xfId="9" applyNumberFormat="1" applyFont="1" applyFill="1" applyBorder="1" applyAlignment="1">
      <alignment vertical="center" wrapText="1"/>
    </xf>
    <xf numFmtId="3" fontId="7" fillId="0" borderId="41" xfId="9" applyNumberFormat="1" applyFont="1" applyFill="1" applyBorder="1" applyAlignment="1">
      <alignment vertical="center" wrapText="1"/>
    </xf>
    <xf numFmtId="166" fontId="8" fillId="7" borderId="0" xfId="6" applyNumberFormat="1" applyFont="1" applyFill="1" applyAlignment="1">
      <alignment horizontal="center"/>
    </xf>
    <xf numFmtId="166" fontId="8" fillId="3" borderId="0" xfId="6" applyNumberFormat="1" applyFont="1" applyFill="1" applyAlignment="1">
      <alignment horizontal="right" vertical="center" indent="1"/>
    </xf>
    <xf numFmtId="0" fontId="4" fillId="3" borderId="0" xfId="0" applyFont="1" applyFill="1" applyAlignment="1">
      <alignment vertical="center"/>
    </xf>
    <xf numFmtId="0" fontId="15" fillId="4" borderId="0" xfId="0" applyFont="1" applyFill="1" applyAlignment="1">
      <alignment vertical="top" wrapText="1"/>
    </xf>
    <xf numFmtId="166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0" fillId="4" borderId="0" xfId="0" applyFill="1"/>
    <xf numFmtId="0" fontId="48" fillId="4" borderId="0" xfId="0" applyFont="1" applyFill="1"/>
    <xf numFmtId="0" fontId="48" fillId="3" borderId="0" xfId="0" applyFont="1" applyFill="1"/>
    <xf numFmtId="0" fontId="5" fillId="3" borderId="2" xfId="0" applyFont="1" applyFill="1" applyBorder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wrapText="1"/>
    </xf>
    <xf numFmtId="0" fontId="48" fillId="3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left" vertical="top" wrapText="1"/>
    </xf>
    <xf numFmtId="0" fontId="50" fillId="3" borderId="0" xfId="0" applyFont="1" applyFill="1"/>
    <xf numFmtId="0" fontId="48" fillId="3" borderId="2" xfId="0" applyFont="1" applyFill="1" applyBorder="1"/>
    <xf numFmtId="0" fontId="0" fillId="7" borderId="2" xfId="0" applyFill="1" applyBorder="1" applyAlignment="1">
      <alignment horizontal="left" vertical="top" wrapText="1"/>
    </xf>
    <xf numFmtId="0" fontId="0" fillId="7" borderId="2" xfId="0" applyFill="1" applyBorder="1" applyAlignment="1">
      <alignment vertical="top"/>
    </xf>
    <xf numFmtId="0" fontId="0" fillId="7" borderId="2" xfId="0" applyFill="1" applyBorder="1" applyAlignment="1">
      <alignment vertical="top" wrapText="1"/>
    </xf>
    <xf numFmtId="0" fontId="5" fillId="7" borderId="2" xfId="0" applyFont="1" applyFill="1" applyBorder="1" applyAlignment="1">
      <alignment horizontal="left" vertical="top" wrapText="1"/>
    </xf>
    <xf numFmtId="1" fontId="5" fillId="4" borderId="2" xfId="0" applyNumberFormat="1" applyFont="1" applyFill="1" applyBorder="1"/>
    <xf numFmtId="0" fontId="50" fillId="3" borderId="0" xfId="0" applyFont="1" applyFill="1" applyAlignment="1">
      <alignment vertical="top" wrapText="1"/>
    </xf>
    <xf numFmtId="1" fontId="5" fillId="10" borderId="2" xfId="0" applyNumberFormat="1" applyFont="1" applyFill="1" applyBorder="1"/>
    <xf numFmtId="0" fontId="51" fillId="10" borderId="2" xfId="0" applyFont="1" applyFill="1" applyBorder="1"/>
    <xf numFmtId="1" fontId="49" fillId="10" borderId="2" xfId="0" applyNumberFormat="1" applyFont="1" applyFill="1" applyBorder="1"/>
    <xf numFmtId="0" fontId="36" fillId="0" borderId="0" xfId="11" applyNumberFormat="1" applyFont="1" applyFill="1" applyBorder="1" applyAlignment="1"/>
    <xf numFmtId="0" fontId="44" fillId="0" borderId="0" xfId="11"/>
    <xf numFmtId="165" fontId="36" fillId="0" borderId="1" xfId="11" applyNumberFormat="1" applyFont="1" applyFill="1" applyBorder="1" applyAlignment="1"/>
    <xf numFmtId="0" fontId="36" fillId="2" borderId="1" xfId="11" applyNumberFormat="1" applyFont="1" applyFill="1" applyBorder="1" applyAlignment="1"/>
    <xf numFmtId="0" fontId="36" fillId="0" borderId="1" xfId="11" applyNumberFormat="1" applyFont="1" applyFill="1" applyBorder="1" applyAlignment="1"/>
    <xf numFmtId="0" fontId="36" fillId="3" borderId="0" xfId="11" applyNumberFormat="1" applyFont="1" applyFill="1" applyBorder="1" applyAlignment="1"/>
    <xf numFmtId="0" fontId="44" fillId="3" borderId="0" xfId="11" applyFill="1"/>
    <xf numFmtId="0" fontId="2" fillId="3" borderId="0" xfId="10" applyFont="1" applyFill="1"/>
    <xf numFmtId="1" fontId="52" fillId="3" borderId="0" xfId="12" applyNumberFormat="1" applyFill="1" applyProtection="1"/>
    <xf numFmtId="164" fontId="36" fillId="3" borderId="0" xfId="11" applyNumberFormat="1" applyFont="1" applyFill="1" applyBorder="1" applyAlignment="1"/>
    <xf numFmtId="165" fontId="36" fillId="3" borderId="1" xfId="11" applyNumberFormat="1" applyFont="1" applyFill="1" applyBorder="1" applyAlignment="1"/>
    <xf numFmtId="1" fontId="44" fillId="3" borderId="0" xfId="11" applyNumberFormat="1" applyFill="1"/>
    <xf numFmtId="0" fontId="36" fillId="3" borderId="1" xfId="11" applyNumberFormat="1" applyFont="1" applyFill="1" applyBorder="1" applyAlignment="1"/>
    <xf numFmtId="0" fontId="1" fillId="3" borderId="0" xfId="10" applyFont="1" applyFill="1"/>
    <xf numFmtId="0" fontId="44" fillId="3" borderId="0" xfId="11" applyFill="1" applyAlignment="1">
      <alignment wrapText="1"/>
    </xf>
    <xf numFmtId="0" fontId="2" fillId="3" borderId="0" xfId="2" applyFont="1" applyFill="1"/>
    <xf numFmtId="0" fontId="2" fillId="3" borderId="0" xfId="2" applyFont="1" applyFill="1" applyAlignment="1">
      <alignment horizontal="right"/>
    </xf>
    <xf numFmtId="0" fontId="2" fillId="3" borderId="0" xfId="3" quotePrefix="1" applyFont="1" applyFill="1" applyAlignment="1">
      <alignment horizontal="left"/>
    </xf>
    <xf numFmtId="3" fontId="2" fillId="3" borderId="0" xfId="2" applyNumberFormat="1" applyFont="1" applyFill="1"/>
    <xf numFmtId="1" fontId="2" fillId="3" borderId="0" xfId="2" applyNumberFormat="1" applyFont="1" applyFill="1"/>
    <xf numFmtId="0" fontId="2" fillId="3" borderId="0" xfId="2" applyFill="1"/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50" fillId="3" borderId="0" xfId="0" applyFont="1" applyFill="1" applyAlignment="1">
      <alignment horizontal="left" vertical="top" wrapText="1"/>
    </xf>
    <xf numFmtId="168" fontId="8" fillId="0" borderId="0" xfId="6" applyNumberFormat="1" applyFont="1" applyAlignment="1">
      <alignment horizontal="center"/>
    </xf>
    <xf numFmtId="0" fontId="37" fillId="0" borderId="19" xfId="9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</cellXfs>
  <cellStyles count="13">
    <cellStyle name="Good" xfId="5" builtinId="26"/>
    <cellStyle name="Normal" xfId="0" builtinId="0"/>
    <cellStyle name="Normal 2" xfId="4"/>
    <cellStyle name="Normal 2 2" xfId="11"/>
    <cellStyle name="Normal 3" xfId="6"/>
    <cellStyle name="Normal 4" xfId="1"/>
    <cellStyle name="Normal 5" xfId="2"/>
    <cellStyle name="Normal 6" xfId="8"/>
    <cellStyle name="Normal 7" xfId="10"/>
    <cellStyle name="Normal 8" xfId="12"/>
    <cellStyle name="Normal 9" xfId="9"/>
    <cellStyle name="Percent 2" xfId="7"/>
    <cellStyle name="SAPBEXHLevel2" xfId="3"/>
  </cellStyles>
  <dxfs count="0"/>
  <tableStyles count="0" defaultTableStyle="TableStyleMedium2" defaultPivotStyle="PivotStyleLight16"/>
  <colors>
    <mruColors>
      <color rgb="FF33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Valsts budžeta bilance, % no IKP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4072205260056778"/>
          <c:y val="0.25001502398407094"/>
          <c:w val="0.80939132608423947"/>
          <c:h val="0.555731016381572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'Reformas un to ietekme'!$K$3</c:f>
              <c:strCache>
                <c:ptCount val="1"/>
                <c:pt idx="0">
                  <c:v>iepriekšējie pieņēmumi</c:v>
                </c:pt>
              </c:strCache>
            </c:strRef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'Reformas un to ietekme'!$L$2:$O$2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'Reformas un to ietekme'!$L$3:$O$3</c:f>
              <c:numCache>
                <c:formatCode>#\ ##0.0</c:formatCode>
                <c:ptCount val="4"/>
                <c:pt idx="0">
                  <c:v>-0.999999999999996</c:v>
                </c:pt>
                <c:pt idx="1">
                  <c:v>-0.39999999999999603</c:v>
                </c:pt>
                <c:pt idx="2">
                  <c:v>-0.40000000000000541</c:v>
                </c:pt>
                <c:pt idx="3">
                  <c:v>-0.40000000000000679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C4-4C24-BADB-AD81B51D4BEF}"/>
            </c:ext>
          </c:extLst>
        </c:ser>
        <c:ser>
          <c:idx val="1"/>
          <c:order val="1"/>
          <c:tx>
            <c:strRef>
              <c:f>'Reformas un to ietekme'!$K$4</c:f>
              <c:strCache>
                <c:ptCount val="1"/>
                <c:pt idx="0">
                  <c:v>iedzīvotāju priekšlikumu rezultāts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'Reformas un to ietekme'!$L$2:$O$2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'Reformas un to ietekme'!$L$4:$O$4</c:f>
              <c:numCache>
                <c:formatCode>#\ ##0.0</c:formatCode>
                <c:ptCount val="4"/>
                <c:pt idx="0">
                  <c:v>-8.6187662550517121</c:v>
                </c:pt>
                <c:pt idx="1">
                  <c:v>-7.7754058939766111</c:v>
                </c:pt>
                <c:pt idx="2">
                  <c:v>-7.5608612606449217</c:v>
                </c:pt>
                <c:pt idx="3">
                  <c:v>-7.3534017442149633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C4-4C24-BADB-AD81B51D4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889080"/>
        <c:axId val="301659400"/>
      </c:barChart>
      <c:catAx>
        <c:axId val="304889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01659400"/>
        <c:crosses val="autoZero"/>
        <c:auto val="1"/>
        <c:lblAlgn val="ctr"/>
        <c:lblOffset val="100"/>
        <c:noMultiLvlLbl val="0"/>
      </c:catAx>
      <c:valAx>
        <c:axId val="301659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04889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27050190154802"/>
          <c:y val="0.8425276495610462"/>
          <c:w val="0.66180048922456125"/>
          <c:h val="0.157472350438953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Valsts parāds, % no IKP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4890781509454176"/>
          <c:y val="0.1705287356321839"/>
          <c:w val="0.80120556359026551"/>
          <c:h val="0.57913331523214773"/>
        </c:manualLayout>
      </c:layout>
      <c:lineChart>
        <c:grouping val="standard"/>
        <c:varyColors val="0"/>
        <c:ser>
          <c:idx val="0"/>
          <c:order val="0"/>
          <c:tx>
            <c:v>iepriekšējie pieņēmumi</c:v>
          </c:tx>
          <c:spPr>
            <a:ln w="28575" cap="rnd">
              <a:solidFill>
                <a:srgbClr val="00206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'Pārmaiņu rezultāts'!$D$2:$G$2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'Pārmaiņu rezultāts'!$D$5:$G$5</c:f>
              <c:numCache>
                <c:formatCode>#\ ##0.0</c:formatCode>
                <c:ptCount val="4"/>
                <c:pt idx="0">
                  <c:v>37.4</c:v>
                </c:pt>
                <c:pt idx="1">
                  <c:v>38</c:v>
                </c:pt>
                <c:pt idx="2">
                  <c:v>35.6</c:v>
                </c:pt>
                <c:pt idx="3">
                  <c:v>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A-4B1F-B3E3-C84EF316A8A6}"/>
            </c:ext>
          </c:extLst>
        </c:ser>
        <c:ser>
          <c:idx val="1"/>
          <c:order val="1"/>
          <c:tx>
            <c:v>partijas priekšlikumu rezultāts</c:v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'Pārmaiņu rezultāts'!$D$2:$G$2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'Pārmaiņu rezultāts'!$D$6:$G$6</c:f>
              <c:numCache>
                <c:formatCode>#\ ##0.0</c:formatCode>
                <c:ptCount val="4"/>
                <c:pt idx="0">
                  <c:v>45.018766255051709</c:v>
                </c:pt>
                <c:pt idx="1">
                  <c:v>45.37540589397662</c:v>
                </c:pt>
                <c:pt idx="2">
                  <c:v>42.760861260644916</c:v>
                </c:pt>
                <c:pt idx="3">
                  <c:v>42.553401744214952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FA-4B1F-B3E3-C84EF316A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19704"/>
        <c:axId val="482021664"/>
      </c:lineChart>
      <c:catAx>
        <c:axId val="482019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21664"/>
        <c:crosses val="autoZero"/>
        <c:auto val="1"/>
        <c:lblAlgn val="ctr"/>
        <c:lblOffset val="100"/>
        <c:noMultiLvlLbl val="0"/>
      </c:catAx>
      <c:valAx>
        <c:axId val="48202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19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83566339921795"/>
          <c:y val="0.83792994841162094"/>
          <c:w val="0.75075044190904705"/>
          <c:h val="0.14827694814010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100"/>
              <a:t>Līdzekļi neparedzētiem gadījumiem, milj. eiro</a:t>
            </a:r>
          </a:p>
        </c:rich>
      </c:tx>
      <c:layout>
        <c:manualLayout>
          <c:xMode val="edge"/>
          <c:yMode val="edge"/>
          <c:x val="0.11726541994750656"/>
          <c:y val="1.8885741265344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Kopa_rezerves!$B$3</c:f>
              <c:strCache>
                <c:ptCount val="1"/>
                <c:pt idx="0">
                  <c:v>sākotnējā versija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Kopa_rezerves!$C$2:$L$2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Kopa_rezerves!$C$3:$L$3</c:f>
              <c:numCache>
                <c:formatCode>#,##0</c:formatCode>
                <c:ptCount val="10"/>
                <c:pt idx="0">
                  <c:v>6.9357230000000003</c:v>
                </c:pt>
                <c:pt idx="1">
                  <c:v>7.1143590000000003</c:v>
                </c:pt>
                <c:pt idx="2">
                  <c:v>9.8645239999999994</c:v>
                </c:pt>
                <c:pt idx="3">
                  <c:v>19.243257</c:v>
                </c:pt>
                <c:pt idx="4">
                  <c:v>23.026883999999999</c:v>
                </c:pt>
                <c:pt idx="5">
                  <c:v>21.321971999999999</c:v>
                </c:pt>
                <c:pt idx="6">
                  <c:v>38.098717000000001</c:v>
                </c:pt>
                <c:pt idx="7">
                  <c:v>32.642775999999998</c:v>
                </c:pt>
                <c:pt idx="8">
                  <c:v>32.716962000000002</c:v>
                </c:pt>
                <c:pt idx="9">
                  <c:v>41.035305999999999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3-4BFF-A40C-B453228A40F3}"/>
            </c:ext>
          </c:extLst>
        </c:ser>
        <c:ser>
          <c:idx val="1"/>
          <c:order val="1"/>
          <c:tx>
            <c:strRef>
              <c:f>Kopa_rezerves!$B$4</c:f>
              <c:strCache>
                <c:ptCount val="1"/>
                <c:pt idx="0">
                  <c:v>gala versija</c:v>
                </c:pt>
              </c:strCache>
            </c:strRef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Kopa_rezerves!$C$2:$L$2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Kopa_rezerves!$C$4:$L$4</c:f>
              <c:numCache>
                <c:formatCode>#,##0</c:formatCode>
                <c:ptCount val="10"/>
                <c:pt idx="0">
                  <c:v>8.3585949999999993</c:v>
                </c:pt>
                <c:pt idx="1">
                  <c:v>108.10707600000001</c:v>
                </c:pt>
                <c:pt idx="2">
                  <c:v>118.475241</c:v>
                </c:pt>
                <c:pt idx="3">
                  <c:v>68.096461000000005</c:v>
                </c:pt>
                <c:pt idx="4">
                  <c:v>10.563726000000001</c:v>
                </c:pt>
                <c:pt idx="5">
                  <c:v>53.348809000000003</c:v>
                </c:pt>
                <c:pt idx="6">
                  <c:v>47.380226</c:v>
                </c:pt>
                <c:pt idx="7">
                  <c:v>38.063631999999998</c:v>
                </c:pt>
                <c:pt idx="8">
                  <c:v>45.553699999999999</c:v>
                </c:pt>
                <c:pt idx="9">
                  <c:v>68.021347000000006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63-4BFF-A40C-B453228A4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2018136"/>
        <c:axId val="482018528"/>
      </c:barChart>
      <c:catAx>
        <c:axId val="482018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18528"/>
        <c:crosses val="autoZero"/>
        <c:auto val="1"/>
        <c:lblAlgn val="ctr"/>
        <c:lblOffset val="100"/>
        <c:noMultiLvlLbl val="0"/>
      </c:catAx>
      <c:valAx>
        <c:axId val="48201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1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Vispārējās</a:t>
            </a:r>
            <a:r>
              <a:rPr lang="lv-LV" baseline="0"/>
              <a:t> valdības parāds, % pret IKP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Parads_1902!$A$12</c:f>
              <c:strCache>
                <c:ptCount val="1"/>
                <c:pt idx="0">
                  <c:v>Latvia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Parads_1902!$B$11:$N$11</c:f>
              <c:strCach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strCache>
            </c:strRef>
          </c:cat>
          <c:val>
            <c:numRef>
              <c:f>Parads_1902!$B$12:$N$12</c:f>
              <c:numCache>
                <c:formatCode>#,##0</c:formatCode>
                <c:ptCount val="13"/>
                <c:pt idx="0">
                  <c:v>14</c:v>
                </c:pt>
                <c:pt idx="1">
                  <c:v>11.4</c:v>
                </c:pt>
                <c:pt idx="2">
                  <c:v>9.6</c:v>
                </c:pt>
                <c:pt idx="3" formatCode="0">
                  <c:v>8</c:v>
                </c:pt>
                <c:pt idx="4" formatCode="0">
                  <c:v>18.2</c:v>
                </c:pt>
                <c:pt idx="5" formatCode="0">
                  <c:v>35.799999999999997</c:v>
                </c:pt>
                <c:pt idx="6" formatCode="0">
                  <c:v>46.8</c:v>
                </c:pt>
                <c:pt idx="7" formatCode="0">
                  <c:v>42.7</c:v>
                </c:pt>
                <c:pt idx="8" formatCode="0">
                  <c:v>41.2</c:v>
                </c:pt>
                <c:pt idx="9" formatCode="0">
                  <c:v>39</c:v>
                </c:pt>
                <c:pt idx="10" formatCode="0">
                  <c:v>40.9</c:v>
                </c:pt>
                <c:pt idx="11" formatCode="0">
                  <c:v>36.9</c:v>
                </c:pt>
                <c:pt idx="12" formatCode="0">
                  <c:v>40.6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E-4470-B786-D9BA63E5F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2023624"/>
        <c:axId val="482018920"/>
      </c:barChart>
      <c:catAx>
        <c:axId val="482023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18920"/>
        <c:crosses val="autoZero"/>
        <c:auto val="1"/>
        <c:lblAlgn val="ctr"/>
        <c:lblOffset val="100"/>
        <c:noMultiLvlLbl val="0"/>
      </c:catAx>
      <c:valAx>
        <c:axId val="482018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23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Vispārējās</a:t>
            </a:r>
            <a:r>
              <a:rPr lang="lv-LV" sz="1200" baseline="0"/>
              <a:t> valdības parāds, % pret IKP</a:t>
            </a:r>
            <a:endParaRPr lang="en-US" sz="1200"/>
          </a:p>
        </c:rich>
      </c:tx>
      <c:layout>
        <c:manualLayout>
          <c:xMode val="edge"/>
          <c:yMode val="edge"/>
          <c:x val="8.1851615394922486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Parads_1902!$A$12</c:f>
              <c:strCache>
                <c:ptCount val="1"/>
                <c:pt idx="0">
                  <c:v>Latvia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1D-41C4-BB80-E958391FDA3F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1D-41C4-BB80-E958391FDA3F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D1D-41C4-BB80-E958391FDA3F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1D-41C4-BB80-E958391FDA3F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9ED-4B1B-9AEA-30D96853AC9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ED-4B1B-9AEA-30D96853AC99}"/>
              </c:ext>
            </c:extLst>
          </c:dPt>
          <c:cat>
            <c:strRef>
              <c:f>Parads_1902!$B$11:$T$11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Parads_1902!$B$12:$T$12</c:f>
              <c:numCache>
                <c:formatCode>#,##0</c:formatCode>
                <c:ptCount val="19"/>
                <c:pt idx="0">
                  <c:v>14</c:v>
                </c:pt>
                <c:pt idx="1">
                  <c:v>11.4</c:v>
                </c:pt>
                <c:pt idx="2">
                  <c:v>9.6</c:v>
                </c:pt>
                <c:pt idx="3" formatCode="0">
                  <c:v>8</c:v>
                </c:pt>
                <c:pt idx="4" formatCode="0">
                  <c:v>18.2</c:v>
                </c:pt>
                <c:pt idx="5" formatCode="0">
                  <c:v>35.799999999999997</c:v>
                </c:pt>
                <c:pt idx="6" formatCode="0">
                  <c:v>46.8</c:v>
                </c:pt>
                <c:pt idx="7" formatCode="0">
                  <c:v>42.7</c:v>
                </c:pt>
                <c:pt idx="8" formatCode="0">
                  <c:v>41.2</c:v>
                </c:pt>
                <c:pt idx="9" formatCode="0">
                  <c:v>39</c:v>
                </c:pt>
                <c:pt idx="10" formatCode="0">
                  <c:v>40.9</c:v>
                </c:pt>
                <c:pt idx="11" formatCode="0">
                  <c:v>36.9</c:v>
                </c:pt>
                <c:pt idx="12" formatCode="0">
                  <c:v>40.6</c:v>
                </c:pt>
                <c:pt idx="13" formatCode="0">
                  <c:v>40.200000000000003</c:v>
                </c:pt>
                <c:pt idx="14" formatCode="0">
                  <c:v>38.4</c:v>
                </c:pt>
                <c:pt idx="15" formatCode="0">
                  <c:v>45.018766255051709</c:v>
                </c:pt>
                <c:pt idx="16" formatCode="0">
                  <c:v>45.37540589397662</c:v>
                </c:pt>
                <c:pt idx="17" formatCode="0">
                  <c:v>42.760861260644916</c:v>
                </c:pt>
                <c:pt idx="18" formatCode="0">
                  <c:v>42.553401744214952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1D-41C4-BB80-E958391FD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2022448"/>
        <c:axId val="482019312"/>
      </c:barChart>
      <c:catAx>
        <c:axId val="48202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19312"/>
        <c:crosses val="autoZero"/>
        <c:auto val="1"/>
        <c:lblAlgn val="ctr"/>
        <c:lblOffset val="100"/>
        <c:noMultiLvlLbl val="0"/>
      </c:catAx>
      <c:valAx>
        <c:axId val="48201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2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Deficits_0103!$C$3</c:f>
              <c:strCache>
                <c:ptCount val="1"/>
                <c:pt idx="0">
                  <c:v>Deficīts (-) vai pārpalikums (+), % pret IKP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Deficits_0103!$B$4:$B$25</c:f>
              <c:strCach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strCache>
            </c:strRef>
          </c:cat>
          <c:val>
            <c:numRef>
              <c:f>Deficits_0103!$C$4:$C$25</c:f>
              <c:numCache>
                <c:formatCode>General</c:formatCode>
                <c:ptCount val="22"/>
                <c:pt idx="0">
                  <c:v>-1.4279999999999999</c:v>
                </c:pt>
                <c:pt idx="1">
                  <c:v>-0.42099999999999999</c:v>
                </c:pt>
                <c:pt idx="2">
                  <c:v>1.4139999999999999</c:v>
                </c:pt>
                <c:pt idx="3">
                  <c:v>2.9000000000000001E-2</c:v>
                </c:pt>
                <c:pt idx="4">
                  <c:v>-3.7330000000000001</c:v>
                </c:pt>
                <c:pt idx="5">
                  <c:v>-2.7309999999999999</c:v>
                </c:pt>
                <c:pt idx="6">
                  <c:v>-1.948</c:v>
                </c:pt>
                <c:pt idx="7">
                  <c:v>-2.282</c:v>
                </c:pt>
                <c:pt idx="8">
                  <c:v>-1.4550000000000001</c:v>
                </c:pt>
                <c:pt idx="9">
                  <c:v>-0.91900000000000004</c:v>
                </c:pt>
                <c:pt idx="10">
                  <c:v>-0.36399999999999999</c:v>
                </c:pt>
                <c:pt idx="11">
                  <c:v>-0.48799999999999999</c:v>
                </c:pt>
                <c:pt idx="12">
                  <c:v>-0.51300000000000001</c:v>
                </c:pt>
                <c:pt idx="13">
                  <c:v>-4.2039999999999997</c:v>
                </c:pt>
                <c:pt idx="14">
                  <c:v>-9.1270000000000007</c:v>
                </c:pt>
                <c:pt idx="15">
                  <c:v>-8.6859999999999999</c:v>
                </c:pt>
                <c:pt idx="16">
                  <c:v>-4.3070000000000004</c:v>
                </c:pt>
                <c:pt idx="17">
                  <c:v>-1.206</c:v>
                </c:pt>
                <c:pt idx="18">
                  <c:v>-0.96</c:v>
                </c:pt>
                <c:pt idx="19">
                  <c:v>-1.2170000000000001</c:v>
                </c:pt>
                <c:pt idx="20">
                  <c:v>-1.224</c:v>
                </c:pt>
                <c:pt idx="21">
                  <c:v>3.7999999999999999E-2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D-4686-85BC-19C437629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022840"/>
        <c:axId val="482697232"/>
      </c:barChart>
      <c:catAx>
        <c:axId val="482022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697232"/>
        <c:crosses val="autoZero"/>
        <c:auto val="1"/>
        <c:lblAlgn val="ctr"/>
        <c:lblOffset val="100"/>
        <c:noMultiLvlLbl val="0"/>
      </c:catAx>
      <c:valAx>
        <c:axId val="4826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22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100"/>
              <a:t>Latvijā ir cikliska fiskālā politika</a:t>
            </a:r>
          </a:p>
        </c:rich>
      </c:tx>
      <c:layout>
        <c:manualLayout>
          <c:xMode val="edge"/>
          <c:yMode val="edge"/>
          <c:x val="0.12321020275150173"/>
          <c:y val="3.0581039755351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5013052898589019"/>
          <c:y val="0.17235474006116208"/>
          <c:w val="0.69973894202821962"/>
          <c:h val="0.63293794697681138"/>
        </c:manualLayout>
      </c:layout>
      <c:lineChart>
        <c:grouping val="standard"/>
        <c:varyColors val="0"/>
        <c:ser>
          <c:idx val="1"/>
          <c:order val="1"/>
          <c:tx>
            <c:strRef>
              <c:f>Deficits_0103!$B$35</c:f>
              <c:strCache>
                <c:ptCount val="1"/>
                <c:pt idx="0">
                  <c:v>IKP pieaugums, salīdzināmajās cenās, % 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E4-4C3F-BB99-C15DA31F0C5C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97E4-4C3F-BB99-C15DA31F0C5C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E4-4C3F-BB99-C15DA31F0C5C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7E4-4C3F-BB99-C15DA31F0C5C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E4-4C3F-BB99-C15DA31F0C5C}"/>
              </c:ext>
            </c:extLst>
          </c:dPt>
          <c:cat>
            <c:strRef>
              <c:f>Deficits_0103!$C$33:$R$33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Deficits_0103!$C$35:$R$35</c:f>
              <c:numCache>
                <c:formatCode>0.0</c:formatCode>
                <c:ptCount val="16"/>
                <c:pt idx="0">
                  <c:v>9.9792693296943877</c:v>
                </c:pt>
                <c:pt idx="1">
                  <c:v>-3.5476442246113402</c:v>
                </c:pt>
                <c:pt idx="2">
                  <c:v>-14.401691783140866</c:v>
                </c:pt>
                <c:pt idx="3">
                  <c:v>-3.9406703055711518</c:v>
                </c:pt>
                <c:pt idx="4">
                  <c:v>6.3810212588655197</c:v>
                </c:pt>
                <c:pt idx="5">
                  <c:v>4.0346283749703424</c:v>
                </c:pt>
                <c:pt idx="6">
                  <c:v>2.5796869286744961</c:v>
                </c:pt>
                <c:pt idx="7">
                  <c:v>1.9125500459401534</c:v>
                </c:pt>
                <c:pt idx="8">
                  <c:v>2.8366888517651567</c:v>
                </c:pt>
                <c:pt idx="9">
                  <c:v>2.0756371203933144</c:v>
                </c:pt>
                <c:pt idx="10">
                  <c:v>4.5212162789731725</c:v>
                </c:pt>
                <c:pt idx="11">
                  <c:v>4.0329518294520694</c:v>
                </c:pt>
                <c:pt idx="12">
                  <c:v>3.3668989970053964</c:v>
                </c:pt>
                <c:pt idx="13">
                  <c:v>2.9948643696402932</c:v>
                </c:pt>
                <c:pt idx="14">
                  <c:v>2.8923066283080834</c:v>
                </c:pt>
                <c:pt idx="15" formatCode="General">
                  <c:v>2.8999999999999937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3-4FE9-AE7E-64B568A1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702720"/>
        <c:axId val="482700760"/>
      </c:lineChart>
      <c:lineChart>
        <c:grouping val="standard"/>
        <c:varyColors val="0"/>
        <c:ser>
          <c:idx val="0"/>
          <c:order val="0"/>
          <c:tx>
            <c:strRef>
              <c:f>Deficits_0103!$B$34</c:f>
              <c:strCache>
                <c:ptCount val="1"/>
                <c:pt idx="0">
                  <c:v>Budžeta deficīts, % no IKP (labā ass)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97E4-4C3F-BB99-C15DA31F0C5C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E4-4C3F-BB99-C15DA31F0C5C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7E4-4C3F-BB99-C15DA31F0C5C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E4-4C3F-BB99-C15DA31F0C5C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E4-4C3F-BB99-C15DA31F0C5C}"/>
              </c:ext>
            </c:extLst>
          </c:dPt>
          <c:cat>
            <c:strRef>
              <c:f>Deficits_0103!$C$33:$R$33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Deficits_0103!$C$34:$R$34</c:f>
              <c:numCache>
                <c:formatCode>0.0</c:formatCode>
                <c:ptCount val="16"/>
                <c:pt idx="0">
                  <c:v>-0.51300000000000001</c:v>
                </c:pt>
                <c:pt idx="1">
                  <c:v>-4.2039999999999997</c:v>
                </c:pt>
                <c:pt idx="2">
                  <c:v>-9.1270000000000007</c:v>
                </c:pt>
                <c:pt idx="3">
                  <c:v>-8.6859999999999999</c:v>
                </c:pt>
                <c:pt idx="4">
                  <c:v>-4.3070000000000004</c:v>
                </c:pt>
                <c:pt idx="5">
                  <c:v>-1.206</c:v>
                </c:pt>
                <c:pt idx="6">
                  <c:v>-0.96</c:v>
                </c:pt>
                <c:pt idx="7">
                  <c:v>-1.2170000000000001</c:v>
                </c:pt>
                <c:pt idx="8">
                  <c:v>-1.224</c:v>
                </c:pt>
                <c:pt idx="9">
                  <c:v>3.7999999999999999E-2</c:v>
                </c:pt>
                <c:pt idx="10" formatCode="General">
                  <c:v>-0.5</c:v>
                </c:pt>
                <c:pt idx="11">
                  <c:v>-0.9</c:v>
                </c:pt>
                <c:pt idx="12" formatCode="General">
                  <c:v>-8.6187662550517121</c:v>
                </c:pt>
                <c:pt idx="13" formatCode="General">
                  <c:v>-7.7754058939766111</c:v>
                </c:pt>
                <c:pt idx="14" formatCode="General">
                  <c:v>-7.5608612606449217</c:v>
                </c:pt>
                <c:pt idx="15" formatCode="General">
                  <c:v>-7.3534017442149633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3-4FE9-AE7E-64B568A1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701936"/>
        <c:axId val="482696056"/>
      </c:lineChart>
      <c:catAx>
        <c:axId val="48270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700760"/>
        <c:crosses val="autoZero"/>
        <c:auto val="1"/>
        <c:lblAlgn val="ctr"/>
        <c:lblOffset val="100"/>
        <c:noMultiLvlLbl val="0"/>
      </c:catAx>
      <c:valAx>
        <c:axId val="482700760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702720"/>
        <c:crosses val="autoZero"/>
        <c:crossBetween val="between"/>
      </c:valAx>
      <c:valAx>
        <c:axId val="482696056"/>
        <c:scaling>
          <c:orientation val="minMax"/>
          <c:max val="5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701936"/>
        <c:crosses val="max"/>
        <c:crossBetween val="between"/>
        <c:majorUnit val="2.5"/>
      </c:valAx>
      <c:catAx>
        <c:axId val="48270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2696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158642921312622E-3"/>
          <c:y val="0.85168051241301257"/>
          <c:w val="0.9321280980816995"/>
          <c:h val="0.14831948758698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0"/>
          <c:tx>
            <c:v>Faktiskais budžeta izdevumu pieaugums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Izdevumi_potencials!$C$8:$F$8</c:f>
              <c:numCache>
                <c:formatCode>#\ ##0.0</c:formatCode>
                <c:ptCount val="3"/>
                <c:pt idx="0">
                  <c:v>4.2759291435279039</c:v>
                </c:pt>
                <c:pt idx="1">
                  <c:v>3.0689482260188612</c:v>
                </c:pt>
                <c:pt idx="2">
                  <c:v>7.029328760683029E-2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78-46AD-95D3-12F70500A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82702328"/>
        <c:axId val="482695272"/>
      </c:barChart>
      <c:lineChart>
        <c:grouping val="standard"/>
        <c:varyColors val="0"/>
        <c:ser>
          <c:idx val="3"/>
          <c:order val="1"/>
          <c:tx>
            <c:v>Potenciālā IKP augsme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Izdevumi_potencials!$C$9:$F$9</c:f>
              <c:numCache>
                <c:formatCode>#\ ##0.0</c:formatCode>
                <c:ptCount val="3"/>
                <c:pt idx="0">
                  <c:v>1.4758629305202589</c:v>
                </c:pt>
                <c:pt idx="1">
                  <c:v>1.9393386180406154</c:v>
                </c:pt>
                <c:pt idx="2">
                  <c:v>2.4147435962267965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8-46AD-95D3-12F70500A63C}"/>
            </c:ext>
          </c:extLst>
        </c:ser>
        <c:ser>
          <c:idx val="1"/>
          <c:order val="2"/>
          <c:tx>
            <c:v>Budžeta likumā noteiktie maksimālie izdevumi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Izdevumi_potencials!$C$7:$F$7</c:f>
              <c:numCache>
                <c:formatCode>#\ ##0.0</c:formatCode>
                <c:ptCount val="3"/>
                <c:pt idx="0">
                  <c:v>3.0391698646865279</c:v>
                </c:pt>
                <c:pt idx="1">
                  <c:v>3.9639634612129555</c:v>
                </c:pt>
                <c:pt idx="2">
                  <c:v>2.6095734711495169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8-46AD-95D3-12F70500A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702328"/>
        <c:axId val="482695272"/>
      </c:lineChart>
      <c:catAx>
        <c:axId val="482702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82695272"/>
        <c:crosses val="autoZero"/>
        <c:auto val="1"/>
        <c:lblAlgn val="ctr"/>
        <c:lblOffset val="100"/>
        <c:noMultiLvlLbl val="0"/>
      </c:catAx>
      <c:valAx>
        <c:axId val="482695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82702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83485236469978819"/>
          <c:w val="0.79847644641523119"/>
          <c:h val="0.16514763530021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8742206514973969"/>
        </c:manualLayout>
      </c:layout>
      <c:barChart>
        <c:barDir val="col"/>
        <c:grouping val="clustered"/>
        <c:varyColors val="0"/>
        <c:ser>
          <c:idx val="2"/>
          <c:order val="0"/>
          <c:tx>
            <c:v>Budget expenditure growth (actual outcome)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Izdevumi_potencials!$C$8:$F$8</c:f>
              <c:numCache>
                <c:formatCode>#\ ##0.0</c:formatCode>
                <c:ptCount val="3"/>
                <c:pt idx="0">
                  <c:v>4.2759291435279039</c:v>
                </c:pt>
                <c:pt idx="1">
                  <c:v>3.0689482260188612</c:v>
                </c:pt>
                <c:pt idx="2">
                  <c:v>7.029328760683029E-2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7-4097-AA4F-905534629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82696448"/>
        <c:axId val="482698800"/>
      </c:barChart>
      <c:lineChart>
        <c:grouping val="standard"/>
        <c:varyColors val="0"/>
        <c:ser>
          <c:idx val="3"/>
          <c:order val="1"/>
          <c:tx>
            <c:v>Potential GDP growth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Izdevumi_potencials!$C$9:$F$9</c:f>
              <c:numCache>
                <c:formatCode>#\ ##0.0</c:formatCode>
                <c:ptCount val="3"/>
                <c:pt idx="0">
                  <c:v>1.4758629305202589</c:v>
                </c:pt>
                <c:pt idx="1">
                  <c:v>1.9393386180406154</c:v>
                </c:pt>
                <c:pt idx="2">
                  <c:v>2.4147435962267965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7-4097-AA4F-905534629794}"/>
            </c:ext>
          </c:extLst>
        </c:ser>
        <c:ser>
          <c:idx val="1"/>
          <c:order val="2"/>
          <c:tx>
            <c:v>Maximum expenditures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Izdevumi_potencials!$C$7:$F$7</c:f>
              <c:numCache>
                <c:formatCode>#\ ##0.0</c:formatCode>
                <c:ptCount val="3"/>
                <c:pt idx="0">
                  <c:v>3.0391698646865279</c:v>
                </c:pt>
                <c:pt idx="1">
                  <c:v>3.9639634612129555</c:v>
                </c:pt>
                <c:pt idx="2">
                  <c:v>2.6095734711495169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57-4097-AA4F-905534629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696448"/>
        <c:axId val="482698800"/>
      </c:lineChart>
      <c:catAx>
        <c:axId val="4826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82698800"/>
        <c:crosses val="autoZero"/>
        <c:auto val="1"/>
        <c:lblAlgn val="ctr"/>
        <c:lblOffset val="100"/>
        <c:noMultiLvlLbl val="0"/>
      </c:catAx>
      <c:valAx>
        <c:axId val="48269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826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78682952535372"/>
          <c:w val="0.9706788931230913"/>
          <c:h val="0.221213170474646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Valdības izdevumu un ekonomikas pieauguma salīdzinājums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Faktiskais budžeta izdevumu pieaugums</c:v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numRef>
              <c:f>Izdevumi_potencials!$D$6:$G$6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Izdevumi_potencials!$D$8:$G$8</c:f>
              <c:numCache>
                <c:formatCode>#\ ##0.0</c:formatCode>
                <c:ptCount val="4"/>
                <c:pt idx="0">
                  <c:v>4.2759291435279039</c:v>
                </c:pt>
                <c:pt idx="1">
                  <c:v>3.0689482260188612</c:v>
                </c:pt>
                <c:pt idx="2">
                  <c:v>7.029328760683029E-2</c:v>
                </c:pt>
                <c:pt idx="3">
                  <c:v>2.8252551833498813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6-4B9F-8610-F2B62FEB1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82695664"/>
        <c:axId val="482698408"/>
      </c:barChart>
      <c:lineChart>
        <c:grouping val="standard"/>
        <c:varyColors val="0"/>
        <c:ser>
          <c:idx val="0"/>
          <c:order val="0"/>
          <c:tx>
            <c:v>Budžeta likumā noteikto maksimālo izdevumu pieaugums</c:v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Izdevumi_potencials!$D$6:$G$6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Izdevumi_potencials!$D$7:$G$7</c:f>
              <c:numCache>
                <c:formatCode>#\ ##0.0</c:formatCode>
                <c:ptCount val="4"/>
                <c:pt idx="0">
                  <c:v>3.0391698646865279</c:v>
                </c:pt>
                <c:pt idx="1">
                  <c:v>3.9639634612129555</c:v>
                </c:pt>
                <c:pt idx="2">
                  <c:v>2.6095734711495169</c:v>
                </c:pt>
                <c:pt idx="3">
                  <c:v>5.0350415319658595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6-4B9F-8610-F2B62FEB1066}"/>
            </c:ext>
          </c:extLst>
        </c:ser>
        <c:ser>
          <c:idx val="2"/>
          <c:order val="2"/>
          <c:tx>
            <c:v>Potenciālā IKP pieaugums</c:v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Izdevumi_potencials!$D$6:$G$6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Izdevumi_potencials!$D$9:$G$9</c:f>
              <c:numCache>
                <c:formatCode>#\ ##0.0</c:formatCode>
                <c:ptCount val="4"/>
                <c:pt idx="0">
                  <c:v>1.4758629305202589</c:v>
                </c:pt>
                <c:pt idx="1">
                  <c:v>1.9393386180406154</c:v>
                </c:pt>
                <c:pt idx="2">
                  <c:v>2.4147435962267965</c:v>
                </c:pt>
                <c:pt idx="3">
                  <c:v>2.7355505529511417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6-4B9F-8610-F2B62FEB1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695664"/>
        <c:axId val="482698408"/>
      </c:lineChart>
      <c:catAx>
        <c:axId val="48269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698408"/>
        <c:crosses val="autoZero"/>
        <c:auto val="1"/>
        <c:lblAlgn val="ctr"/>
        <c:lblOffset val="100"/>
        <c:noMultiLvlLbl val="0"/>
      </c:catAx>
      <c:valAx>
        <c:axId val="482698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69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31238936331627"/>
          <c:y val="0.7899280748237878"/>
          <c:w val="0.78204889411947787"/>
          <c:h val="0.187207100698247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50"/>
              <a:t>Valdības izdevumi aug straujāk par ekonomikas potenciālu</a:t>
            </a:r>
          </a:p>
        </c:rich>
      </c:tx>
      <c:layout>
        <c:manualLayout>
          <c:xMode val="edge"/>
          <c:yMode val="edge"/>
          <c:x val="0.13217274461852679"/>
          <c:y val="2.92397660818713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4015533041304989"/>
          <c:y val="0.20842105263157895"/>
          <c:w val="0.80978778676556218"/>
          <c:h val="0.5176921305889397"/>
        </c:manualLayout>
      </c:layout>
      <c:lineChart>
        <c:grouping val="standard"/>
        <c:varyColors val="0"/>
        <c:ser>
          <c:idx val="0"/>
          <c:order val="0"/>
          <c:tx>
            <c:strRef>
              <c:f>Izdevumi_potencials!$J$35</c:f>
              <c:strCache>
                <c:ptCount val="1"/>
                <c:pt idx="0">
                  <c:v>Valdības izdevumu pieaugums, %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F1-4FEE-AEA6-538E108F9C9A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EF1-4FEE-AEA6-538E108F9C9A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F1-4FEE-AEA6-538E108F9C9A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F1-4FEE-AEA6-538E108F9C9A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6EF1-4FEE-AEA6-538E108F9C9A}"/>
              </c:ext>
            </c:extLst>
          </c:dPt>
          <c:cat>
            <c:strRef>
              <c:f>Izdevumi_potencials!$K$34:$U$34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Izdevumi_potencials!$K$35:$U$35</c:f>
              <c:numCache>
                <c:formatCode>0.0</c:formatCode>
                <c:ptCount val="11"/>
                <c:pt idx="0">
                  <c:v>1.1269731157277074</c:v>
                </c:pt>
                <c:pt idx="1">
                  <c:v>3.4563681657901477</c:v>
                </c:pt>
                <c:pt idx="2">
                  <c:v>5.2207293666026784</c:v>
                </c:pt>
                <c:pt idx="3">
                  <c:v>3.402872209876965</c:v>
                </c:pt>
                <c:pt idx="4">
                  <c:v>-0.4629481134597202</c:v>
                </c:pt>
                <c:pt idx="5">
                  <c:v>8.3793421985434762</c:v>
                </c:pt>
                <c:pt idx="6">
                  <c:v>7.9476492052982906</c:v>
                </c:pt>
                <c:pt idx="7">
                  <c:v>11.235406713334758</c:v>
                </c:pt>
                <c:pt idx="8">
                  <c:v>4.6583465637665871</c:v>
                </c:pt>
                <c:pt idx="9">
                  <c:v>2.1508679117266749</c:v>
                </c:pt>
                <c:pt idx="10">
                  <c:v>5.0958402805619416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E-4D3E-9649-0303950B110A}"/>
            </c:ext>
          </c:extLst>
        </c:ser>
        <c:ser>
          <c:idx val="1"/>
          <c:order val="1"/>
          <c:tx>
            <c:strRef>
              <c:f>Izdevumi_potencials!$J$36</c:f>
              <c:strCache>
                <c:ptCount val="1"/>
                <c:pt idx="0">
                  <c:v>Potenciālā IKP pieaugums, vidēji 10 gados, %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6EF1-4FEE-AEA6-538E108F9C9A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F1-4FEE-AEA6-538E108F9C9A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EF1-4FEE-AEA6-538E108F9C9A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F1-4FEE-AEA6-538E108F9C9A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F1-4FEE-AEA6-538E108F9C9A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F1-4FEE-AEA6-538E108F9C9A}"/>
              </c:ext>
            </c:extLst>
          </c:dPt>
          <c:cat>
            <c:strRef>
              <c:f>Izdevumi_potencials!$K$34:$U$34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Izdevumi_potencials!$K$36:$U$36</c:f>
              <c:numCache>
                <c:formatCode>#\ ##0.0</c:formatCode>
                <c:ptCount val="11"/>
                <c:pt idx="0">
                  <c:v>1.40962956918333</c:v>
                </c:pt>
                <c:pt idx="1">
                  <c:v>1.3592038751693347</c:v>
                </c:pt>
                <c:pt idx="2">
                  <c:v>1.4385985467938942</c:v>
                </c:pt>
                <c:pt idx="3">
                  <c:v>1.9376343912928995</c:v>
                </c:pt>
                <c:pt idx="4">
                  <c:v>2.4460631538748587</c:v>
                </c:pt>
                <c:pt idx="5">
                  <c:v>2.8018701105992054</c:v>
                </c:pt>
                <c:pt idx="6">
                  <c:v>2.9663301774860336</c:v>
                </c:pt>
                <c:pt idx="7">
                  <c:v>3.0553301774860353</c:v>
                </c:pt>
                <c:pt idx="8">
                  <c:v>3.1003301774860352</c:v>
                </c:pt>
                <c:pt idx="9">
                  <c:v>3.0914401774860369</c:v>
                </c:pt>
                <c:pt idx="1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1E-4D3E-9649-0303950B1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698016"/>
        <c:axId val="482699584"/>
      </c:lineChart>
      <c:catAx>
        <c:axId val="48269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699584"/>
        <c:crosses val="autoZero"/>
        <c:auto val="1"/>
        <c:lblAlgn val="ctr"/>
        <c:lblOffset val="100"/>
        <c:noMultiLvlLbl val="0"/>
      </c:catAx>
      <c:valAx>
        <c:axId val="48269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69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906658425376013E-2"/>
          <c:y val="0.81383248146613252"/>
          <c:w val="0.92378131914398054"/>
          <c:h val="0.16862365888474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Valsts parāds, % no IKP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4890781509454176"/>
          <c:y val="0.1705287356321839"/>
          <c:w val="0.80120556359026551"/>
          <c:h val="0.57913331523214773"/>
        </c:manualLayout>
      </c:layout>
      <c:lineChart>
        <c:grouping val="standard"/>
        <c:varyColors val="0"/>
        <c:ser>
          <c:idx val="0"/>
          <c:order val="0"/>
          <c:tx>
            <c:strRef>
              <c:f>'Reformas un to ietekme'!$K$5</c:f>
              <c:strCache>
                <c:ptCount val="1"/>
                <c:pt idx="0">
                  <c:v>iepriekšējie pieņēmumi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'Reformas un to ietekme'!$L$2:$O$2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'Reformas un to ietekme'!$L$5:$O$5</c:f>
              <c:numCache>
                <c:formatCode>#\ ##0.0</c:formatCode>
                <c:ptCount val="4"/>
                <c:pt idx="0">
                  <c:v>37.4</c:v>
                </c:pt>
                <c:pt idx="1">
                  <c:v>38</c:v>
                </c:pt>
                <c:pt idx="2">
                  <c:v>35.6</c:v>
                </c:pt>
                <c:pt idx="3">
                  <c:v>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A-4B1F-B3E3-C84EF316A8A6}"/>
            </c:ext>
          </c:extLst>
        </c:ser>
        <c:ser>
          <c:idx val="1"/>
          <c:order val="1"/>
          <c:tx>
            <c:strRef>
              <c:f>'Reformas un to ietekme'!$K$6</c:f>
              <c:strCache>
                <c:ptCount val="1"/>
                <c:pt idx="0">
                  <c:v>iedzīvotāju priekšlikumu rezultāts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'Reformas un to ietekme'!$L$2:$O$2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'Reformas un to ietekme'!$L$6:$O$6</c:f>
              <c:numCache>
                <c:formatCode>#\ ##0.0</c:formatCode>
                <c:ptCount val="4"/>
                <c:pt idx="0">
                  <c:v>45.018766255051709</c:v>
                </c:pt>
                <c:pt idx="1">
                  <c:v>45.37540589397662</c:v>
                </c:pt>
                <c:pt idx="2">
                  <c:v>42.760861260644916</c:v>
                </c:pt>
                <c:pt idx="3">
                  <c:v>42.553401744214952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FA-4B1F-B3E3-C84EF316A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784848"/>
        <c:axId val="408783280"/>
      </c:lineChart>
      <c:catAx>
        <c:axId val="40878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3280"/>
        <c:crosses val="autoZero"/>
        <c:auto val="1"/>
        <c:lblAlgn val="ctr"/>
        <c:lblOffset val="100"/>
        <c:noMultiLvlLbl val="0"/>
      </c:catAx>
      <c:valAx>
        <c:axId val="40878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83566339921795"/>
          <c:y val="0.83792994841162094"/>
          <c:w val="0.75075044190904705"/>
          <c:h val="0.14827694814010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Līdzekļi neparedzētiem gadījumiem  2017. gadā, milj. eiro</a:t>
            </a:r>
          </a:p>
        </c:rich>
      </c:tx>
      <c:layout>
        <c:manualLayout>
          <c:xMode val="edge"/>
          <c:yMode val="edge"/>
          <c:x val="7.3930446194225716E-2"/>
          <c:y val="3.25670461240406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6580927384076991E-2"/>
          <c:y val="0.14728446609597404"/>
          <c:w val="0.90286351706036749"/>
          <c:h val="0.758278152063744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LNG!$A$23</c:f>
              <c:strCache>
                <c:ptCount val="1"/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2-44F9-9257-C63491AA0DA9}"/>
              </c:ext>
            </c:extLst>
          </c:dPt>
          <c:cat>
            <c:strRef>
              <c:f>LNG!$B$22:$E$22</c:f>
              <c:strCache>
                <c:ptCount val="4"/>
                <c:pt idx="0">
                  <c:v>2017/I</c:v>
                </c:pt>
                <c:pt idx="1">
                  <c:v>2017/II</c:v>
                </c:pt>
                <c:pt idx="2">
                  <c:v>2017/III</c:v>
                </c:pt>
                <c:pt idx="3">
                  <c:v>2017/IV</c:v>
                </c:pt>
              </c:strCache>
            </c:strRef>
          </c:cat>
          <c:val>
            <c:numRef>
              <c:f>LNG!$B$23:$E$23</c:f>
              <c:numCache>
                <c:formatCode>#,##0</c:formatCode>
                <c:ptCount val="4"/>
                <c:pt idx="0">
                  <c:v>4.8349450000000003</c:v>
                </c:pt>
                <c:pt idx="1">
                  <c:v>6.3540330000000003</c:v>
                </c:pt>
                <c:pt idx="2">
                  <c:v>10.120044999999999</c:v>
                </c:pt>
                <c:pt idx="3">
                  <c:v>45.643138999999998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2-44F9-9257-C63491AA0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2701152"/>
        <c:axId val="484000952"/>
      </c:barChart>
      <c:catAx>
        <c:axId val="48270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0952"/>
        <c:crosses val="autoZero"/>
        <c:auto val="1"/>
        <c:lblAlgn val="ctr"/>
        <c:lblOffset val="100"/>
        <c:noMultiLvlLbl val="0"/>
      </c:catAx>
      <c:valAx>
        <c:axId val="48400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7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Vispārējās valdības izdevumi 2016. gadā, milj. eiro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COFOG!$K$3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COFOG!$J$4:$J$13</c:f>
              <c:strCache>
                <c:ptCount val="10"/>
                <c:pt idx="0">
                  <c:v>Vides aizsardzība</c:v>
                </c:pt>
                <c:pt idx="1">
                  <c:v>Mājoklis un komunālā saimniecība</c:v>
                </c:pt>
                <c:pt idx="2">
                  <c:v>Atpūta, kultūra un reliģija</c:v>
                </c:pt>
                <c:pt idx="3">
                  <c:v>Aizsardzība</c:v>
                </c:pt>
                <c:pt idx="4">
                  <c:v>Sabiedriskā kārtība un drošība</c:v>
                </c:pt>
                <c:pt idx="5">
                  <c:v>Veselība</c:v>
                </c:pt>
                <c:pt idx="6">
                  <c:v>Vispārējie sabiedriskie pakalpojumi</c:v>
                </c:pt>
                <c:pt idx="7">
                  <c:v>Ekonomiskā darbība</c:v>
                </c:pt>
                <c:pt idx="8">
                  <c:v>Izglītība</c:v>
                </c:pt>
                <c:pt idx="9">
                  <c:v>Sociālā aizsardzība</c:v>
                </c:pt>
              </c:strCache>
            </c:strRef>
          </c:cat>
          <c:val>
            <c:numRef>
              <c:f>COFOG!$K$4:$K$13</c:f>
              <c:numCache>
                <c:formatCode>#,##0</c:formatCode>
                <c:ptCount val="10"/>
                <c:pt idx="0">
                  <c:v>134.69999999999999</c:v>
                </c:pt>
                <c:pt idx="1">
                  <c:v>222.5</c:v>
                </c:pt>
                <c:pt idx="2">
                  <c:v>360.9</c:v>
                </c:pt>
                <c:pt idx="3">
                  <c:v>410.6</c:v>
                </c:pt>
                <c:pt idx="4">
                  <c:v>540.20000000000005</c:v>
                </c:pt>
                <c:pt idx="5">
                  <c:v>934.7</c:v>
                </c:pt>
                <c:pt idx="6">
                  <c:v>1108.0999999999999</c:v>
                </c:pt>
                <c:pt idx="7">
                  <c:v>1232.7</c:v>
                </c:pt>
                <c:pt idx="8">
                  <c:v>1368.8</c:v>
                </c:pt>
                <c:pt idx="9">
                  <c:v>2996.5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E-48D4-9AB7-500622A49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4002912"/>
        <c:axId val="484004872"/>
      </c:barChart>
      <c:catAx>
        <c:axId val="484002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4872"/>
        <c:crosses val="autoZero"/>
        <c:auto val="1"/>
        <c:lblAlgn val="ctr"/>
        <c:lblOffset val="100"/>
        <c:noMultiLvlLbl val="0"/>
      </c:catAx>
      <c:valAx>
        <c:axId val="484004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2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General government</a:t>
            </a:r>
            <a:r>
              <a:rPr lang="lv-LV" sz="1200" baseline="0"/>
              <a:t> expenditures in 2016, million euro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COFOG!$K$24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COFOG!$J$25:$J$34</c:f>
              <c:strCache>
                <c:ptCount val="10"/>
                <c:pt idx="0">
                  <c:v>Environment protection</c:v>
                </c:pt>
                <c:pt idx="1">
                  <c:v>Housing and community amenities</c:v>
                </c:pt>
                <c:pt idx="2">
                  <c:v>Recreation, culture and religion</c:v>
                </c:pt>
                <c:pt idx="3">
                  <c:v>Defence</c:v>
                </c:pt>
                <c:pt idx="4">
                  <c:v>Public order and safety</c:v>
                </c:pt>
                <c:pt idx="5">
                  <c:v>Health</c:v>
                </c:pt>
                <c:pt idx="6">
                  <c:v>General public services</c:v>
                </c:pt>
                <c:pt idx="7">
                  <c:v>Economic affairs</c:v>
                </c:pt>
                <c:pt idx="8">
                  <c:v>Education</c:v>
                </c:pt>
                <c:pt idx="9">
                  <c:v>Social protection</c:v>
                </c:pt>
              </c:strCache>
            </c:strRef>
          </c:cat>
          <c:val>
            <c:numRef>
              <c:f>COFOG!$K$25:$K$34</c:f>
              <c:numCache>
                <c:formatCode>#,##0</c:formatCode>
                <c:ptCount val="10"/>
                <c:pt idx="0">
                  <c:v>134.69999999999999</c:v>
                </c:pt>
                <c:pt idx="1">
                  <c:v>222.5</c:v>
                </c:pt>
                <c:pt idx="2">
                  <c:v>360.9</c:v>
                </c:pt>
                <c:pt idx="3">
                  <c:v>410.6</c:v>
                </c:pt>
                <c:pt idx="4">
                  <c:v>540.20000000000005</c:v>
                </c:pt>
                <c:pt idx="5">
                  <c:v>934.7</c:v>
                </c:pt>
                <c:pt idx="6">
                  <c:v>1108.0999999999999</c:v>
                </c:pt>
                <c:pt idx="7">
                  <c:v>1232.7</c:v>
                </c:pt>
                <c:pt idx="8">
                  <c:v>1368.8</c:v>
                </c:pt>
                <c:pt idx="9">
                  <c:v>2996.5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7-493F-AB1A-728E41596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4001344"/>
        <c:axId val="484005264"/>
      </c:barChart>
      <c:catAx>
        <c:axId val="484001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5264"/>
        <c:crosses val="autoZero"/>
        <c:auto val="1"/>
        <c:lblAlgn val="ctr"/>
        <c:lblOffset val="100"/>
        <c:noMultiLvlLbl val="0"/>
      </c:catAx>
      <c:valAx>
        <c:axId val="484005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Valsts budžeta izdevumi 2016 gadā, % no IKP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63205225983114"/>
          <c:y val="8.8898642300090744E-2"/>
          <c:w val="0.8232211705207797"/>
          <c:h val="0.862892168160030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COFOG_2016!$B$3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F19-42C5-8FCC-ED013FA679C7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F19-42C5-8FCC-ED013FA679C7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F19-42C5-8FCC-ED013FA679C7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19-42C5-8FCC-ED013FA679C7}"/>
              </c:ext>
            </c:extLst>
          </c:dPt>
          <c:dLbls>
            <c:dLbl>
              <c:idx val="12"/>
              <c:numFmt formatCode="#,##0.0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F19-42C5-8FCC-ED013FA679C7}"/>
                </c:ext>
              </c:extLst>
            </c:dLbl>
            <c:dLbl>
              <c:idx val="13"/>
              <c:numFmt formatCode="#,##0.0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F19-42C5-8FCC-ED013FA679C7}"/>
                </c:ext>
              </c:extLst>
            </c:dLbl>
            <c:dLbl>
              <c:idx val="18"/>
              <c:numFmt formatCode="#,##0.0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F19-42C5-8FCC-ED013FA679C7}"/>
                </c:ext>
              </c:extLst>
            </c:dLbl>
            <c:dLbl>
              <c:idx val="19"/>
              <c:numFmt formatCode="#,##0.0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F19-42C5-8FCC-ED013FA679C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COFOG_2016!$A$4:$A$23</c:f>
              <c:strCache>
                <c:ptCount val="20"/>
                <c:pt idx="0">
                  <c:v>(Latvija)</c:v>
                </c:pt>
                <c:pt idx="1">
                  <c:v>Vispārējie sabiedriskie pakalpojumi (ES 28)</c:v>
                </c:pt>
                <c:pt idx="2">
                  <c:v>(Latvija)</c:v>
                </c:pt>
                <c:pt idx="3">
                  <c:v>Aizsardzība (ES 28)</c:v>
                </c:pt>
                <c:pt idx="4">
                  <c:v>(Latvija)</c:v>
                </c:pt>
                <c:pt idx="5">
                  <c:v>Sabiedriskā kārtība un drošība (ES 28)</c:v>
                </c:pt>
                <c:pt idx="6">
                  <c:v>(Latvija)</c:v>
                </c:pt>
                <c:pt idx="7">
                  <c:v>Ekonomiskā darbība (ES 28)</c:v>
                </c:pt>
                <c:pt idx="8">
                  <c:v>(Latvija)</c:v>
                </c:pt>
                <c:pt idx="9">
                  <c:v>Vides aizsardzība (ES 28)</c:v>
                </c:pt>
                <c:pt idx="10">
                  <c:v>(Latvija)</c:v>
                </c:pt>
                <c:pt idx="11">
                  <c:v>Mājoklis un komunālā saimniecība (ES 28)</c:v>
                </c:pt>
                <c:pt idx="12">
                  <c:v>(Latvija)</c:v>
                </c:pt>
                <c:pt idx="13">
                  <c:v>Veselība (ES 28)</c:v>
                </c:pt>
                <c:pt idx="14">
                  <c:v>(Latvija)</c:v>
                </c:pt>
                <c:pt idx="15">
                  <c:v>Atpūta, kultūra un reliģija (ES 28)</c:v>
                </c:pt>
                <c:pt idx="16">
                  <c:v>(Latvija)</c:v>
                </c:pt>
                <c:pt idx="17">
                  <c:v>Izglītība (ES 28)</c:v>
                </c:pt>
                <c:pt idx="18">
                  <c:v>(Latvija)</c:v>
                </c:pt>
                <c:pt idx="19">
                  <c:v>Sociālā aizsardzība (ES 28)</c:v>
                </c:pt>
              </c:strCache>
            </c:strRef>
          </c:cat>
          <c:val>
            <c:numRef>
              <c:f>COFOG_2016!$B$4:$B$23</c:f>
              <c:numCache>
                <c:formatCode>General</c:formatCode>
                <c:ptCount val="20"/>
                <c:pt idx="0">
                  <c:v>4.4000000000000004</c:v>
                </c:pt>
                <c:pt idx="1">
                  <c:v>6</c:v>
                </c:pt>
                <c:pt idx="2">
                  <c:v>1.6</c:v>
                </c:pt>
                <c:pt idx="3">
                  <c:v>1.3</c:v>
                </c:pt>
                <c:pt idx="4">
                  <c:v>2.2000000000000002</c:v>
                </c:pt>
                <c:pt idx="5">
                  <c:v>1.7</c:v>
                </c:pt>
                <c:pt idx="6">
                  <c:v>4.9000000000000004</c:v>
                </c:pt>
                <c:pt idx="7">
                  <c:v>4</c:v>
                </c:pt>
                <c:pt idx="8">
                  <c:v>0.5</c:v>
                </c:pt>
                <c:pt idx="9">
                  <c:v>0.7</c:v>
                </c:pt>
                <c:pt idx="10">
                  <c:v>0.9</c:v>
                </c:pt>
                <c:pt idx="11">
                  <c:v>0.6</c:v>
                </c:pt>
                <c:pt idx="12">
                  <c:v>3.7</c:v>
                </c:pt>
                <c:pt idx="13">
                  <c:v>7.1</c:v>
                </c:pt>
                <c:pt idx="14">
                  <c:v>1.4</c:v>
                </c:pt>
                <c:pt idx="15">
                  <c:v>1</c:v>
                </c:pt>
                <c:pt idx="16">
                  <c:v>5.5</c:v>
                </c:pt>
                <c:pt idx="17">
                  <c:v>4.7</c:v>
                </c:pt>
                <c:pt idx="18">
                  <c:v>12</c:v>
                </c:pt>
                <c:pt idx="19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19-42C5-8FCC-ED013FA67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006440"/>
        <c:axId val="484001736"/>
      </c:barChart>
      <c:catAx>
        <c:axId val="484006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1736"/>
        <c:crosses val="autoZero"/>
        <c:auto val="1"/>
        <c:lblAlgn val="ctr"/>
        <c:lblOffset val="100"/>
        <c:noMultiLvlLbl val="1"/>
      </c:catAx>
      <c:valAx>
        <c:axId val="484001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6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Valsts</a:t>
            </a:r>
            <a:r>
              <a:rPr lang="lv-LV" baseline="0"/>
              <a:t> budžeta izdevumi uz 1 iedzīvotāju 2016.gadā, eiro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1968957</c:v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strLit>
              <c:ptCount val="10"/>
              <c:pt idx="0">
                <c:v>Vides aizsardzība</c:v>
              </c:pt>
              <c:pt idx="1">
                <c:v>Mājoklis un komunālā saimniecība</c:v>
              </c:pt>
              <c:pt idx="2">
                <c:v>Atpūta, kultūra un reliģija</c:v>
              </c:pt>
              <c:pt idx="3">
                <c:v>Aizsardzība</c:v>
              </c:pt>
              <c:pt idx="4">
                <c:v>Sabiedriskā kārtība un drošība</c:v>
              </c:pt>
              <c:pt idx="5">
                <c:v>Veselība</c:v>
              </c:pt>
              <c:pt idx="6">
                <c:v>Vispārējie sabiedriskie pakalpojumi</c:v>
              </c:pt>
              <c:pt idx="7">
                <c:v>Ekonomiskā darbība</c:v>
              </c:pt>
              <c:pt idx="8">
                <c:v>Izglītība</c:v>
              </c:pt>
              <c:pt idx="9">
                <c:v>Sociālā aizsardzība</c:v>
              </c:pt>
            </c:strLit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0-90BF-4328-9E3D-B38FA480B0E8}"/>
            </c:ext>
          </c:extLst>
        </c:ser>
        <c:ser>
          <c:idx val="1"/>
          <c:order val="1"/>
          <c:tx>
            <c:strRef>
              <c:f>COFOG_eiro!$J$2</c:f>
              <c:strCache>
                <c:ptCount val="1"/>
                <c:pt idx="0">
                  <c:v>2016 per capita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COFOG_eiro!$H$3:$H$12</c:f>
              <c:strCache>
                <c:ptCount val="10"/>
                <c:pt idx="0">
                  <c:v>Vides aizsardzība</c:v>
                </c:pt>
                <c:pt idx="1">
                  <c:v>Mājoklis un komunālā saimniecība</c:v>
                </c:pt>
                <c:pt idx="2">
                  <c:v>Atpūta, kultūra un reliģija</c:v>
                </c:pt>
                <c:pt idx="3">
                  <c:v>Aizsardzība</c:v>
                </c:pt>
                <c:pt idx="4">
                  <c:v>Sabiedriskā kārtība un drošība</c:v>
                </c:pt>
                <c:pt idx="5">
                  <c:v>Veselība</c:v>
                </c:pt>
                <c:pt idx="6">
                  <c:v>Vispārējie sabiedriskie pakalpojumi</c:v>
                </c:pt>
                <c:pt idx="7">
                  <c:v>Ekonomiskā darbība</c:v>
                </c:pt>
                <c:pt idx="8">
                  <c:v>Izglītība</c:v>
                </c:pt>
                <c:pt idx="9">
                  <c:v>Sociālā aizsardzība</c:v>
                </c:pt>
              </c:strCache>
            </c:strRef>
          </c:cat>
          <c:val>
            <c:numRef>
              <c:f>COFOG_eiro!$J$3:$J$12</c:f>
              <c:numCache>
                <c:formatCode>0</c:formatCode>
                <c:ptCount val="10"/>
                <c:pt idx="0">
                  <c:v>68.411854601192402</c:v>
                </c:pt>
                <c:pt idx="1">
                  <c:v>113.00399145334306</c:v>
                </c:pt>
                <c:pt idx="2">
                  <c:v>183.29501355286072</c:v>
                </c:pt>
                <c:pt idx="3">
                  <c:v>208.53680400333781</c:v>
                </c:pt>
                <c:pt idx="4">
                  <c:v>274.35845475548729</c:v>
                </c:pt>
                <c:pt idx="5">
                  <c:v>474.71834072557198</c:v>
                </c:pt>
                <c:pt idx="6">
                  <c:v>562.78527159303121</c:v>
                </c:pt>
                <c:pt idx="7">
                  <c:v>626.06750680690334</c:v>
                </c:pt>
                <c:pt idx="8">
                  <c:v>695.19039775881345</c:v>
                </c:pt>
                <c:pt idx="9">
                  <c:v>1521.8717320896292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F-4328-9E3D-B38FA480B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21485871"/>
        <c:axId val="1"/>
      </c:barChart>
      <c:catAx>
        <c:axId val="14214858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2148587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Valsts budžeta ieņēmumi 2018. gadā, plāns, milj. eiro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Ienemumi_eiro!$B$2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strRef>
              <c:f>Ienemumi_eiro!$A$3:$A$16</c:f>
              <c:strCache>
                <c:ptCount val="14"/>
                <c:pt idx="0">
                  <c:v>Sociālās apdrošināšanas iemaksas</c:v>
                </c:pt>
                <c:pt idx="1">
                  <c:v>Pievienotās vērtības nodoklis</c:v>
                </c:pt>
                <c:pt idx="2">
                  <c:v>Akcīzes nodoklis</c:v>
                </c:pt>
                <c:pt idx="3">
                  <c:v>Iedzīvotāju ienākuma nodoklis</c:v>
                </c:pt>
                <c:pt idx="4">
                  <c:v>Uzņēmumu ienākuma nodoklis</c:v>
                </c:pt>
                <c:pt idx="5">
                  <c:v>Transportlīdzekļa ekspluatācijas nodoklis</c:v>
                </c:pt>
                <c:pt idx="6">
                  <c:v>Muitas nodoklis</c:v>
                </c:pt>
                <c:pt idx="7">
                  <c:v>Solidaritātes nodoklis</c:v>
                </c:pt>
                <c:pt idx="8">
                  <c:v>Azartspēļu nodoklis</c:v>
                </c:pt>
                <c:pt idx="9">
                  <c:v>Dabas resursu nodoklis</c:v>
                </c:pt>
                <c:pt idx="10">
                  <c:v>Uzņēmumu vieglo transportlīdzekļu nodoklis</c:v>
                </c:pt>
                <c:pt idx="11">
                  <c:v>Subsidētās elektroenerģijas nodoklis</c:v>
                </c:pt>
                <c:pt idx="12">
                  <c:v>Elektroenerģijas nodoklis</c:v>
                </c:pt>
                <c:pt idx="13">
                  <c:v>Izložu nodoklis</c:v>
                </c:pt>
              </c:strCache>
            </c:strRef>
          </c:cat>
          <c:val>
            <c:numRef>
              <c:f>Ienemumi_eiro!$B$3:$B$16</c:f>
              <c:numCache>
                <c:formatCode>#,##0</c:formatCode>
                <c:ptCount val="14"/>
                <c:pt idx="0">
                  <c:v>2612.773694</c:v>
                </c:pt>
                <c:pt idx="1">
                  <c:v>2451.1392759999999</c:v>
                </c:pt>
                <c:pt idx="2">
                  <c:v>1025.0250000000001</c:v>
                </c:pt>
                <c:pt idx="3">
                  <c:v>345.76</c:v>
                </c:pt>
                <c:pt idx="4">
                  <c:v>232.7</c:v>
                </c:pt>
                <c:pt idx="5">
                  <c:v>103.5</c:v>
                </c:pt>
                <c:pt idx="6">
                  <c:v>43.8</c:v>
                </c:pt>
                <c:pt idx="7">
                  <c:v>32.024999999999999</c:v>
                </c:pt>
                <c:pt idx="8">
                  <c:v>31.280249999999999</c:v>
                </c:pt>
                <c:pt idx="9">
                  <c:v>23.78</c:v>
                </c:pt>
                <c:pt idx="10">
                  <c:v>23.1</c:v>
                </c:pt>
                <c:pt idx="11">
                  <c:v>5.80314</c:v>
                </c:pt>
                <c:pt idx="12">
                  <c:v>4.7039999999999997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B-40A4-8E88-D626759A1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20285519"/>
        <c:axId val="1"/>
      </c:barChart>
      <c:catAx>
        <c:axId val="14202855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202855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Valsts</a:t>
            </a:r>
            <a:r>
              <a:rPr lang="lv-LV" baseline="0"/>
              <a:t> budžeta ieņēmumi no nodokļiem uz 1 iedzīvotāju, plānots 2018.gadā, eiro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Ienemumi_eiro!$G$2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strRef>
              <c:f>Ienemumi_eiro!$A$3:$A$16</c:f>
              <c:strCache>
                <c:ptCount val="14"/>
                <c:pt idx="0">
                  <c:v>Sociālās apdrošināšanas iemaksas</c:v>
                </c:pt>
                <c:pt idx="1">
                  <c:v>Pievienotās vērtības nodoklis</c:v>
                </c:pt>
                <c:pt idx="2">
                  <c:v>Akcīzes nodoklis</c:v>
                </c:pt>
                <c:pt idx="3">
                  <c:v>Iedzīvotāju ienākuma nodoklis</c:v>
                </c:pt>
                <c:pt idx="4">
                  <c:v>Uzņēmumu ienākuma nodoklis</c:v>
                </c:pt>
                <c:pt idx="5">
                  <c:v>Transportlīdzekļa ekspluatācijas nodoklis</c:v>
                </c:pt>
                <c:pt idx="6">
                  <c:v>Muitas nodoklis</c:v>
                </c:pt>
                <c:pt idx="7">
                  <c:v>Solidaritātes nodoklis</c:v>
                </c:pt>
                <c:pt idx="8">
                  <c:v>Azartspēļu nodoklis</c:v>
                </c:pt>
                <c:pt idx="9">
                  <c:v>Dabas resursu nodoklis</c:v>
                </c:pt>
                <c:pt idx="10">
                  <c:v>Uzņēmumu vieglo transportlīdzekļu nodoklis</c:v>
                </c:pt>
                <c:pt idx="11">
                  <c:v>Subsidētās elektroenerģijas nodoklis</c:v>
                </c:pt>
                <c:pt idx="12">
                  <c:v>Elektroenerģijas nodoklis</c:v>
                </c:pt>
                <c:pt idx="13">
                  <c:v>Izložu nodoklis</c:v>
                </c:pt>
              </c:strCache>
            </c:strRef>
          </c:cat>
          <c:val>
            <c:numRef>
              <c:f>Ienemumi_eiro!$G$3:$G$16</c:f>
              <c:numCache>
                <c:formatCode>0</c:formatCode>
                <c:ptCount val="14"/>
                <c:pt idx="0">
                  <c:v>1350.7041246829085</c:v>
                </c:pt>
                <c:pt idx="1">
                  <c:v>1267.1453091664043</c:v>
                </c:pt>
                <c:pt idx="2">
                  <c:v>529.89874269726874</c:v>
                </c:pt>
                <c:pt idx="3">
                  <c:v>178.74470308042012</c:v>
                </c:pt>
                <c:pt idx="4">
                  <c:v>120.29700487856826</c:v>
                </c:pt>
                <c:pt idx="5">
                  <c:v>53.505543639586655</c:v>
                </c:pt>
                <c:pt idx="6">
                  <c:v>22.642925714143917</c:v>
                </c:pt>
                <c:pt idx="7">
                  <c:v>16.555700821814131</c:v>
                </c:pt>
                <c:pt idx="8">
                  <c:v>16.170693540407541</c:v>
                </c:pt>
                <c:pt idx="9">
                  <c:v>12.293350992747543</c:v>
                </c:pt>
                <c:pt idx="10">
                  <c:v>11.941816986226588</c:v>
                </c:pt>
                <c:pt idx="11">
                  <c:v>3.0000015508853228</c:v>
                </c:pt>
                <c:pt idx="12">
                  <c:v>2.4317881862861412</c:v>
                </c:pt>
                <c:pt idx="13">
                  <c:v>1.5508853228865698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95-4F8F-9A7C-AF0AD51C8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10472335"/>
        <c:axId val="1"/>
      </c:barChart>
      <c:catAx>
        <c:axId val="141047233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104723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Valsts budžeta ieņēmumi 2018. gadā, plāns </a:t>
            </a:r>
          </a:p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100"/>
              <a:t>milj. eiro</a:t>
            </a:r>
          </a:p>
        </c:rich>
      </c:tx>
      <c:layout>
        <c:manualLayout>
          <c:xMode val="edge"/>
          <c:yMode val="edge"/>
          <c:x val="4.5729002624671916E-2"/>
          <c:y val="1.885908329255453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Ienemumi!$B$2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Ienemumi!$A$3:$A$16</c:f>
              <c:strCache>
                <c:ptCount val="14"/>
                <c:pt idx="0">
                  <c:v>Sociālās apdrošināšanas iemaksas</c:v>
                </c:pt>
                <c:pt idx="1">
                  <c:v>Pievienotās vērtības nodoklis</c:v>
                </c:pt>
                <c:pt idx="2">
                  <c:v>Akcīzes nodoklis</c:v>
                </c:pt>
                <c:pt idx="3">
                  <c:v>Iedzīvotāju ienākuma nodoklis</c:v>
                </c:pt>
                <c:pt idx="4">
                  <c:v>Uzņēmumu ienākuma nodoklis</c:v>
                </c:pt>
                <c:pt idx="5">
                  <c:v>Transportlīdzekļa ekspluatācijas nodoklis</c:v>
                </c:pt>
                <c:pt idx="6">
                  <c:v>Muitas nodoklis</c:v>
                </c:pt>
                <c:pt idx="7">
                  <c:v>Solidaritātes nodoklis</c:v>
                </c:pt>
                <c:pt idx="8">
                  <c:v>Azartspēļu nodoklis</c:v>
                </c:pt>
                <c:pt idx="9">
                  <c:v>Dabas resursu nodoklis</c:v>
                </c:pt>
                <c:pt idx="10">
                  <c:v>Uzņēmumu vieglo transportlīdzekļu nodoklis</c:v>
                </c:pt>
                <c:pt idx="11">
                  <c:v>Subsidētās elektroenerģijas nodoklis</c:v>
                </c:pt>
                <c:pt idx="12">
                  <c:v>Elektroenerģijas nodoklis</c:v>
                </c:pt>
                <c:pt idx="13">
                  <c:v>Izložu nodoklis</c:v>
                </c:pt>
              </c:strCache>
            </c:strRef>
          </c:cat>
          <c:val>
            <c:numRef>
              <c:f>Ienemumi!$B$3:$B$16</c:f>
              <c:numCache>
                <c:formatCode>#\ ##0.0</c:formatCode>
                <c:ptCount val="14"/>
                <c:pt idx="0">
                  <c:v>2612.773694</c:v>
                </c:pt>
                <c:pt idx="1">
                  <c:v>2451.1392759999999</c:v>
                </c:pt>
                <c:pt idx="2">
                  <c:v>1025.0250000000001</c:v>
                </c:pt>
                <c:pt idx="3">
                  <c:v>345.76</c:v>
                </c:pt>
                <c:pt idx="4">
                  <c:v>232.7</c:v>
                </c:pt>
                <c:pt idx="5">
                  <c:v>103.5</c:v>
                </c:pt>
                <c:pt idx="6">
                  <c:v>43.8</c:v>
                </c:pt>
                <c:pt idx="7">
                  <c:v>32.024999999999999</c:v>
                </c:pt>
                <c:pt idx="8">
                  <c:v>31.280249999999999</c:v>
                </c:pt>
                <c:pt idx="9">
                  <c:v>23.78</c:v>
                </c:pt>
                <c:pt idx="10">
                  <c:v>23.1</c:v>
                </c:pt>
                <c:pt idx="11">
                  <c:v>5.80314</c:v>
                </c:pt>
                <c:pt idx="12">
                  <c:v>4.7039999999999997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5-4B7C-A313-03B94E4D5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4008008"/>
        <c:axId val="484003696"/>
      </c:barChart>
      <c:catAx>
        <c:axId val="4840080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3696"/>
        <c:crosses val="autoZero"/>
        <c:auto val="1"/>
        <c:lblAlgn val="ctr"/>
        <c:lblOffset val="100"/>
        <c:noMultiLvlLbl val="0"/>
      </c:catAx>
      <c:valAx>
        <c:axId val="4840036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8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State budget revenues</a:t>
            </a:r>
            <a:r>
              <a:rPr lang="lv-LV" baseline="0"/>
              <a:t> in 2018, million euro, planning</a:t>
            </a:r>
            <a:endParaRPr lang="lv-LV" sz="1100"/>
          </a:p>
        </c:rich>
      </c:tx>
      <c:layout>
        <c:manualLayout>
          <c:xMode val="edge"/>
          <c:yMode val="edge"/>
          <c:x val="4.5729002624671916E-2"/>
          <c:y val="1.885908329255453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Ienemumi!$E$2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Ienemumi!$D$3:$D$14</c:f>
              <c:strCache>
                <c:ptCount val="12"/>
                <c:pt idx="0">
                  <c:v>Social contributions</c:v>
                </c:pt>
                <c:pt idx="1">
                  <c:v>Value added tax</c:v>
                </c:pt>
                <c:pt idx="2">
                  <c:v>Excise duty</c:v>
                </c:pt>
                <c:pt idx="3">
                  <c:v>Personal income tax</c:v>
                </c:pt>
                <c:pt idx="4">
                  <c:v>Corporate income tax</c:v>
                </c:pt>
                <c:pt idx="5">
                  <c:v>Vehicle operating tax</c:v>
                </c:pt>
                <c:pt idx="6">
                  <c:v>Customs duty</c:v>
                </c:pt>
                <c:pt idx="7">
                  <c:v>Solidarity tax</c:v>
                </c:pt>
                <c:pt idx="8">
                  <c:v>Gambling tax</c:v>
                </c:pt>
                <c:pt idx="9">
                  <c:v>Natural resources tax</c:v>
                </c:pt>
                <c:pt idx="10">
                  <c:v>Company car tax</c:v>
                </c:pt>
                <c:pt idx="11">
                  <c:v>Subsidised energy tax</c:v>
                </c:pt>
              </c:strCache>
            </c:strRef>
          </c:cat>
          <c:val>
            <c:numRef>
              <c:f>Ienemumi!$E$3:$E$14</c:f>
              <c:numCache>
                <c:formatCode>0</c:formatCode>
                <c:ptCount val="12"/>
                <c:pt idx="0">
                  <c:v>2612.773694</c:v>
                </c:pt>
                <c:pt idx="1">
                  <c:v>2451.1392759999999</c:v>
                </c:pt>
                <c:pt idx="2">
                  <c:v>1025.0250000000001</c:v>
                </c:pt>
                <c:pt idx="3">
                  <c:v>345.76</c:v>
                </c:pt>
                <c:pt idx="4">
                  <c:v>232.7</c:v>
                </c:pt>
                <c:pt idx="5">
                  <c:v>103.5</c:v>
                </c:pt>
                <c:pt idx="6">
                  <c:v>43.8</c:v>
                </c:pt>
                <c:pt idx="7">
                  <c:v>32.024999999999999</c:v>
                </c:pt>
                <c:pt idx="8">
                  <c:v>31.280249999999999</c:v>
                </c:pt>
                <c:pt idx="9">
                  <c:v>23.78</c:v>
                </c:pt>
                <c:pt idx="10">
                  <c:v>23.1</c:v>
                </c:pt>
                <c:pt idx="11">
                  <c:v>5.80314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2-42CF-A2C5-8EAEBED1F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4008400"/>
        <c:axId val="484004088"/>
      </c:barChart>
      <c:catAx>
        <c:axId val="484008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4088"/>
        <c:crosses val="autoZero"/>
        <c:auto val="1"/>
        <c:lblAlgn val="ctr"/>
        <c:lblOffset val="100"/>
        <c:noMultiLvlLbl val="0"/>
      </c:catAx>
      <c:valAx>
        <c:axId val="4840040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4008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Valsts parāds</a:t>
            </a:r>
            <a:r>
              <a:rPr lang="lv-LV" baseline="0"/>
              <a:t> 2027. un 2037. gadā, </a:t>
            </a:r>
          </a:p>
          <a:p>
            <a:pPr>
              <a:defRPr/>
            </a:pPr>
            <a:r>
              <a:rPr lang="lv-LV" baseline="0"/>
              <a:t>eiro uz 1 iedzīvotāju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'Ilgtermiņā sekas'!$B$3:$B$3</c:f>
              <c:strCache>
                <c:ptCount val="1"/>
                <c:pt idx="0">
                  <c:v>Valsts parāds uz 1 iedzīvotāju, eiro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58-457F-91AC-665FFC072350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002060"/>
                </a:fgClr>
                <a:bgClr>
                  <a:schemeClr val="bg1"/>
                </a:bgClr>
              </a:patt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58-457F-91AC-665FFC072350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002060"/>
                </a:fgClr>
                <a:bgClr>
                  <a:schemeClr val="bg1"/>
                </a:bgClr>
              </a:patt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D58-457F-91AC-665FFC072350}"/>
              </c:ext>
            </c:extLst>
          </c:dPt>
          <c:cat>
            <c:numRef>
              <c:f>'Ilgtermiņā sekas'!$C$2:$G$2</c:f>
              <c:numCache>
                <c:formatCode>General</c:formatCode>
                <c:ptCount val="5"/>
                <c:pt idx="0">
                  <c:v>2007</c:v>
                </c:pt>
                <c:pt idx="1">
                  <c:v>2017</c:v>
                </c:pt>
                <c:pt idx="2">
                  <c:v>2019</c:v>
                </c:pt>
                <c:pt idx="3">
                  <c:v>2027</c:v>
                </c:pt>
                <c:pt idx="4">
                  <c:v>2037</c:v>
                </c:pt>
              </c:numCache>
            </c:numRef>
          </c:cat>
          <c:val>
            <c:numRef>
              <c:f>'Ilgtermiņā sekas'!$C$3:$G$3</c:f>
              <c:numCache>
                <c:formatCode>0</c:formatCode>
                <c:ptCount val="5"/>
                <c:pt idx="0">
                  <c:v>823</c:v>
                </c:pt>
                <c:pt idx="1">
                  <c:v>5529</c:v>
                </c:pt>
                <c:pt idx="2">
                  <c:v>7142.4710500750462</c:v>
                </c:pt>
                <c:pt idx="3">
                  <c:v>10724.318712561233</c:v>
                </c:pt>
                <c:pt idx="4">
                  <c:v>19280.152388107352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58-457F-91AC-665FFC07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8787984"/>
        <c:axId val="408790728"/>
      </c:barChart>
      <c:catAx>
        <c:axId val="40878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90728"/>
        <c:crosses val="autoZero"/>
        <c:auto val="1"/>
        <c:lblAlgn val="ctr"/>
        <c:lblOffset val="100"/>
        <c:noMultiLvlLbl val="0"/>
      </c:catAx>
      <c:valAx>
        <c:axId val="408790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7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100"/>
              <a:t>Līdzekļi neparedzētiem gadījumiem  2017. gadā, milj. eiro</a:t>
            </a:r>
          </a:p>
        </c:rich>
      </c:tx>
      <c:layout>
        <c:manualLayout>
          <c:xMode val="edge"/>
          <c:yMode val="edge"/>
          <c:x val="8.998322536189729E-2"/>
          <c:y val="1.43609682895282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1362457922566577"/>
          <c:y val="0.17656977403750165"/>
          <c:w val="0.86915829872978978"/>
          <c:h val="0.728992928823071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LNG!$A$23</c:f>
              <c:strCache>
                <c:ptCount val="1"/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15-4A55-9C29-0BB625E81566}"/>
              </c:ext>
            </c:extLst>
          </c:dPt>
          <c:cat>
            <c:strRef>
              <c:f>LNG!$B$22:$E$22</c:f>
              <c:strCache>
                <c:ptCount val="4"/>
                <c:pt idx="0">
                  <c:v>2017/I</c:v>
                </c:pt>
                <c:pt idx="1">
                  <c:v>2017/II</c:v>
                </c:pt>
                <c:pt idx="2">
                  <c:v>2017/III</c:v>
                </c:pt>
                <c:pt idx="3">
                  <c:v>2017/IV</c:v>
                </c:pt>
              </c:strCache>
            </c:strRef>
          </c:cat>
          <c:val>
            <c:numRef>
              <c:f>LNG!$B$23:$E$23</c:f>
              <c:numCache>
                <c:formatCode>#,##0</c:formatCode>
                <c:ptCount val="4"/>
                <c:pt idx="0">
                  <c:v>4.8349450000000003</c:v>
                </c:pt>
                <c:pt idx="1">
                  <c:v>6.3540330000000003</c:v>
                </c:pt>
                <c:pt idx="2">
                  <c:v>10.120044999999999</c:v>
                </c:pt>
                <c:pt idx="3">
                  <c:v>45.643138999999998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15-4A55-9C29-0BB625E81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8789160"/>
        <c:axId val="408787200"/>
      </c:barChart>
      <c:catAx>
        <c:axId val="408789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7200"/>
        <c:crosses val="autoZero"/>
        <c:auto val="1"/>
        <c:lblAlgn val="ctr"/>
        <c:lblOffset val="100"/>
        <c:noMultiLvlLbl val="0"/>
      </c:catAx>
      <c:valAx>
        <c:axId val="40878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9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100"/>
              <a:t>Līdzekļi neparedzētiem gadījumiem, milj. eiro</a:t>
            </a:r>
          </a:p>
        </c:rich>
      </c:tx>
      <c:layout>
        <c:manualLayout>
          <c:xMode val="edge"/>
          <c:yMode val="edge"/>
          <c:x val="0.11726525533789245"/>
          <c:y val="1.51510472955586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3162230153756732"/>
          <c:y val="0.14513538748832866"/>
          <c:w val="0.81762798681306703"/>
          <c:h val="0.657839240683149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Kopa_rezerves!$B$3</c:f>
              <c:strCache>
                <c:ptCount val="1"/>
                <c:pt idx="0">
                  <c:v>sākotnējā versija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Kopa_rezerves!$C$2:$L$2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Kopa_rezerves!$C$3:$L$3</c:f>
              <c:numCache>
                <c:formatCode>#,##0</c:formatCode>
                <c:ptCount val="10"/>
                <c:pt idx="0">
                  <c:v>6.9357230000000003</c:v>
                </c:pt>
                <c:pt idx="1">
                  <c:v>7.1143590000000003</c:v>
                </c:pt>
                <c:pt idx="2">
                  <c:v>9.8645239999999994</c:v>
                </c:pt>
                <c:pt idx="3">
                  <c:v>19.243257</c:v>
                </c:pt>
                <c:pt idx="4">
                  <c:v>23.026883999999999</c:v>
                </c:pt>
                <c:pt idx="5">
                  <c:v>21.321971999999999</c:v>
                </c:pt>
                <c:pt idx="6">
                  <c:v>38.098717000000001</c:v>
                </c:pt>
                <c:pt idx="7">
                  <c:v>32.642775999999998</c:v>
                </c:pt>
                <c:pt idx="8">
                  <c:v>32.716962000000002</c:v>
                </c:pt>
                <c:pt idx="9">
                  <c:v>41.035305999999999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27-4C96-B765-6C94D5475239}"/>
            </c:ext>
          </c:extLst>
        </c:ser>
        <c:ser>
          <c:idx val="1"/>
          <c:order val="1"/>
          <c:tx>
            <c:strRef>
              <c:f>Kopa_rezerves!$B$4</c:f>
              <c:strCache>
                <c:ptCount val="1"/>
                <c:pt idx="0">
                  <c:v>gala versija</c:v>
                </c:pt>
              </c:strCache>
            </c:strRef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Kopa_rezerves!$C$2:$L$2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Kopa_rezerves!$C$4:$L$4</c:f>
              <c:numCache>
                <c:formatCode>#,##0</c:formatCode>
                <c:ptCount val="10"/>
                <c:pt idx="0">
                  <c:v>8.3585949999999993</c:v>
                </c:pt>
                <c:pt idx="1">
                  <c:v>108.10707600000001</c:v>
                </c:pt>
                <c:pt idx="2">
                  <c:v>118.475241</c:v>
                </c:pt>
                <c:pt idx="3">
                  <c:v>68.096461000000005</c:v>
                </c:pt>
                <c:pt idx="4">
                  <c:v>10.563726000000001</c:v>
                </c:pt>
                <c:pt idx="5">
                  <c:v>53.348809000000003</c:v>
                </c:pt>
                <c:pt idx="6">
                  <c:v>47.380226</c:v>
                </c:pt>
                <c:pt idx="7">
                  <c:v>38.063631999999998</c:v>
                </c:pt>
                <c:pt idx="8">
                  <c:v>45.553699999999999</c:v>
                </c:pt>
                <c:pt idx="9">
                  <c:v>68.021347000000006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27-4C96-B765-6C94D5475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8784456"/>
        <c:axId val="408788376"/>
      </c:barChart>
      <c:catAx>
        <c:axId val="408784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8376"/>
        <c:crosses val="autoZero"/>
        <c:auto val="1"/>
        <c:lblAlgn val="ctr"/>
        <c:lblOffset val="100"/>
        <c:noMultiLvlLbl val="0"/>
      </c:catAx>
      <c:valAx>
        <c:axId val="408788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50"/>
              <a:t>Valdības izdevumi aug straujāk par ekonomikas potenciālu</a:t>
            </a:r>
          </a:p>
        </c:rich>
      </c:tx>
      <c:layout>
        <c:manualLayout>
          <c:xMode val="edge"/>
          <c:yMode val="edge"/>
          <c:x val="0.12040790489424116"/>
          <c:y val="2.37529568063251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4015533041304989"/>
          <c:y val="0.20842105263157895"/>
          <c:w val="0.80978778676556218"/>
          <c:h val="0.61645744899171551"/>
        </c:manualLayout>
      </c:layout>
      <c:lineChart>
        <c:grouping val="standard"/>
        <c:varyColors val="0"/>
        <c:ser>
          <c:idx val="0"/>
          <c:order val="0"/>
          <c:tx>
            <c:strRef>
              <c:f>Izdevumi_potencials!$J$35</c:f>
              <c:strCache>
                <c:ptCount val="1"/>
                <c:pt idx="0">
                  <c:v>Valdības izdevumu pieaugums, %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94-41FA-8D69-145292ED679D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94-41FA-8D69-145292ED679D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94-41FA-8D69-145292ED679D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94-41FA-8D69-145292ED679D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50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94-41FA-8D69-145292ED679D}"/>
              </c:ext>
            </c:extLst>
          </c:dPt>
          <c:cat>
            <c:strRef>
              <c:f>Izdevumi_potencials!$K$34:$U$34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Izdevumi_potencials!$K$35:$U$35</c:f>
              <c:numCache>
                <c:formatCode>0.0</c:formatCode>
                <c:ptCount val="11"/>
                <c:pt idx="0">
                  <c:v>1.1269731157277074</c:v>
                </c:pt>
                <c:pt idx="1">
                  <c:v>3.4563681657901477</c:v>
                </c:pt>
                <c:pt idx="2">
                  <c:v>5.2207293666026784</c:v>
                </c:pt>
                <c:pt idx="3">
                  <c:v>3.402872209876965</c:v>
                </c:pt>
                <c:pt idx="4">
                  <c:v>-0.4629481134597202</c:v>
                </c:pt>
                <c:pt idx="5">
                  <c:v>8.3793421985434762</c:v>
                </c:pt>
                <c:pt idx="6">
                  <c:v>7.9476492052982906</c:v>
                </c:pt>
                <c:pt idx="7">
                  <c:v>11.235406713334758</c:v>
                </c:pt>
                <c:pt idx="8">
                  <c:v>4.6583465637665871</c:v>
                </c:pt>
                <c:pt idx="9">
                  <c:v>2.1508679117266749</c:v>
                </c:pt>
                <c:pt idx="10">
                  <c:v>5.0958402805619416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94-41FA-8D69-145292ED679D}"/>
            </c:ext>
          </c:extLst>
        </c:ser>
        <c:ser>
          <c:idx val="1"/>
          <c:order val="1"/>
          <c:tx>
            <c:strRef>
              <c:f>Izdevumi_potencials!$J$36</c:f>
              <c:strCache>
                <c:ptCount val="1"/>
                <c:pt idx="0">
                  <c:v>Potenciālā IKP pieaugums, vidēji 10 gados, %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7F94-41FA-8D69-145292ED679D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7F94-41FA-8D69-145292ED679D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7F94-41FA-8D69-145292ED679D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7F94-41FA-8D69-145292ED679D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7F94-41FA-8D69-145292ED679D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7F94-41FA-8D69-145292ED679D}"/>
              </c:ext>
            </c:extLst>
          </c:dPt>
          <c:cat>
            <c:strRef>
              <c:f>Izdevumi_potencials!$K$34:$U$34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Izdevumi_potencials!$K$36:$U$36</c:f>
              <c:numCache>
                <c:formatCode>#\ ##0.0</c:formatCode>
                <c:ptCount val="11"/>
                <c:pt idx="0">
                  <c:v>1.40962956918333</c:v>
                </c:pt>
                <c:pt idx="1">
                  <c:v>1.3592038751693347</c:v>
                </c:pt>
                <c:pt idx="2">
                  <c:v>1.4385985467938942</c:v>
                </c:pt>
                <c:pt idx="3">
                  <c:v>1.9376343912928995</c:v>
                </c:pt>
                <c:pt idx="4">
                  <c:v>2.4460631538748587</c:v>
                </c:pt>
                <c:pt idx="5">
                  <c:v>2.8018701105992054</c:v>
                </c:pt>
                <c:pt idx="6">
                  <c:v>2.9663301774860336</c:v>
                </c:pt>
                <c:pt idx="7">
                  <c:v>3.0553301774860353</c:v>
                </c:pt>
                <c:pt idx="8">
                  <c:v>3.1003301774860352</c:v>
                </c:pt>
                <c:pt idx="9">
                  <c:v>3.0914401774860369</c:v>
                </c:pt>
                <c:pt idx="1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94-41FA-8D69-145292ED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783672"/>
        <c:axId val="408784064"/>
      </c:lineChart>
      <c:catAx>
        <c:axId val="408783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4064"/>
        <c:crosses val="autoZero"/>
        <c:auto val="1"/>
        <c:lblAlgn val="ctr"/>
        <c:lblOffset val="100"/>
        <c:noMultiLvlLbl val="0"/>
      </c:catAx>
      <c:valAx>
        <c:axId val="4087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3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906746950748806E-2"/>
          <c:y val="0.83029325038073953"/>
          <c:w val="0.92378131914398054"/>
          <c:h val="0.16862365888474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100"/>
              <a:t>Latvijā ir cikliska fiskālā politika</a:t>
            </a:r>
          </a:p>
        </c:rich>
      </c:tx>
      <c:layout>
        <c:manualLayout>
          <c:xMode val="edge"/>
          <c:yMode val="edge"/>
          <c:x val="0.12321020275150173"/>
          <c:y val="3.0581039755351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5013052898589019"/>
          <c:y val="0.17235474006116208"/>
          <c:w val="0.69973894202821962"/>
          <c:h val="0.63293794697681138"/>
        </c:manualLayout>
      </c:layout>
      <c:lineChart>
        <c:grouping val="standard"/>
        <c:varyColors val="0"/>
        <c:ser>
          <c:idx val="1"/>
          <c:order val="1"/>
          <c:tx>
            <c:strRef>
              <c:f>Deficits_0103!$B$35</c:f>
              <c:strCache>
                <c:ptCount val="1"/>
                <c:pt idx="0">
                  <c:v>IKP pieaugums, salīdzināmajās cenās, % 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E4-4C3F-BB99-C15DA31F0C5C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97E4-4C3F-BB99-C15DA31F0C5C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E4-4C3F-BB99-C15DA31F0C5C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7E4-4C3F-BB99-C15DA31F0C5C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7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E4-4C3F-BB99-C15DA31F0C5C}"/>
              </c:ext>
            </c:extLst>
          </c:dPt>
          <c:cat>
            <c:strRef>
              <c:f>Deficits_0103!$C$33:$R$33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Deficits_0103!$C$35:$R$35</c:f>
              <c:numCache>
                <c:formatCode>0.0</c:formatCode>
                <c:ptCount val="16"/>
                <c:pt idx="0">
                  <c:v>9.9792693296943877</c:v>
                </c:pt>
                <c:pt idx="1">
                  <c:v>-3.5476442246113402</c:v>
                </c:pt>
                <c:pt idx="2">
                  <c:v>-14.401691783140866</c:v>
                </c:pt>
                <c:pt idx="3">
                  <c:v>-3.9406703055711518</c:v>
                </c:pt>
                <c:pt idx="4">
                  <c:v>6.3810212588655197</c:v>
                </c:pt>
                <c:pt idx="5">
                  <c:v>4.0346283749703424</c:v>
                </c:pt>
                <c:pt idx="6">
                  <c:v>2.5796869286744961</c:v>
                </c:pt>
                <c:pt idx="7">
                  <c:v>1.9125500459401534</c:v>
                </c:pt>
                <c:pt idx="8">
                  <c:v>2.8366888517651567</c:v>
                </c:pt>
                <c:pt idx="9">
                  <c:v>2.0756371203933144</c:v>
                </c:pt>
                <c:pt idx="10">
                  <c:v>4.5212162789731725</c:v>
                </c:pt>
                <c:pt idx="11">
                  <c:v>4.0329518294520694</c:v>
                </c:pt>
                <c:pt idx="12">
                  <c:v>3.3668989970053964</c:v>
                </c:pt>
                <c:pt idx="13">
                  <c:v>2.9948643696402932</c:v>
                </c:pt>
                <c:pt idx="14">
                  <c:v>2.8923066283080834</c:v>
                </c:pt>
                <c:pt idx="15" formatCode="General">
                  <c:v>2.8999999999999937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3-4FE9-AE7E-64B568A1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785632"/>
        <c:axId val="408787592"/>
      </c:lineChart>
      <c:lineChart>
        <c:grouping val="standard"/>
        <c:varyColors val="0"/>
        <c:ser>
          <c:idx val="0"/>
          <c:order val="0"/>
          <c:tx>
            <c:strRef>
              <c:f>Deficits_0103!$B$34</c:f>
              <c:strCache>
                <c:ptCount val="1"/>
                <c:pt idx="0">
                  <c:v>Budžeta deficīts, % no IKP (labā ass)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97E4-4C3F-BB99-C15DA31F0C5C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E4-4C3F-BB99-C15DA31F0C5C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7E4-4C3F-BB99-C15DA31F0C5C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E4-4C3F-BB99-C15DA31F0C5C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rgbClr val="00206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E4-4C3F-BB99-C15DA31F0C5C}"/>
              </c:ext>
            </c:extLst>
          </c:dPt>
          <c:cat>
            <c:strRef>
              <c:f>Deficits_0103!$C$33:$R$33</c:f>
              <c:strCach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Deficits_0103!$C$34:$R$34</c:f>
              <c:numCache>
                <c:formatCode>0.0</c:formatCode>
                <c:ptCount val="16"/>
                <c:pt idx="0">
                  <c:v>-0.51300000000000001</c:v>
                </c:pt>
                <c:pt idx="1">
                  <c:v>-4.2039999999999997</c:v>
                </c:pt>
                <c:pt idx="2">
                  <c:v>-9.1270000000000007</c:v>
                </c:pt>
                <c:pt idx="3">
                  <c:v>-8.6859999999999999</c:v>
                </c:pt>
                <c:pt idx="4">
                  <c:v>-4.3070000000000004</c:v>
                </c:pt>
                <c:pt idx="5">
                  <c:v>-1.206</c:v>
                </c:pt>
                <c:pt idx="6">
                  <c:v>-0.96</c:v>
                </c:pt>
                <c:pt idx="7">
                  <c:v>-1.2170000000000001</c:v>
                </c:pt>
                <c:pt idx="8">
                  <c:v>-1.224</c:v>
                </c:pt>
                <c:pt idx="9">
                  <c:v>3.7999999999999999E-2</c:v>
                </c:pt>
                <c:pt idx="10" formatCode="General">
                  <c:v>-0.5</c:v>
                </c:pt>
                <c:pt idx="11">
                  <c:v>-0.9</c:v>
                </c:pt>
                <c:pt idx="12" formatCode="General">
                  <c:v>-8.6187662550517121</c:v>
                </c:pt>
                <c:pt idx="13" formatCode="General">
                  <c:v>-7.7754058939766111</c:v>
                </c:pt>
                <c:pt idx="14" formatCode="General">
                  <c:v>-7.5608612606449217</c:v>
                </c:pt>
                <c:pt idx="15" formatCode="General">
                  <c:v>-7.3534017442149633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3-4FE9-AE7E-64B568A1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790336"/>
        <c:axId val="408789944"/>
      </c:lineChart>
      <c:catAx>
        <c:axId val="40878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7592"/>
        <c:crosses val="autoZero"/>
        <c:auto val="1"/>
        <c:lblAlgn val="ctr"/>
        <c:lblOffset val="100"/>
        <c:noMultiLvlLbl val="0"/>
      </c:catAx>
      <c:valAx>
        <c:axId val="408787592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85632"/>
        <c:crosses val="autoZero"/>
        <c:crossBetween val="between"/>
      </c:valAx>
      <c:valAx>
        <c:axId val="408789944"/>
        <c:scaling>
          <c:orientation val="minMax"/>
          <c:max val="5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08790336"/>
        <c:crosses val="max"/>
        <c:crossBetween val="between"/>
        <c:majorUnit val="2.5"/>
      </c:valAx>
      <c:catAx>
        <c:axId val="40879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8789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158642921312622E-3"/>
          <c:y val="0.85168051241301257"/>
          <c:w val="0.9321280980816995"/>
          <c:h val="0.14831948758698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Vispārējās</a:t>
            </a:r>
            <a:r>
              <a:rPr lang="lv-LV" sz="1200" baseline="0"/>
              <a:t> valdības parāds, % pret IKP</a:t>
            </a:r>
            <a:endParaRPr lang="en-US" sz="1200"/>
          </a:p>
        </c:rich>
      </c:tx>
      <c:layout>
        <c:manualLayout>
          <c:xMode val="edge"/>
          <c:yMode val="edge"/>
          <c:x val="8.1851615394922486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Parads_1902!$A$12</c:f>
              <c:strCache>
                <c:ptCount val="1"/>
                <c:pt idx="0">
                  <c:v>Latvia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44-43D5-B506-38AB94198E4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44-43D5-B506-38AB94198E49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44-43D5-B506-38AB94198E49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44-43D5-B506-38AB94198E49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44-43D5-B506-38AB94198E4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F44-43D5-B506-38AB94198E49}"/>
              </c:ext>
            </c:extLst>
          </c:dPt>
          <c:cat>
            <c:strRef>
              <c:f>Parads_1902!$B$11:$T$11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Parads_1902!$B$12:$T$12</c:f>
              <c:numCache>
                <c:formatCode>#,##0</c:formatCode>
                <c:ptCount val="19"/>
                <c:pt idx="0">
                  <c:v>14</c:v>
                </c:pt>
                <c:pt idx="1">
                  <c:v>11.4</c:v>
                </c:pt>
                <c:pt idx="2">
                  <c:v>9.6</c:v>
                </c:pt>
                <c:pt idx="3" formatCode="0">
                  <c:v>8</c:v>
                </c:pt>
                <c:pt idx="4" formatCode="0">
                  <c:v>18.2</c:v>
                </c:pt>
                <c:pt idx="5" formatCode="0">
                  <c:v>35.799999999999997</c:v>
                </c:pt>
                <c:pt idx="6" formatCode="0">
                  <c:v>46.8</c:v>
                </c:pt>
                <c:pt idx="7" formatCode="0">
                  <c:v>42.7</c:v>
                </c:pt>
                <c:pt idx="8" formatCode="0">
                  <c:v>41.2</c:v>
                </c:pt>
                <c:pt idx="9" formatCode="0">
                  <c:v>39</c:v>
                </c:pt>
                <c:pt idx="10" formatCode="0">
                  <c:v>40.9</c:v>
                </c:pt>
                <c:pt idx="11" formatCode="0">
                  <c:v>36.9</c:v>
                </c:pt>
                <c:pt idx="12" formatCode="0">
                  <c:v>40.6</c:v>
                </c:pt>
                <c:pt idx="13" formatCode="0">
                  <c:v>40.200000000000003</c:v>
                </c:pt>
                <c:pt idx="14" formatCode="0">
                  <c:v>38.4</c:v>
                </c:pt>
                <c:pt idx="15" formatCode="0">
                  <c:v>45.018766255051709</c:v>
                </c:pt>
                <c:pt idx="16" formatCode="0">
                  <c:v>45.37540589397662</c:v>
                </c:pt>
                <c:pt idx="17" formatCode="0">
                  <c:v>42.760861260644916</c:v>
                </c:pt>
                <c:pt idx="18" formatCode="0">
                  <c:v>42.553401744214952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F44-43D5-B506-38AB94198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2024408"/>
        <c:axId val="482024800"/>
      </c:barChart>
      <c:catAx>
        <c:axId val="48202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24800"/>
        <c:crosses val="autoZero"/>
        <c:auto val="1"/>
        <c:lblAlgn val="ctr"/>
        <c:lblOffset val="100"/>
        <c:noMultiLvlLbl val="0"/>
      </c:catAx>
      <c:valAx>
        <c:axId val="48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24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200"/>
              <a:t>Valsts budžeta bilance, % no IKP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14072205260056778"/>
          <c:y val="0.25001502398407094"/>
          <c:w val="0.80939132608423947"/>
          <c:h val="0.55573101638157296"/>
        </c:manualLayout>
      </c:layout>
      <c:barChart>
        <c:barDir val="col"/>
        <c:grouping val="clustered"/>
        <c:varyColors val="0"/>
        <c:ser>
          <c:idx val="0"/>
          <c:order val="0"/>
          <c:tx>
            <c:v>iepriekšējie pieņēmumi</c:v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'Pārmaiņu rezultāts'!$D$2:$G$2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'Pārmaiņu rezultāts'!$D$3:$G$3</c:f>
              <c:numCache>
                <c:formatCode>#\ ##0.0</c:formatCode>
                <c:ptCount val="4"/>
                <c:pt idx="0">
                  <c:v>-0.999999999999996</c:v>
                </c:pt>
                <c:pt idx="1">
                  <c:v>-0.39999999999999603</c:v>
                </c:pt>
                <c:pt idx="2">
                  <c:v>-0.40000000000000541</c:v>
                </c:pt>
                <c:pt idx="3">
                  <c:v>-0.40000000000000679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C4-4C24-BADB-AD81B51D4BEF}"/>
            </c:ext>
          </c:extLst>
        </c:ser>
        <c:ser>
          <c:idx val="1"/>
          <c:order val="1"/>
          <c:tx>
            <c:v>partijas priekšlikumu rezultāts</c:v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'Pārmaiņu rezultāts'!$D$2:$G$2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'Pārmaiņu rezultāts'!$D$4:$G$4</c:f>
              <c:numCache>
                <c:formatCode>#\ ##0.0</c:formatCode>
                <c:ptCount val="4"/>
                <c:pt idx="0">
                  <c:v>-8.6187662550517121</c:v>
                </c:pt>
                <c:pt idx="1">
                  <c:v>-7.7754058939766111</c:v>
                </c:pt>
                <c:pt idx="2">
                  <c:v>-7.5608612606449217</c:v>
                </c:pt>
                <c:pt idx="3">
                  <c:v>-7.3534017442149633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C4-4C24-BADB-AD81B51D4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020096"/>
        <c:axId val="482024016"/>
      </c:barChart>
      <c:catAx>
        <c:axId val="48202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24016"/>
        <c:crosses val="autoZero"/>
        <c:auto val="1"/>
        <c:lblAlgn val="ctr"/>
        <c:lblOffset val="100"/>
        <c:noMultiLvlLbl val="0"/>
      </c:catAx>
      <c:valAx>
        <c:axId val="48202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8202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27050190154802"/>
          <c:y val="0.8425276495610462"/>
          <c:w val="0.66180048922456125"/>
          <c:h val="0.157472350438953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16809</xdr:rowOff>
    </xdr:from>
    <xdr:to>
      <xdr:col>10</xdr:col>
      <xdr:colOff>1658471</xdr:colOff>
      <xdr:row>21</xdr:row>
      <xdr:rowOff>123264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1949823</xdr:colOff>
      <xdr:row>7</xdr:row>
      <xdr:rowOff>15127</xdr:rowOff>
    </xdr:from>
    <xdr:to>
      <xdr:col>14</xdr:col>
      <xdr:colOff>806822</xdr:colOff>
      <xdr:row>21</xdr:row>
      <xdr:rowOff>112057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605117</xdr:colOff>
      <xdr:row>0</xdr:row>
      <xdr:rowOff>23530</xdr:rowOff>
    </xdr:from>
    <xdr:to>
      <xdr:col>15</xdr:col>
      <xdr:colOff>493058</xdr:colOff>
      <xdr:row>11</xdr:row>
      <xdr:rowOff>336177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3201</xdr:colOff>
      <xdr:row>12</xdr:row>
      <xdr:rowOff>190500</xdr:rowOff>
    </xdr:from>
    <xdr:to>
      <xdr:col>15</xdr:col>
      <xdr:colOff>384201</xdr:colOff>
      <xdr:row>28</xdr:row>
      <xdr:rowOff>4484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11205</xdr:colOff>
      <xdr:row>0</xdr:row>
      <xdr:rowOff>17929</xdr:rowOff>
    </xdr:from>
    <xdr:to>
      <xdr:col>22</xdr:col>
      <xdr:colOff>493059</xdr:colOff>
      <xdr:row>11</xdr:row>
      <xdr:rowOff>347383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561975</xdr:colOff>
      <xdr:row>25</xdr:row>
      <xdr:rowOff>28575</xdr:rowOff>
    </xdr:from>
    <xdr:to>
      <xdr:col>7</xdr:col>
      <xdr:colOff>1524000</xdr:colOff>
      <xdr:row>36</xdr:row>
      <xdr:rowOff>104775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5603</xdr:colOff>
      <xdr:row>24</xdr:row>
      <xdr:rowOff>6723</xdr:rowOff>
    </xdr:from>
    <xdr:to>
      <xdr:col>5</xdr:col>
      <xdr:colOff>240927</xdr:colOff>
      <xdr:row>40</xdr:row>
      <xdr:rowOff>78441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295274</xdr:colOff>
      <xdr:row>1</xdr:row>
      <xdr:rowOff>95249</xdr:rowOff>
    </xdr:from>
    <xdr:to>
      <xdr:col>18</xdr:col>
      <xdr:colOff>76199</xdr:colOff>
      <xdr:row>18</xdr:row>
      <xdr:rowOff>19049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466725</xdr:colOff>
      <xdr:row>22</xdr:row>
      <xdr:rowOff>85725</xdr:rowOff>
    </xdr:from>
    <xdr:to>
      <xdr:col>18</xdr:col>
      <xdr:colOff>247650</xdr:colOff>
      <xdr:row>39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175372</xdr:colOff>
      <xdr:row>0</xdr:row>
      <xdr:rowOff>56029</xdr:rowOff>
    </xdr:from>
    <xdr:to>
      <xdr:col>15</xdr:col>
      <xdr:colOff>156322</xdr:colOff>
      <xdr:row>30</xdr:row>
      <xdr:rowOff>94129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219076</xdr:colOff>
      <xdr:row>0</xdr:row>
      <xdr:rowOff>161925</xdr:rowOff>
    </xdr:from>
    <xdr:to>
      <xdr:col>17</xdr:col>
      <xdr:colOff>238126</xdr:colOff>
      <xdr:row>19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114300</xdr:rowOff>
    </xdr:from>
    <xdr:to>
      <xdr:col>3</xdr:col>
      <xdr:colOff>647700</xdr:colOff>
      <xdr:row>38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409575</xdr:colOff>
      <xdr:row>17</xdr:row>
      <xdr:rowOff>38100</xdr:rowOff>
    </xdr:from>
    <xdr:to>
      <xdr:col>11</xdr:col>
      <xdr:colOff>180975</xdr:colOff>
      <xdr:row>37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9525</xdr:rowOff>
    </xdr:from>
    <xdr:to>
      <xdr:col>5</xdr:col>
      <xdr:colOff>152400</xdr:colOff>
      <xdr:row>38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18</xdr:row>
      <xdr:rowOff>0</xdr:rowOff>
    </xdr:from>
    <xdr:to>
      <xdr:col>14</xdr:col>
      <xdr:colOff>304800</xdr:colOff>
      <xdr:row>38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33619</xdr:colOff>
      <xdr:row>4</xdr:row>
      <xdr:rowOff>90766</xdr:rowOff>
    </xdr:from>
    <xdr:to>
      <xdr:col>4</xdr:col>
      <xdr:colOff>638737</xdr:colOff>
      <xdr:row>17</xdr:row>
      <xdr:rowOff>122143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221877</xdr:colOff>
      <xdr:row>0</xdr:row>
      <xdr:rowOff>386042</xdr:rowOff>
    </xdr:from>
    <xdr:to>
      <xdr:col>9</xdr:col>
      <xdr:colOff>438151</xdr:colOff>
      <xdr:row>18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561976</xdr:colOff>
      <xdr:row>1</xdr:row>
      <xdr:rowOff>0</xdr:rowOff>
    </xdr:from>
    <xdr:to>
      <xdr:col>12</xdr:col>
      <xdr:colOff>838200</xdr:colOff>
      <xdr:row>17</xdr:row>
      <xdr:rowOff>200024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314324</xdr:rowOff>
    </xdr:from>
    <xdr:to>
      <xdr:col>14</xdr:col>
      <xdr:colOff>828675</xdr:colOff>
      <xdr:row>10</xdr:row>
      <xdr:rowOff>9524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183930</xdr:colOff>
      <xdr:row>0</xdr:row>
      <xdr:rowOff>307757</xdr:rowOff>
    </xdr:from>
    <xdr:to>
      <xdr:col>11</xdr:col>
      <xdr:colOff>39414</xdr:colOff>
      <xdr:row>10</xdr:row>
      <xdr:rowOff>13138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257175</xdr:rowOff>
    </xdr:from>
    <xdr:to>
      <xdr:col>11</xdr:col>
      <xdr:colOff>590550</xdr:colOff>
      <xdr:row>11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6</xdr:row>
      <xdr:rowOff>95250</xdr:rowOff>
    </xdr:from>
    <xdr:to>
      <xdr:col>2</xdr:col>
      <xdr:colOff>990600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1238250</xdr:colOff>
      <xdr:row>6</xdr:row>
      <xdr:rowOff>104775</xdr:rowOff>
    </xdr:from>
    <xdr:to>
      <xdr:col>6</xdr:col>
      <xdr:colOff>161925</xdr:colOff>
      <xdr:row>21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171449</xdr:rowOff>
    </xdr:from>
    <xdr:to>
      <xdr:col>4</xdr:col>
      <xdr:colOff>0</xdr:colOff>
      <xdr:row>24</xdr:row>
      <xdr:rowOff>104774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571499</xdr:colOff>
      <xdr:row>13</xdr:row>
      <xdr:rowOff>104775</xdr:rowOff>
    </xdr:from>
    <xdr:to>
      <xdr:col>11</xdr:col>
      <xdr:colOff>85724</xdr:colOff>
      <xdr:row>28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523875</xdr:colOff>
      <xdr:row>13</xdr:row>
      <xdr:rowOff>104775</xdr:rowOff>
    </xdr:from>
    <xdr:to>
      <xdr:col>17</xdr:col>
      <xdr:colOff>38100</xdr:colOff>
      <xdr:row>28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4</xdr:row>
      <xdr:rowOff>133350</xdr:rowOff>
    </xdr:from>
    <xdr:to>
      <xdr:col>11</xdr:col>
      <xdr:colOff>352425</xdr:colOff>
      <xdr:row>19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50428</xdr:colOff>
      <xdr:row>19</xdr:row>
      <xdr:rowOff>106455</xdr:rowOff>
    </xdr:from>
    <xdr:to>
      <xdr:col>8</xdr:col>
      <xdr:colOff>174253</xdr:colOff>
      <xdr:row>27</xdr:row>
      <xdr:rowOff>87405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trupo\Local%20Settings\Temporary%20Internet%20Files\Content.Outlook\U8Y2E3BN\3100_3300kods_2012bud_0504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bd-adija\LOCALS~1\Temp\1\BW\Analyzer\Workbooks\GY55JBHKLGROEZGX7WMT1OGY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STEPA\Local%20Settings\Temporary%20Internet%20Files\Content.Outlook\D9D6NPYH\CDTforecastDG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etvediba\fdp_dokumenti\td\Documents%20and%20Settings\Td-strau\Local%20Settings\Temporary%20Internet%20Files\OLK1F\LV%20forecasts%202005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\Documents%20and%20Settings\Td-strau\Local%20Settings\Temporary%20Internet%20Files\OLK1F\LV%20forecasts%20200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LV%20forecasts%202005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bl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etvediba\fdp_dokumenti\Documents%20and%20Settings\TD-STEPA\Local%20Settings\Temporary%20Internet%20Files\Content.Outlook\D9D6NPYH\CDTforecastDG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D-STEPA\Local%20Settings\Temporary%20Internet%20Files\Content.Outlook\D9D6NPYH\CDTforecastDG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  <row r="15">
          <cell r="C15" t="str">
            <v>mn LVL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  <row r="132">
          <cell r="A132" t="str">
            <v xml:space="preserve"> Table 2</v>
          </cell>
        </row>
        <row r="133">
          <cell r="A133" t="str">
            <v xml:space="preserve"> QUARTERLY PROFILES </v>
          </cell>
        </row>
        <row r="135">
          <cell r="A135" t="str">
            <v xml:space="preserve"> Country: LATVIA</v>
          </cell>
        </row>
        <row r="136">
          <cell r="A136" t="str">
            <v xml:space="preserve"> Currency unit: </v>
          </cell>
        </row>
        <row r="137">
          <cell r="A137" t="str">
            <v xml:space="preserve"> ESA 95</v>
          </cell>
          <cell r="Z137" t="str">
            <v xml:space="preserve"> Date : </v>
          </cell>
          <cell r="AD137" t="str">
            <v>18.10.2005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USE AND SUPPLY OF GOODS AND SERVICES, VOLUMES  </v>
          </cell>
        </row>
        <row r="141">
          <cell r="J141" t="str">
            <v xml:space="preserve">Percentage change from previous quarter </v>
          </cell>
        </row>
        <row r="142">
          <cell r="A142" t="str">
            <v xml:space="preserve"> 1. Private consumption expenditure  </v>
          </cell>
        </row>
        <row r="143">
          <cell r="A143" t="str">
            <v xml:space="preserve"> 2. Government consumption expenditure  </v>
          </cell>
        </row>
        <row r="144">
          <cell r="A144" t="str">
            <v xml:space="preserve"> 3. Gross fixed capital formation  </v>
          </cell>
        </row>
        <row r="145">
          <cell r="A145" t="str">
            <v xml:space="preserve"> 4. Final domestic demand </v>
          </cell>
        </row>
        <row r="146">
          <cell r="A146" t="str">
            <v xml:space="preserve"> 5. Change in inventories + net acquisition of  </v>
          </cell>
        </row>
        <row r="147">
          <cell r="A147" t="str">
            <v xml:space="preserve">    valuables as % of GDP  </v>
          </cell>
        </row>
        <row r="148">
          <cell r="A148" t="str">
            <v xml:space="preserve"> 6. Domestic demand </v>
          </cell>
        </row>
        <row r="149">
          <cell r="A149" t="str">
            <v xml:space="preserve"> 7. Exports of goods and services  </v>
          </cell>
        </row>
        <row r="150">
          <cell r="A150" t="str">
            <v xml:space="preserve"> 8. Final demand </v>
          </cell>
        </row>
        <row r="151">
          <cell r="A151" t="str">
            <v xml:space="preserve"> 9. Imports of goods and services  </v>
          </cell>
        </row>
        <row r="152">
          <cell r="A152" t="str">
            <v xml:space="preserve">10. Gross domestic product at market prices </v>
          </cell>
        </row>
        <row r="154">
          <cell r="J154" t="str">
            <v xml:space="preserve">HARMONISED INDEX OF CONSUMER PRICES  </v>
          </cell>
        </row>
        <row r="155">
          <cell r="J155" t="str">
            <v xml:space="preserve">Percentage change from four quarters earlier </v>
          </cell>
        </row>
        <row r="156">
          <cell r="A156" t="str">
            <v xml:space="preserve">11. HICP </v>
          </cell>
          <cell r="J156">
            <v>6.7</v>
          </cell>
          <cell r="L156">
            <v>6.7</v>
          </cell>
          <cell r="N156">
            <v>6.7</v>
          </cell>
          <cell r="P156">
            <v>7.6</v>
          </cell>
          <cell r="R156">
            <v>7.3</v>
          </cell>
          <cell r="T156">
            <v>5.7</v>
          </cell>
          <cell r="V156">
            <v>5.0999999999999996</v>
          </cell>
          <cell r="X156">
            <v>4.5</v>
          </cell>
          <cell r="Z156">
            <v>4.5</v>
          </cell>
          <cell r="AB156">
            <v>4.4000000000000004</v>
          </cell>
          <cell r="AD156">
            <v>4.3</v>
          </cell>
          <cell r="AF156">
            <v>4</v>
          </cell>
        </row>
        <row r="157">
          <cell r="A157" t="str">
            <v xml:space="preserve"> </v>
          </cell>
        </row>
        <row r="161">
          <cell r="A161" t="str">
            <v xml:space="preserve"> Table 3</v>
          </cell>
        </row>
        <row r="162">
          <cell r="A162" t="str">
            <v xml:space="preserve">FURTHER ANALYSIS OF FIXED INVESTMENT  </v>
          </cell>
        </row>
        <row r="163">
          <cell r="A163" t="str">
            <v xml:space="preserve"> VOLUMES </v>
          </cell>
        </row>
        <row r="165">
          <cell r="A165" t="str">
            <v xml:space="preserve"> Country: LATVIA</v>
          </cell>
        </row>
        <row r="166">
          <cell r="A166" t="str">
            <v xml:space="preserve"> Currency unit: mln lats (at 2000 basic prices)</v>
          </cell>
        </row>
        <row r="167">
          <cell r="A167" t="str">
            <v xml:space="preserve"> ESA 95</v>
          </cell>
          <cell r="Z167" t="str">
            <v xml:space="preserve"> Date : </v>
          </cell>
          <cell r="AD167" t="str">
            <v>18.10.2005</v>
          </cell>
        </row>
        <row r="168">
          <cell r="I168" t="str">
            <v xml:space="preserve">ESA 95 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>code</v>
          </cell>
          <cell r="M169" t="str">
            <v xml:space="preserve">Level </v>
          </cell>
          <cell r="R169" t="str">
            <v xml:space="preserve">Percentage change </v>
          </cell>
        </row>
        <row r="170">
          <cell r="A170" t="str">
            <v xml:space="preserve"> By sector </v>
          </cell>
          <cell r="I170" t="str">
            <v xml:space="preserve"> </v>
          </cell>
        </row>
        <row r="171">
          <cell r="A171" t="str">
            <v xml:space="preserve"> 1. General government  </v>
          </cell>
          <cell r="I171" t="str">
            <v>S13</v>
          </cell>
        </row>
        <row r="172">
          <cell r="A172" t="str">
            <v xml:space="preserve"> 2. Other domestic sectors  </v>
          </cell>
          <cell r="I172" t="str">
            <v>S1-S13</v>
          </cell>
        </row>
        <row r="173">
          <cell r="A173" t="str">
            <v xml:space="preserve"> 2a. - of which, corporations </v>
          </cell>
          <cell r="I173" t="str">
            <v>S11+S12</v>
          </cell>
        </row>
        <row r="174">
          <cell r="A174" t="str">
            <v xml:space="preserve"> 2b. - of which, households and NPISHs </v>
          </cell>
          <cell r="I174" t="str">
            <v>S14+S15</v>
          </cell>
        </row>
        <row r="175">
          <cell r="A175" t="str">
            <v xml:space="preserve"> By type of asset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of which, housing </v>
          </cell>
          <cell r="I177" t="str">
            <v>Pi6(4)</v>
          </cell>
        </row>
        <row r="178">
          <cell r="A178" t="str">
            <v xml:space="preserve"> 3b. - of which, other construction </v>
          </cell>
          <cell r="I178" t="str">
            <v>Pi6(5)</v>
          </cell>
        </row>
        <row r="179">
          <cell r="A179" t="str">
            <v xml:space="preserve"> 4. Equipment  </v>
          </cell>
          <cell r="I179" t="str">
            <v>Pi6(2+3)</v>
          </cell>
        </row>
        <row r="180">
          <cell r="A180" t="str">
            <v xml:space="preserve"> 5. Other </v>
          </cell>
          <cell r="I180" t="str">
            <v>Pi6(1+6)</v>
          </cell>
        </row>
        <row r="181">
          <cell r="A181" t="str">
            <v xml:space="preserve"> 6. Gross fixed capital formation </v>
          </cell>
          <cell r="I181" t="str">
            <v>P51</v>
          </cell>
          <cell r="M181">
            <v>1885.8440000000003</v>
          </cell>
          <cell r="R181">
            <v>17.261062376107116</v>
          </cell>
          <cell r="V181">
            <v>12.877338255777659</v>
          </cell>
          <cell r="Z181">
            <v>12.877338255777659</v>
          </cell>
          <cell r="AD181">
            <v>9.0588312456933995</v>
          </cell>
        </row>
        <row r="182">
          <cell r="A182" t="str">
            <v xml:space="preserve">    (whole economy) ( = 1+2 = 3+4+5 ) </v>
          </cell>
        </row>
        <row r="183">
          <cell r="A183" t="str">
            <v xml:space="preserve"> By industry </v>
          </cell>
        </row>
        <row r="184">
          <cell r="A184" t="str">
            <v xml:space="preserve"> 7. Manufacturing </v>
          </cell>
          <cell r="I184" t="str">
            <v>A17(D)</v>
          </cell>
        </row>
        <row r="197">
          <cell r="A197" t="str">
            <v xml:space="preserve"> Table 4</v>
          </cell>
        </row>
        <row r="198">
          <cell r="A198" t="str">
            <v xml:space="preserve">USE AND SUPPLY OF GOODS AND SERVICES  </v>
          </cell>
        </row>
        <row r="199">
          <cell r="A199" t="str">
            <v xml:space="preserve">VALUES </v>
          </cell>
        </row>
        <row r="201">
          <cell r="A201" t="str">
            <v xml:space="preserve"> Country: LATVIA</v>
          </cell>
        </row>
        <row r="202">
          <cell r="A202" t="str">
            <v xml:space="preserve"> Currency unit: mln lats (at 2000 basic prices)</v>
          </cell>
        </row>
        <row r="203">
          <cell r="A203" t="str">
            <v xml:space="preserve"> ESA 95</v>
          </cell>
          <cell r="Z203" t="str">
            <v xml:space="preserve"> Date : </v>
          </cell>
          <cell r="AD203" t="str">
            <v>18.10.2005</v>
          </cell>
        </row>
        <row r="204">
          <cell r="J204" t="str">
            <v xml:space="preserve">Value at current prices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ESA 95 </v>
          </cell>
          <cell r="M206" t="str">
            <v xml:space="preserve"> %</v>
          </cell>
          <cell r="S206" t="str">
            <v xml:space="preserve"> %</v>
          </cell>
          <cell r="Y206" t="str">
            <v xml:space="preserve"> %</v>
          </cell>
          <cell r="AE206" t="str">
            <v xml:space="preserve"> %</v>
          </cell>
        </row>
        <row r="207">
          <cell r="G207" t="str">
            <v>code</v>
          </cell>
          <cell r="J207" t="str">
            <v>Level</v>
          </cell>
          <cell r="M207" t="str">
            <v xml:space="preserve"> change</v>
          </cell>
          <cell r="P207" t="str">
            <v>Level</v>
          </cell>
          <cell r="S207" t="str">
            <v xml:space="preserve"> change</v>
          </cell>
          <cell r="V207" t="str">
            <v>Level</v>
          </cell>
          <cell r="Y207" t="str">
            <v xml:space="preserve"> change</v>
          </cell>
          <cell r="AB207" t="str">
            <v>Level</v>
          </cell>
          <cell r="AE207" t="str">
            <v xml:space="preserve"> change</v>
          </cell>
        </row>
        <row r="208">
          <cell r="A208" t="str">
            <v xml:space="preserve"> 1. Private consumption expenditure  </v>
          </cell>
          <cell r="G208" t="str">
            <v>P3</v>
          </cell>
          <cell r="J208">
            <v>4605.24</v>
          </cell>
          <cell r="M208">
            <v>15.836735309875422</v>
          </cell>
          <cell r="P208">
            <v>5301.3680784000007</v>
          </cell>
          <cell r="S208">
            <v>15.116000000000014</v>
          </cell>
          <cell r="V208">
            <v>5999.7438022080232</v>
          </cell>
          <cell r="Y208">
            <v>13.173499999999976</v>
          </cell>
          <cell r="AB208">
            <v>6643.2163249948326</v>
          </cell>
          <cell r="AE208">
            <v>10.725</v>
          </cell>
        </row>
        <row r="209">
          <cell r="A209" t="str">
            <v xml:space="preserve"> 2. Government consumption expenditure  </v>
          </cell>
          <cell r="G209" t="str">
            <v>P3</v>
          </cell>
          <cell r="J209">
            <v>1476.2950000000001</v>
          </cell>
          <cell r="M209">
            <v>8.3375346100811498</v>
          </cell>
          <cell r="P209">
            <v>1632.6641663999994</v>
          </cell>
          <cell r="S209">
            <v>10.591999999999999</v>
          </cell>
          <cell r="V209">
            <v>1788.8774738411514</v>
          </cell>
          <cell r="Y209">
            <v>9.5679999999999978</v>
          </cell>
          <cell r="AB209">
            <v>1923.4010598740063</v>
          </cell>
          <cell r="AE209">
            <v>7.5200000000000102</v>
          </cell>
        </row>
        <row r="210">
          <cell r="A210" t="str">
            <v xml:space="preserve"> 3. Gross fixed capital formation  </v>
          </cell>
          <cell r="G210" t="str">
            <v>P51</v>
          </cell>
          <cell r="J210">
            <v>1908.335</v>
          </cell>
          <cell r="M210">
            <v>23.912224769004027</v>
          </cell>
          <cell r="P210">
            <v>2364.9012806368846</v>
          </cell>
          <cell r="S210">
            <v>23.924849705994149</v>
          </cell>
          <cell r="V210">
            <v>2762.8679345883038</v>
          </cell>
          <cell r="Y210">
            <v>16.828045094729887</v>
          </cell>
          <cell r="AB210">
            <v>3118.6117800653733</v>
          </cell>
          <cell r="AE210">
            <v>12.875890339292638</v>
          </cell>
        </row>
        <row r="211">
          <cell r="A211" t="str">
            <v xml:space="preserve"> 4. Final domestic demand (1+2+3) </v>
          </cell>
          <cell r="J211">
            <v>7989.87</v>
          </cell>
          <cell r="M211">
            <v>16.159165943264824</v>
          </cell>
          <cell r="P211">
            <v>9298.9335254368852</v>
          </cell>
          <cell r="S211">
            <v>16.384040359065736</v>
          </cell>
          <cell r="V211">
            <v>10551.489210637479</v>
          </cell>
          <cell r="Y211">
            <v>13.46988535593114</v>
          </cell>
          <cell r="AB211">
            <v>11685.229164934213</v>
          </cell>
          <cell r="AE211">
            <v>10.744833564855981</v>
          </cell>
        </row>
        <row r="212">
          <cell r="A212" t="str">
            <v xml:space="preserve"> 5. Change in inventories + net acquisition of  </v>
          </cell>
        </row>
        <row r="213">
          <cell r="A213" t="str">
            <v xml:space="preserve">    valuables as % of GDP  </v>
          </cell>
          <cell r="G213" t="str">
            <v>P52+P53</v>
          </cell>
          <cell r="J213">
            <v>502.80699999999814</v>
          </cell>
          <cell r="M213">
            <v>100.92508971172256</v>
          </cell>
          <cell r="P213">
            <v>385.86144377738611</v>
          </cell>
          <cell r="S213">
            <v>-23.258537813238974</v>
          </cell>
          <cell r="V213">
            <v>219.31279590725711</v>
          </cell>
          <cell r="Y213">
            <v>-43.162811562539893</v>
          </cell>
          <cell r="AB213">
            <v>141.84532844202593</v>
          </cell>
          <cell r="AE213">
            <v>-35.322821518353436</v>
          </cell>
        </row>
        <row r="214">
          <cell r="A214" t="str">
            <v xml:space="preserve"> 6. Domestic demand (4+5)  </v>
          </cell>
          <cell r="J214">
            <v>8492.6769999999979</v>
          </cell>
          <cell r="M214">
            <v>19.134820772639642</v>
          </cell>
          <cell r="P214">
            <v>9684.794969214272</v>
          </cell>
          <cell r="S214">
            <v>14.037010582343768</v>
          </cell>
          <cell r="V214">
            <v>10770.802006544736</v>
          </cell>
          <cell r="Y214">
            <v>11.21352636563428</v>
          </cell>
          <cell r="AB214">
            <v>11827.07449337624</v>
          </cell>
          <cell r="AE214">
            <v>9.8068137004994895</v>
          </cell>
        </row>
        <row r="215">
          <cell r="A215" t="str">
            <v xml:space="preserve"> 7. Exports of goods and services  </v>
          </cell>
          <cell r="G215" t="str">
            <v>P6</v>
          </cell>
          <cell r="J215">
            <v>3222.2890000000002</v>
          </cell>
          <cell r="M215">
            <v>20.541505279483857</v>
          </cell>
          <cell r="P215">
            <v>3900.3963217390451</v>
          </cell>
          <cell r="S215">
            <v>21.044273860570712</v>
          </cell>
          <cell r="V215">
            <v>4476.9442382887028</v>
          </cell>
          <cell r="Y215">
            <v>14.781777773100657</v>
          </cell>
          <cell r="AB215">
            <v>4996.5179422124111</v>
          </cell>
          <cell r="AE215">
            <v>11.605543340926516</v>
          </cell>
        </row>
        <row r="216">
          <cell r="A216" t="str">
            <v xml:space="preserve"> 7a. - of which, goods  </v>
          </cell>
          <cell r="G216" t="str">
            <v>P61</v>
          </cell>
        </row>
        <row r="217">
          <cell r="A217" t="str">
            <v xml:space="preserve"> 7b. - of which, services </v>
          </cell>
          <cell r="G217" t="str">
            <v>P62</v>
          </cell>
        </row>
        <row r="218">
          <cell r="A218" t="str">
            <v xml:space="preserve"> 8. Final demand (6+7) </v>
          </cell>
          <cell r="J218">
            <v>11714.965999999999</v>
          </cell>
          <cell r="M218">
            <v>19.518456039474358</v>
          </cell>
          <cell r="P218">
            <v>13585.191290953317</v>
          </cell>
          <cell r="S218">
            <v>15.964410745650625</v>
          </cell>
          <cell r="V218">
            <v>15247.746244833439</v>
          </cell>
          <cell r="Y218">
            <v>12.237994432859068</v>
          </cell>
          <cell r="AB218">
            <v>16823.592435588653</v>
          </cell>
          <cell r="AE218">
            <v>10.334945017131147</v>
          </cell>
        </row>
        <row r="219">
          <cell r="A219" t="str">
            <v xml:space="preserve"> 9. Imports of goods and services  </v>
          </cell>
          <cell r="G219" t="str">
            <v>P7</v>
          </cell>
          <cell r="J219">
            <v>4381.9239999999991</v>
          </cell>
          <cell r="M219">
            <v>25.772103998284734</v>
          </cell>
          <cell r="P219">
            <v>5080.5087916318962</v>
          </cell>
          <cell r="S219">
            <v>15.942421448475528</v>
          </cell>
          <cell r="V219">
            <v>5694.1452993796856</v>
          </cell>
          <cell r="Y219">
            <v>12.078249106831777</v>
          </cell>
          <cell r="AB219">
            <v>6265.1454455856328</v>
          </cell>
          <cell r="AE219">
            <v>10.027846431459196</v>
          </cell>
        </row>
        <row r="220">
          <cell r="A220" t="str">
            <v xml:space="preserve"> 9a. - of which goods  </v>
          </cell>
          <cell r="G220" t="str">
            <v>P71</v>
          </cell>
        </row>
        <row r="221">
          <cell r="A221" t="str">
            <v xml:space="preserve"> 9b. - of which services </v>
          </cell>
          <cell r="G221" t="str">
            <v>P72</v>
          </cell>
        </row>
        <row r="222">
          <cell r="A222" t="str">
            <v xml:space="preserve">10. GDP at market prices (8-9)  </v>
          </cell>
          <cell r="G222" t="str">
            <v>B1*g</v>
          </cell>
          <cell r="J222">
            <v>7333.0419999999995</v>
          </cell>
          <cell r="M222">
            <v>16.069806732928257</v>
          </cell>
          <cell r="P222">
            <v>8504.6824993214213</v>
          </cell>
          <cell r="S222">
            <v>15.977550644349535</v>
          </cell>
          <cell r="V222">
            <v>9553.6009454537525</v>
          </cell>
          <cell r="Y222">
            <v>12.333422749362171</v>
          </cell>
          <cell r="AB222">
            <v>10558.44699000302</v>
          </cell>
          <cell r="AE222">
            <v>10.517982175374826</v>
          </cell>
        </row>
        <row r="223">
          <cell r="A223" t="str">
            <v xml:space="preserve">11. - of which, external balance of g&amp;s  </v>
          </cell>
          <cell r="G223" t="str">
            <v>B11</v>
          </cell>
          <cell r="J223">
            <v>-1159.635</v>
          </cell>
          <cell r="M223">
            <v>43.016325025498105</v>
          </cell>
          <cell r="P223">
            <v>-1180.1124698928511</v>
          </cell>
          <cell r="S223">
            <v>1.7658547640293989</v>
          </cell>
          <cell r="V223">
            <v>-1217.2010610909829</v>
          </cell>
          <cell r="Y223">
            <v>3.1428013976921392</v>
          </cell>
          <cell r="AB223">
            <v>-1268.6275033732218</v>
          </cell>
          <cell r="AE223">
            <v>4.2249751438883152</v>
          </cell>
        </row>
        <row r="224">
          <cell r="A224" t="str">
            <v xml:space="preserve">11a. - of which goods  </v>
          </cell>
          <cell r="G224" t="str">
            <v xml:space="preserve"> </v>
          </cell>
        </row>
        <row r="225">
          <cell r="A225" t="str">
            <v xml:space="preserve">11b. - of which services </v>
          </cell>
          <cell r="G225" t="str">
            <v xml:space="preserve"> </v>
          </cell>
        </row>
        <row r="226">
          <cell r="A226" t="str">
            <v xml:space="preserve">12. Balance of primary income with the RoW </v>
          </cell>
          <cell r="G226" t="str">
            <v>B5</v>
          </cell>
          <cell r="J226">
            <v>-119.01787317829934</v>
          </cell>
          <cell r="M226">
            <v>858.55834999137267</v>
          </cell>
          <cell r="P226">
            <v>-37.564727831162884</v>
          </cell>
          <cell r="S226">
            <v>-68.437742308764342</v>
          </cell>
          <cell r="V226">
            <v>-67.098399316804432</v>
          </cell>
          <cell r="Y226">
            <v>78.620751941508956</v>
          </cell>
          <cell r="AB226">
            <v>-95.910398251024162</v>
          </cell>
          <cell r="AE226">
            <v>42.939919919973306</v>
          </cell>
        </row>
        <row r="227">
          <cell r="A227" t="str">
            <v xml:space="preserve">13. Gross National Income (10+12) </v>
          </cell>
          <cell r="G227" t="str">
            <v>B5*g</v>
          </cell>
          <cell r="J227">
            <v>7214.0241268217005</v>
          </cell>
          <cell r="M227">
            <v>14.410804075475724</v>
          </cell>
          <cell r="P227">
            <v>8467.1177714902587</v>
          </cell>
          <cell r="S227">
            <v>17.370244715561228</v>
          </cell>
          <cell r="V227">
            <v>9486.5025461369478</v>
          </cell>
          <cell r="Y227">
            <v>12.03933619630368</v>
          </cell>
          <cell r="AB227">
            <v>10462.536591751996</v>
          </cell>
          <cell r="AE227">
            <v>10.288660556070823</v>
          </cell>
        </row>
        <row r="228">
          <cell r="A228" t="str">
            <v xml:space="preserve"> </v>
          </cell>
        </row>
        <row r="229">
          <cell r="A229" t="str">
            <v xml:space="preserve">14. Compensation of employees  </v>
          </cell>
          <cell r="G229" t="str">
            <v>D1</v>
          </cell>
        </row>
        <row r="230">
          <cell r="A230" t="str">
            <v xml:space="preserve">15. Gross operating surplus and mixed income </v>
          </cell>
          <cell r="G230" t="str">
            <v>B2g+B3g</v>
          </cell>
        </row>
        <row r="231">
          <cell r="A231" t="str">
            <v xml:space="preserve">16. Gross value added at basic prices </v>
          </cell>
          <cell r="G231" t="str">
            <v>B1g</v>
          </cell>
        </row>
        <row r="232">
          <cell r="A232" t="str">
            <v xml:space="preserve">16a. - of which, labour costs, incl. of self-employed </v>
          </cell>
          <cell r="G232" t="str">
            <v xml:space="preserve"> </v>
          </cell>
        </row>
        <row r="233">
          <cell r="A233" t="str">
            <v xml:space="preserve">17. Taxes net of subsidies (18-19) </v>
          </cell>
          <cell r="G233" t="str">
            <v xml:space="preserve"> </v>
          </cell>
        </row>
        <row r="234">
          <cell r="A234" t="str">
            <v xml:space="preserve">18. - taxes on products </v>
          </cell>
          <cell r="G234" t="str">
            <v>D21</v>
          </cell>
        </row>
        <row r="235">
          <cell r="A235" t="str">
            <v xml:space="preserve">19. - subsidies on products  </v>
          </cell>
          <cell r="G235" t="str">
            <v>D31</v>
          </cell>
        </row>
        <row r="236">
          <cell r="A236" t="str">
            <v xml:space="preserve">20. GDP market prices (16+17)  </v>
          </cell>
          <cell r="G236" t="str">
            <v>B1*g</v>
          </cell>
          <cell r="J236">
            <v>7333.0419999999995</v>
          </cell>
          <cell r="M236">
            <v>16.069806732928257</v>
          </cell>
          <cell r="P236">
            <v>8504.6824993214213</v>
          </cell>
          <cell r="S236">
            <v>15.977550644349535</v>
          </cell>
          <cell r="V236">
            <v>9553.6009454537525</v>
          </cell>
          <cell r="Y236">
            <v>12.333422749362171</v>
          </cell>
          <cell r="AB236">
            <v>10558.44699000302</v>
          </cell>
          <cell r="AE236">
            <v>10.517982175374826</v>
          </cell>
        </row>
        <row r="237">
          <cell r="A237" t="str">
            <v xml:space="preserve"> </v>
          </cell>
        </row>
        <row r="262">
          <cell r="A262" t="str">
            <v xml:space="preserve"> Table 5</v>
          </cell>
        </row>
        <row r="263">
          <cell r="A263" t="str">
            <v xml:space="preserve"> COSTS AND PRICES </v>
          </cell>
        </row>
        <row r="265">
          <cell r="A265" t="str">
            <v xml:space="preserve"> Country: LATVIA</v>
          </cell>
        </row>
        <row r="266">
          <cell r="A266" t="str">
            <v xml:space="preserve"> Currency unit: mln lats</v>
          </cell>
        </row>
        <row r="267">
          <cell r="A267" t="str">
            <v xml:space="preserve"> ESA 95</v>
          </cell>
          <cell r="Z267" t="str">
            <v xml:space="preserve"> Date : </v>
          </cell>
          <cell r="AD267" t="str">
            <v>18.10.2005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% change in implicit price deflator </v>
          </cell>
        </row>
        <row r="270">
          <cell r="A270" t="str">
            <v xml:space="preserve"> 1. Private consumption expenditure  </v>
          </cell>
          <cell r="N270">
            <v>6.0024707066699934</v>
          </cell>
          <cell r="S270">
            <v>6.0000000000000053</v>
          </cell>
          <cell r="X270">
            <v>4.4999999999999929</v>
          </cell>
          <cell r="AC270">
            <v>3</v>
          </cell>
        </row>
        <row r="271">
          <cell r="A271" t="str">
            <v xml:space="preserve"> 2. Government consumption expenditure  </v>
          </cell>
          <cell r="N271">
            <v>6.1226706165370182</v>
          </cell>
          <cell r="S271">
            <v>8.0000000000000071</v>
          </cell>
          <cell r="X271">
            <v>7.0000000000000062</v>
          </cell>
          <cell r="AC271">
            <v>5</v>
          </cell>
        </row>
        <row r="272">
          <cell r="A272" t="str">
            <v xml:space="preserve"> 3. Gross fixed capital formation  </v>
          </cell>
          <cell r="N272">
            <v>5.672098016273952</v>
          </cell>
          <cell r="S272">
            <v>6.4999999999999947</v>
          </cell>
          <cell r="X272">
            <v>3.499999999999992</v>
          </cell>
          <cell r="AC272">
            <v>3.499999999999992</v>
          </cell>
        </row>
        <row r="273">
          <cell r="A273" t="str">
            <v xml:space="preserve"> 3a. - of which, construction </v>
          </cell>
        </row>
        <row r="274">
          <cell r="A274" t="str">
            <v xml:space="preserve"> 3b. - of which, equipment </v>
          </cell>
        </row>
        <row r="275">
          <cell r="A275" t="str">
            <v xml:space="preserve"> 4. Final domestic demand </v>
          </cell>
          <cell r="N275">
            <v>5.4961477508505823</v>
          </cell>
          <cell r="S275">
            <v>6.0533114106117552</v>
          </cell>
          <cell r="X275">
            <v>4.3278152028958488</v>
          </cell>
          <cell r="AC275">
            <v>3.2361762061059949</v>
          </cell>
        </row>
        <row r="276">
          <cell r="A276" t="str">
            <v xml:space="preserve"> 5. Change in inventories </v>
          </cell>
          <cell r="N276">
            <v>34.512074125917501</v>
          </cell>
          <cell r="S276">
            <v>15.121519162874897</v>
          </cell>
          <cell r="X276">
            <v>2.7387462718372557</v>
          </cell>
          <cell r="AC276">
            <v>-9.7239325034850772</v>
          </cell>
        </row>
        <row r="277">
          <cell r="A277" t="str">
            <v xml:space="preserve"> 6. Domestic demand </v>
          </cell>
          <cell r="N277">
            <v>6.8650634484844488</v>
          </cell>
          <cell r="S277">
            <v>5.8631413438401836</v>
          </cell>
          <cell r="X277">
            <v>3.7321352106956027</v>
          </cell>
          <cell r="AC277">
            <v>2.8733251902296502</v>
          </cell>
        </row>
        <row r="278">
          <cell r="A278" t="str">
            <v xml:space="preserve"> 7. Exports of goods and services  </v>
          </cell>
          <cell r="N278">
            <v>10.328226791120198</v>
          </cell>
          <cell r="S278">
            <v>7.0000000000000062</v>
          </cell>
          <cell r="X278">
            <v>3.499999999999992</v>
          </cell>
          <cell r="AC278">
            <v>2.4999999999999911</v>
          </cell>
        </row>
        <row r="279">
          <cell r="A279" t="str">
            <v xml:space="preserve"> 7a. - of which, goods  </v>
          </cell>
        </row>
        <row r="280">
          <cell r="A280" t="str">
            <v xml:space="preserve"> 7b. - of which, services </v>
          </cell>
        </row>
        <row r="281">
          <cell r="A281" t="str">
            <v xml:space="preserve"> 8. Final demand </v>
          </cell>
          <cell r="N281">
            <v>7.7742358381857031</v>
          </cell>
          <cell r="S281">
            <v>6.2721438253403363</v>
          </cell>
          <cell r="X281">
            <v>3.7300322036473403</v>
          </cell>
          <cell r="AC281">
            <v>2.8002167278551582</v>
          </cell>
        </row>
        <row r="282">
          <cell r="A282" t="str">
            <v xml:space="preserve"> 9. Imports of goods and services  </v>
          </cell>
          <cell r="N282">
            <v>8.7621038201252546</v>
          </cell>
          <cell r="S282">
            <v>5</v>
          </cell>
          <cell r="X282">
            <v>2.4999999999999911</v>
          </cell>
          <cell r="AC282">
            <v>2</v>
          </cell>
        </row>
        <row r="283">
          <cell r="A283" t="str">
            <v xml:space="preserve"> 9a. - of which, goods  </v>
          </cell>
        </row>
        <row r="284">
          <cell r="A284" t="str">
            <v xml:space="preserve"> 9b. - of which, services </v>
          </cell>
        </row>
        <row r="285">
          <cell r="A285" t="str">
            <v xml:space="preserve">10. Gross domestic product at market prices </v>
          </cell>
          <cell r="N285">
            <v>7.1553697870291089</v>
          </cell>
          <cell r="S285">
            <v>7.0247230556973017</v>
          </cell>
          <cell r="X285">
            <v>4.4705608916522088</v>
          </cell>
          <cell r="AC285">
            <v>3.2837707780679182</v>
          </cell>
        </row>
        <row r="286">
          <cell r="A286" t="str">
            <v xml:space="preserve">11. Terms of trade of goods and services </v>
          </cell>
        </row>
        <row r="287">
          <cell r="A287" t="str">
            <v xml:space="preserve">11a. - of which, terms of trade of goods </v>
          </cell>
        </row>
        <row r="288">
          <cell r="A288" t="str">
            <v xml:space="preserve">11b. - of which, terms of trade of services </v>
          </cell>
        </row>
        <row r="290">
          <cell r="N290" t="str">
            <v xml:space="preserve">% change </v>
          </cell>
        </row>
        <row r="291">
          <cell r="A291" t="str">
            <v xml:space="preserve">12. HICP </v>
          </cell>
          <cell r="N291">
            <v>6.2</v>
          </cell>
          <cell r="S291">
            <v>6.9</v>
          </cell>
          <cell r="X291">
            <v>5.6</v>
          </cell>
          <cell r="AC291">
            <v>4.3</v>
          </cell>
        </row>
        <row r="292">
          <cell r="A292" t="str">
            <v xml:space="preserve">13. Consumer prices (national index) </v>
          </cell>
          <cell r="N292">
            <v>6.2</v>
          </cell>
          <cell r="S292">
            <v>6.8</v>
          </cell>
          <cell r="X292">
            <v>5.6</v>
          </cell>
          <cell r="AC292">
            <v>4.3</v>
          </cell>
        </row>
        <row r="294">
          <cell r="N294" t="str">
            <v xml:space="preserve"> Contribution to % change in cost </v>
          </cell>
        </row>
        <row r="295">
          <cell r="N295" t="str">
            <v xml:space="preserve"> per unit of real GDP at market prices </v>
          </cell>
        </row>
        <row r="296">
          <cell r="A296" t="str">
            <v xml:space="preserve">14. Compensation of employees  </v>
          </cell>
        </row>
        <row r="297">
          <cell r="A297" t="str">
            <v xml:space="preserve">14a. - of which, gross wages and salaries </v>
          </cell>
        </row>
        <row r="298">
          <cell r="A298" t="str">
            <v xml:space="preserve">14b. - of which, employers' social contributions </v>
          </cell>
        </row>
        <row r="299">
          <cell r="A299" t="str">
            <v xml:space="preserve">15. Gross operating surplus / mixed income </v>
          </cell>
        </row>
        <row r="300">
          <cell r="A300" t="str">
            <v xml:space="preserve">16. Gross value added at basic prices </v>
          </cell>
        </row>
        <row r="301">
          <cell r="A301" t="str">
            <v xml:space="preserve">17. Taxes net of subsidies </v>
          </cell>
        </row>
        <row r="302">
          <cell r="A302" t="str">
            <v xml:space="preserve">18. Gross domestic product at market prices </v>
          </cell>
          <cell r="N302">
            <v>7.1553697870291089</v>
          </cell>
          <cell r="S302">
            <v>7.0247230556973017</v>
          </cell>
          <cell r="X302">
            <v>4.4705608916522088</v>
          </cell>
          <cell r="AC302">
            <v>3.2837707780679182</v>
          </cell>
        </row>
        <row r="327">
          <cell r="A327" t="str">
            <v xml:space="preserve"> Table 6</v>
          </cell>
        </row>
        <row r="328">
          <cell r="A328" t="str">
            <v xml:space="preserve"> PRODUCTIVITY AND UNIT LABOUR COSTS </v>
          </cell>
        </row>
        <row r="330">
          <cell r="A330" t="str">
            <v xml:space="preserve"> Country: LATVIA</v>
          </cell>
        </row>
        <row r="331">
          <cell r="A331" t="str">
            <v xml:space="preserve"> Currency unit:</v>
          </cell>
        </row>
        <row r="332">
          <cell r="A332" t="str">
            <v xml:space="preserve"> ESA 95</v>
          </cell>
          <cell r="Z332" t="str">
            <v xml:space="preserve"> Date : </v>
          </cell>
          <cell r="AD332" t="str">
            <v>18.10.2005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ESA 95 </v>
          </cell>
          <cell r="N334" t="str">
            <v xml:space="preserve"> %</v>
          </cell>
          <cell r="T334" t="str">
            <v xml:space="preserve"> %</v>
          </cell>
          <cell r="Z334" t="str">
            <v xml:space="preserve"> %</v>
          </cell>
          <cell r="AF334" t="str">
            <v xml:space="preserve"> %</v>
          </cell>
        </row>
        <row r="335">
          <cell r="G335" t="str">
            <v>code</v>
          </cell>
          <cell r="J335" t="str">
            <v>Level</v>
          </cell>
          <cell r="M335" t="str">
            <v xml:space="preserve"> change</v>
          </cell>
          <cell r="P335" t="str">
            <v>Level</v>
          </cell>
          <cell r="S335" t="str">
            <v xml:space="preserve"> change</v>
          </cell>
          <cell r="V335" t="str">
            <v>Level</v>
          </cell>
          <cell r="Y335" t="str">
            <v xml:space="preserve"> change</v>
          </cell>
          <cell r="AB335" t="str">
            <v>Level</v>
          </cell>
          <cell r="AE335" t="str">
            <v xml:space="preserve"> change</v>
          </cell>
        </row>
        <row r="336">
          <cell r="J336" t="str">
            <v xml:space="preserve"> WHOLE ECONOMY </v>
          </cell>
        </row>
        <row r="337">
          <cell r="A337" t="str">
            <v xml:space="preserve"> 1. Gross value added volumes</v>
          </cell>
          <cell r="G337" t="str">
            <v>B1g</v>
          </cell>
        </row>
        <row r="338">
          <cell r="A338" t="str">
            <v xml:space="preserve"> 2. Employment ('000) </v>
          </cell>
        </row>
        <row r="339">
          <cell r="A339" t="str">
            <v xml:space="preserve"> 3. GVA per occupied person (1:2) </v>
          </cell>
        </row>
        <row r="340">
          <cell r="A340" t="str">
            <v xml:space="preserve"> 4. Compensation of employees per head </v>
          </cell>
        </row>
        <row r="341">
          <cell r="A341" t="str">
            <v xml:space="preserve"> 4a. - of which, wages and salaries per head </v>
          </cell>
        </row>
        <row r="342">
          <cell r="A342" t="str">
            <v xml:space="preserve"> 4b. - of which, employers' contributions per head </v>
          </cell>
        </row>
        <row r="343">
          <cell r="A343" t="str">
            <v xml:space="preserve"> 5. Unit labour costs (4:3) (1995=100) </v>
          </cell>
        </row>
        <row r="345">
          <cell r="J345" t="str">
            <v xml:space="preserve"> MANUFACTURING INDUSTRY </v>
          </cell>
        </row>
        <row r="346">
          <cell r="A346" t="str">
            <v xml:space="preserve"> 1. Gross value added volumes</v>
          </cell>
          <cell r="G346" t="str">
            <v>B1g</v>
          </cell>
        </row>
        <row r="347">
          <cell r="A347" t="str">
            <v xml:space="preserve"> 2. Employment ('000) </v>
          </cell>
        </row>
        <row r="348">
          <cell r="A348" t="str">
            <v xml:space="preserve"> 3. GVA per occupied person (1:2) </v>
          </cell>
        </row>
        <row r="349">
          <cell r="A349" t="str">
            <v xml:space="preserve"> 4. Compensation of employees/head </v>
          </cell>
        </row>
        <row r="350">
          <cell r="A350" t="str">
            <v xml:space="preserve"> 4a. - of which, wages and salaries per head </v>
          </cell>
        </row>
        <row r="351">
          <cell r="A351" t="str">
            <v xml:space="preserve"> 4b. - of which, employers' contributions per head </v>
          </cell>
        </row>
        <row r="352">
          <cell r="A352" t="str">
            <v xml:space="preserve"> 5. Unit labour costs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Gross value added volumes</v>
          </cell>
          <cell r="G355" t="str">
            <v>B1g</v>
          </cell>
        </row>
        <row r="356">
          <cell r="A356" t="str">
            <v xml:space="preserve"> 2. Employment ('000) </v>
          </cell>
        </row>
        <row r="357">
          <cell r="A357" t="str">
            <v xml:space="preserve"> 3. GVA per occupied person (1:2) </v>
          </cell>
        </row>
        <row r="358">
          <cell r="A358" t="str">
            <v xml:space="preserve"> 4. Compensation of employees/head </v>
          </cell>
        </row>
        <row r="359">
          <cell r="A359" t="str">
            <v xml:space="preserve"> 4a. - of which, wages and salaries per head </v>
          </cell>
        </row>
        <row r="360">
          <cell r="A360" t="str">
            <v xml:space="preserve"> 4b. - of which, employers' contributions per head </v>
          </cell>
        </row>
        <row r="361">
          <cell r="A361" t="str">
            <v xml:space="preserve"> 5. Unit labour costs (4:3) (1995=100) </v>
          </cell>
        </row>
        <row r="362">
          <cell r="A362" t="str">
            <v xml:space="preserve"> </v>
          </cell>
        </row>
        <row r="366">
          <cell r="A366" t="str">
            <v xml:space="preserve"> Table 7</v>
          </cell>
        </row>
        <row r="367">
          <cell r="A367" t="str">
            <v xml:space="preserve">  EMPLOYMENT AND UNEMPLOYMENT  </v>
          </cell>
        </row>
        <row r="369">
          <cell r="A369" t="str">
            <v xml:space="preserve"> Country: LATVIA</v>
          </cell>
        </row>
        <row r="370">
          <cell r="A370" t="str">
            <v xml:space="preserve"> Unit:  '000 persons</v>
          </cell>
          <cell r="Z370" t="str">
            <v xml:space="preserve"> Date : </v>
          </cell>
          <cell r="AD370" t="str">
            <v>18.10.2005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</v>
          </cell>
          <cell r="S372" t="str">
            <v xml:space="preserve"> %</v>
          </cell>
          <cell r="Y372" t="str">
            <v xml:space="preserve"> %</v>
          </cell>
          <cell r="AE372" t="str">
            <v xml:space="preserve"> %</v>
          </cell>
        </row>
        <row r="373">
          <cell r="J373" t="str">
            <v>Level</v>
          </cell>
          <cell r="M373" t="str">
            <v xml:space="preserve"> change</v>
          </cell>
          <cell r="P373" t="str">
            <v>Level</v>
          </cell>
          <cell r="S373" t="str">
            <v xml:space="preserve"> change</v>
          </cell>
          <cell r="V373" t="str">
            <v>Level</v>
          </cell>
          <cell r="Y373" t="str">
            <v xml:space="preserve"> change</v>
          </cell>
          <cell r="AB373" t="str">
            <v>Level</v>
          </cell>
          <cell r="AE373" t="str">
            <v xml:space="preserve"> change</v>
          </cell>
        </row>
        <row r="374">
          <cell r="A374" t="str">
            <v xml:space="preserve"> 1. Total population  </v>
          </cell>
          <cell r="J374">
            <v>2312.75</v>
          </cell>
          <cell r="N374">
            <v>-0.5392875727328601</v>
          </cell>
          <cell r="P374">
            <v>2301.2608195786197</v>
          </cell>
          <cell r="T374">
            <v>-0.49677571814422095</v>
          </cell>
          <cell r="V374">
            <v>2290.6304048662687</v>
          </cell>
          <cell r="Z374">
            <v>-0.46193871732876346</v>
          </cell>
          <cell r="AB374">
            <v>2280.9123067218679</v>
          </cell>
          <cell r="AF374">
            <v>-0.42425430675133669</v>
          </cell>
        </row>
        <row r="375">
          <cell r="A375" t="str">
            <v xml:space="preserve"> 2. Population of working age (15-64 years) </v>
          </cell>
          <cell r="J375">
            <v>1587.2</v>
          </cell>
          <cell r="N375">
            <v>0.1</v>
          </cell>
          <cell r="P375">
            <v>1584.521</v>
          </cell>
          <cell r="T375">
            <v>-0.2</v>
          </cell>
          <cell r="V375">
            <v>1582.2090000000001</v>
          </cell>
          <cell r="Z375">
            <v>-0.1</v>
          </cell>
          <cell r="AB375">
            <v>1577.2070000000001</v>
          </cell>
          <cell r="AF375">
            <v>-0.3</v>
          </cell>
        </row>
        <row r="376">
          <cell r="A376" t="str">
            <v xml:space="preserve"> 3. Total labour force  </v>
          </cell>
          <cell r="J376">
            <v>1135.8482004278449</v>
          </cell>
          <cell r="N376">
            <v>0.87461815522600261</v>
          </cell>
          <cell r="P376">
            <v>1141.0989368106609</v>
          </cell>
          <cell r="T376">
            <v>0.46227448182231967</v>
          </cell>
          <cell r="V376">
            <v>1144.7178245313232</v>
          </cell>
          <cell r="Z376">
            <v>0.31714057422374253</v>
          </cell>
          <cell r="AB376">
            <v>1146.1699290338076</v>
          </cell>
          <cell r="AF376">
            <v>0.1268526156722487</v>
          </cell>
        </row>
        <row r="377">
          <cell r="A377" t="str">
            <v xml:space="preserve"> 4. Calculated activity rate (%) (3:2) </v>
          </cell>
          <cell r="J377">
            <v>71.563016660020466</v>
          </cell>
          <cell r="P377">
            <v>72.015387414282358</v>
          </cell>
          <cell r="V377">
            <v>72.349343514752036</v>
          </cell>
          <cell r="AB377">
            <v>72.670862419061521</v>
          </cell>
        </row>
        <row r="378">
          <cell r="A378" t="str">
            <v xml:space="preserve"> 5. Civilian labour force </v>
          </cell>
        </row>
        <row r="379">
          <cell r="A379" t="str">
            <v xml:space="preserve"> 6. Total employment </v>
          </cell>
          <cell r="J379">
            <v>1017.7</v>
          </cell>
          <cell r="N379">
            <v>1.0725990664415548</v>
          </cell>
          <cell r="P379">
            <v>1028.0000020695575</v>
          </cell>
          <cell r="T379">
            <v>1.0120862798031993</v>
          </cell>
          <cell r="V379">
            <v>1037.9999505557339</v>
          </cell>
          <cell r="Z379">
            <v>0.97275763288371309</v>
          </cell>
          <cell r="AB379">
            <v>1042.9999401893099</v>
          </cell>
          <cell r="AF379">
            <v>0.48169459265379544</v>
          </cell>
        </row>
        <row r="380">
          <cell r="A380" t="str">
            <v xml:space="preserve"> 6a. - of which, employees </v>
          </cell>
        </row>
        <row r="381">
          <cell r="A381" t="str">
            <v xml:space="preserve"> 6b. - of which, self-employed </v>
          </cell>
        </row>
        <row r="382">
          <cell r="A382" t="str">
            <v xml:space="preserve"> 7. Calculated employment rate (%) (6:2) </v>
          </cell>
          <cell r="J382">
            <v>64.11920362903227</v>
          </cell>
          <cell r="P382">
            <v>64.877650852816558</v>
          </cell>
          <cell r="V382">
            <v>65.604477698947093</v>
          </cell>
          <cell r="AB382">
            <v>66.129553076375501</v>
          </cell>
        </row>
        <row r="383">
          <cell r="A383" t="str">
            <v xml:space="preserve"> 8. Unemployment (3-6) </v>
          </cell>
          <cell r="J383">
            <v>118.14820042784459</v>
          </cell>
          <cell r="P383">
            <v>113.09893474110345</v>
          </cell>
          <cell r="V383">
            <v>106.71787397558933</v>
          </cell>
          <cell r="AB383">
            <v>103.16998884449777</v>
          </cell>
        </row>
        <row r="384">
          <cell r="A384" t="str">
            <v xml:space="preserve"> 9. Calculated unemployment rate (%) (8:5) </v>
          </cell>
          <cell r="J384">
            <v>10.401759705508288</v>
          </cell>
          <cell r="P384">
            <v>9.9114047952066056</v>
          </cell>
          <cell r="V384">
            <v>9.3226358224379311</v>
          </cell>
          <cell r="AB384">
            <v>9.0012821162973147</v>
          </cell>
        </row>
        <row r="386">
          <cell r="A386" t="str">
            <v xml:space="preserve">Structural Indicators definitions </v>
          </cell>
        </row>
        <row r="387">
          <cell r="A387" t="str">
            <v xml:space="preserve">10. Unemployment rate, Eurostat definition (%) </v>
          </cell>
        </row>
        <row r="388">
          <cell r="A388" t="str">
            <v xml:space="preserve">11. Activity rate (%) </v>
          </cell>
        </row>
        <row r="389">
          <cell r="A389" t="str">
            <v xml:space="preserve">12. Employment rate (%) </v>
          </cell>
        </row>
        <row r="392">
          <cell r="A392" t="str">
            <v xml:space="preserve"> Table 8</v>
          </cell>
        </row>
        <row r="393">
          <cell r="A393" t="str">
            <v xml:space="preserve">INCOME AND EXPENDITURE OF HOUSEHOLDS AND NON-PROFIT INSTITUTIONS </v>
          </cell>
        </row>
        <row r="394">
          <cell r="A394" t="str">
            <v xml:space="preserve">SERVING HOUSEHOLDS (S14+S15) </v>
          </cell>
        </row>
        <row r="396">
          <cell r="A396" t="str">
            <v xml:space="preserve"> Country:  LATVIA</v>
          </cell>
        </row>
        <row r="397">
          <cell r="A397" t="str">
            <v xml:space="preserve"> Currency unit:  </v>
          </cell>
        </row>
        <row r="398">
          <cell r="A398" t="str">
            <v xml:space="preserve"> ESA 95</v>
          </cell>
          <cell r="Z398" t="str">
            <v xml:space="preserve"> Date : </v>
          </cell>
          <cell r="AD398" t="str">
            <v>18.10.2005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ESA 95 </v>
          </cell>
          <cell r="M400" t="str">
            <v xml:space="preserve"> %</v>
          </cell>
          <cell r="S400" t="str">
            <v xml:space="preserve"> %</v>
          </cell>
          <cell r="Y400" t="str">
            <v xml:space="preserve"> %</v>
          </cell>
          <cell r="AE400" t="str">
            <v xml:space="preserve"> %</v>
          </cell>
        </row>
        <row r="401">
          <cell r="E401" t="str">
            <v>code</v>
          </cell>
          <cell r="J401" t="str">
            <v>Level</v>
          </cell>
          <cell r="M401" t="str">
            <v xml:space="preserve"> change</v>
          </cell>
          <cell r="P401" t="str">
            <v>Level</v>
          </cell>
          <cell r="S401" t="str">
            <v xml:space="preserve"> change</v>
          </cell>
          <cell r="V401" t="str">
            <v>Level</v>
          </cell>
          <cell r="Y401" t="str">
            <v xml:space="preserve"> change</v>
          </cell>
          <cell r="AB401" t="str">
            <v>Level</v>
          </cell>
          <cell r="AE401" t="str">
            <v xml:space="preserve"> change</v>
          </cell>
        </row>
        <row r="402">
          <cell r="A402" t="str">
            <v xml:space="preserve"> 1. Compensation of employees </v>
          </cell>
          <cell r="E402" t="str">
            <v>D1</v>
          </cell>
        </row>
        <row r="403">
          <cell r="A403" t="str">
            <v xml:space="preserve"> 1a. - of which, gross wages and salaries  </v>
          </cell>
          <cell r="E403" t="str">
            <v>D11</v>
          </cell>
        </row>
        <row r="404">
          <cell r="A404" t="str">
            <v xml:space="preserve"> 2. Non-labour income, net  </v>
          </cell>
          <cell r="E404" t="str">
            <v>B2g+B3g+D4</v>
          </cell>
        </row>
        <row r="405">
          <cell r="A405" t="str">
            <v xml:space="preserve"> 3. Current transfers received  </v>
          </cell>
          <cell r="E405" t="str">
            <v>D62+D7</v>
          </cell>
        </row>
        <row r="406">
          <cell r="A406" t="str">
            <v xml:space="preserve"> 4. Current taxes on income and wealth </v>
          </cell>
          <cell r="E406" t="str">
            <v>D5</v>
          </cell>
        </row>
        <row r="407">
          <cell r="A407" t="str">
            <v xml:space="preserve"> 5. Current transfers paid  </v>
          </cell>
          <cell r="E407" t="str">
            <v>D61+D7</v>
          </cell>
        </row>
        <row r="408">
          <cell r="A408" t="str">
            <v xml:space="preserve"> 6. Gross disposable income (1+2+3-4-5)  </v>
          </cell>
          <cell r="E408" t="str">
            <v>B6g</v>
          </cell>
        </row>
        <row r="409">
          <cell r="A409" t="str">
            <v xml:space="preserve"> 7. Change in net equity in pension funds res. </v>
          </cell>
          <cell r="E409" t="str">
            <v>D8</v>
          </cell>
        </row>
        <row r="410">
          <cell r="A410" t="str">
            <v xml:space="preserve"> 8. Adjusted gross disposable income (6+7)  </v>
          </cell>
          <cell r="E410" t="str">
            <v xml:space="preserve"> </v>
          </cell>
        </row>
        <row r="411">
          <cell r="A411" t="str">
            <v xml:space="preserve"> 9. Real adjusted gross disposable income  </v>
          </cell>
          <cell r="E411" t="str">
            <v xml:space="preserve"> </v>
          </cell>
        </row>
        <row r="412">
          <cell r="A412" t="str">
            <v xml:space="preserve">10. Final consumption expenditure  </v>
          </cell>
          <cell r="E412" t="str">
            <v>P3</v>
          </cell>
        </row>
        <row r="413">
          <cell r="A413" t="str">
            <v xml:space="preserve">11. Gross saving (8-10) </v>
          </cell>
          <cell r="E413" t="str">
            <v>B8g</v>
          </cell>
        </row>
        <row r="414">
          <cell r="A414" t="str">
            <v xml:space="preserve">12. Saving rate (%) (11:8)  </v>
          </cell>
          <cell r="E414" t="str">
            <v xml:space="preserve"> </v>
          </cell>
        </row>
        <row r="415">
          <cell r="A415" t="str">
            <v xml:space="preserve">13. Gross capital formation </v>
          </cell>
          <cell r="E415" t="str">
            <v>P5</v>
          </cell>
        </row>
        <row r="416">
          <cell r="A416" t="str">
            <v xml:space="preserve">14. Other capital expenditure, net </v>
          </cell>
          <cell r="E416" t="str">
            <v>D9+K2</v>
          </cell>
        </row>
        <row r="417">
          <cell r="A417" t="str">
            <v xml:space="preserve">15. Net lending (+) or net borrowing (-) 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as % of GDP  </v>
          </cell>
        </row>
        <row r="424">
          <cell r="A424" t="str">
            <v xml:space="preserve"> Table 9</v>
          </cell>
        </row>
        <row r="425">
          <cell r="A425" t="str">
            <v xml:space="preserve">INCOME AND EXPENDITURE OF CORPORATIONS (S11+ S12)  </v>
          </cell>
        </row>
        <row r="427">
          <cell r="A427" t="str">
            <v xml:space="preserve"> Country: LATVIA</v>
          </cell>
        </row>
        <row r="428">
          <cell r="A428" t="str">
            <v xml:space="preserve"> Currency unit:  </v>
          </cell>
        </row>
        <row r="429">
          <cell r="A429" t="str">
            <v xml:space="preserve"> ESA 95</v>
          </cell>
          <cell r="Z429" t="str">
            <v xml:space="preserve"> Date : </v>
          </cell>
          <cell r="AD429" t="str">
            <v>18.10.2005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ESA 95 </v>
          </cell>
          <cell r="M431" t="str">
            <v xml:space="preserve"> %</v>
          </cell>
          <cell r="S431" t="str">
            <v xml:space="preserve"> %</v>
          </cell>
          <cell r="Y431" t="str">
            <v xml:space="preserve"> %</v>
          </cell>
          <cell r="AE431" t="str">
            <v xml:space="preserve"> %</v>
          </cell>
        </row>
        <row r="432">
          <cell r="E432" t="str">
            <v>code</v>
          </cell>
          <cell r="J432" t="str">
            <v>Level</v>
          </cell>
          <cell r="M432" t="str">
            <v xml:space="preserve"> change</v>
          </cell>
          <cell r="P432" t="str">
            <v>Level</v>
          </cell>
          <cell r="S432" t="str">
            <v xml:space="preserve"> change</v>
          </cell>
          <cell r="V432" t="str">
            <v>Level</v>
          </cell>
          <cell r="Y432" t="str">
            <v xml:space="preserve"> change</v>
          </cell>
          <cell r="AB432" t="str">
            <v>Level</v>
          </cell>
          <cell r="AE432" t="str">
            <v xml:space="preserve"> change</v>
          </cell>
        </row>
        <row r="433">
          <cell r="A433" t="str">
            <v xml:space="preserve"> 1. Gross value added at basic prices  </v>
          </cell>
          <cell r="E433" t="str">
            <v>B1g</v>
          </cell>
        </row>
        <row r="434">
          <cell r="A434" t="str">
            <v xml:space="preserve"> 2. Other subsidies on production </v>
          </cell>
          <cell r="E434" t="str">
            <v>D39</v>
          </cell>
        </row>
        <row r="435">
          <cell r="A435" t="str">
            <v xml:space="preserve"> 3. Other taxes on products </v>
          </cell>
          <cell r="E435" t="str">
            <v>D29</v>
          </cell>
        </row>
        <row r="436">
          <cell r="A436" t="str">
            <v xml:space="preserve"> 4. Compensation of employees  </v>
          </cell>
          <cell r="E436" t="str">
            <v>D1</v>
          </cell>
        </row>
        <row r="437">
          <cell r="A437" t="str">
            <v xml:space="preserve"> 5. Gross operating surplus (1+2-3-4)  </v>
          </cell>
          <cell r="E437" t="str">
            <v>B2g</v>
          </cell>
        </row>
        <row r="438">
          <cell r="A438" t="str">
            <v xml:space="preserve"> 6. Property income, net  </v>
          </cell>
          <cell r="E438" t="str">
            <v>D4</v>
          </cell>
        </row>
        <row r="439">
          <cell r="A439" t="str">
            <v xml:space="preserve"> 7. Current transfers, net receipts </v>
          </cell>
          <cell r="E439" t="str">
            <v>D61-D62+D7</v>
          </cell>
        </row>
        <row r="440">
          <cell r="A440" t="str">
            <v xml:space="preserve"> 8. Current taxes on income and wealth  </v>
          </cell>
          <cell r="E440" t="str">
            <v>D5</v>
          </cell>
        </row>
        <row r="441">
          <cell r="A441" t="str">
            <v xml:space="preserve"> 9. Change in net equity in pension funds res. </v>
          </cell>
          <cell r="E441" t="str">
            <v>D8</v>
          </cell>
        </row>
        <row r="442">
          <cell r="A442" t="str">
            <v xml:space="preserve">10. Gross saving (5+6+7-8-9)  </v>
          </cell>
          <cell r="E442" t="str">
            <v>B8g</v>
          </cell>
        </row>
        <row r="443">
          <cell r="A443" t="str">
            <v xml:space="preserve">10a. p.m. 10 as % of GDP  </v>
          </cell>
        </row>
        <row r="444">
          <cell r="A444" t="str">
            <v xml:space="preserve">11. Gross capital formation </v>
          </cell>
          <cell r="E444" t="str">
            <v>P5</v>
          </cell>
        </row>
        <row r="445">
          <cell r="A445" t="str">
            <v xml:space="preserve">12. Other capital expenditure, net </v>
          </cell>
          <cell r="E445" t="str">
            <v>D9+K2</v>
          </cell>
        </row>
        <row r="446">
          <cell r="A446" t="str">
            <v xml:space="preserve">13. Net lending (+) or net borrowing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as % of GDP  </v>
          </cell>
        </row>
        <row r="457">
          <cell r="A457" t="str">
            <v xml:space="preserve"> Table 10</v>
          </cell>
        </row>
        <row r="458">
          <cell r="A458" t="str">
            <v xml:space="preserve">RESOURCES AND EXPENDITURE OF GENERAL GOVERNMENT (S13) </v>
          </cell>
        </row>
        <row r="460">
          <cell r="A460" t="str">
            <v xml:space="preserve"> Country: LATVIA</v>
          </cell>
        </row>
        <row r="461">
          <cell r="A461" t="str">
            <v xml:space="preserve"> Currency unit: mln lats (current prices)</v>
          </cell>
        </row>
        <row r="462">
          <cell r="A462" t="str">
            <v xml:space="preserve"> ESA 95</v>
          </cell>
          <cell r="Z462" t="str">
            <v xml:space="preserve"> Date : </v>
          </cell>
          <cell r="AD462" t="str">
            <v>18.10.2005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ESA 95 </v>
          </cell>
          <cell r="M464" t="str">
            <v xml:space="preserve"> %</v>
          </cell>
          <cell r="S464" t="str">
            <v xml:space="preserve"> %</v>
          </cell>
          <cell r="Y464" t="str">
            <v xml:space="preserve"> %</v>
          </cell>
          <cell r="AE464" t="str">
            <v xml:space="preserve"> %</v>
          </cell>
        </row>
        <row r="465">
          <cell r="G465" t="str">
            <v>code</v>
          </cell>
          <cell r="J465" t="str">
            <v>Level</v>
          </cell>
          <cell r="M465" t="str">
            <v xml:space="preserve"> change</v>
          </cell>
          <cell r="P465" t="str">
            <v>Level</v>
          </cell>
          <cell r="S465" t="str">
            <v xml:space="preserve"> change</v>
          </cell>
          <cell r="V465" t="str">
            <v>Level</v>
          </cell>
          <cell r="Y465" t="str">
            <v xml:space="preserve"> change</v>
          </cell>
          <cell r="AB465" t="str">
            <v>Level</v>
          </cell>
          <cell r="AE465" t="str">
            <v xml:space="preserve"> change</v>
          </cell>
        </row>
        <row r="466">
          <cell r="A466" t="str">
            <v xml:space="preserve"> 1. Taxes on production and imports </v>
          </cell>
          <cell r="G466" t="str">
            <v>D2</v>
          </cell>
          <cell r="J466">
            <v>872.47143100000005</v>
          </cell>
          <cell r="M466">
            <v>12.9</v>
          </cell>
        </row>
        <row r="467">
          <cell r="A467" t="str">
            <v xml:space="preserve"> 2. Current taxes on income and wealth, etc. </v>
          </cell>
          <cell r="G467" t="str">
            <v>D5</v>
          </cell>
          <cell r="J467">
            <v>585.30950399999995</v>
          </cell>
          <cell r="M467">
            <v>21.9</v>
          </cell>
        </row>
        <row r="468">
          <cell r="A468" t="str">
            <v xml:space="preserve"> 3. Social contributions  </v>
          </cell>
          <cell r="G468" t="str">
            <v>D61</v>
          </cell>
          <cell r="J468">
            <v>660.959025</v>
          </cell>
          <cell r="M468">
            <v>14.1</v>
          </cell>
        </row>
        <row r="469">
          <cell r="A469" t="str">
            <v xml:space="preserve"> 3a. - of which, actual social contributions </v>
          </cell>
          <cell r="G469" t="str">
            <v>D611</v>
          </cell>
          <cell r="J469">
            <v>647.55092500000001</v>
          </cell>
          <cell r="M469">
            <v>14.3</v>
          </cell>
        </row>
        <row r="470">
          <cell r="A470" t="str">
            <v xml:space="preserve"> 4. Other current resources </v>
          </cell>
          <cell r="G470" t="str">
            <v xml:space="preserve"> </v>
          </cell>
          <cell r="J470">
            <v>429.97403999999983</v>
          </cell>
          <cell r="M470">
            <v>44.8</v>
          </cell>
        </row>
        <row r="471">
          <cell r="A471" t="str">
            <v xml:space="preserve"> 5. Total current resources (1+2+3+4) </v>
          </cell>
          <cell r="G471" t="str">
            <v xml:space="preserve"> </v>
          </cell>
          <cell r="J471">
            <v>2548.7139999999995</v>
          </cell>
          <cell r="M471">
            <v>19.7</v>
          </cell>
        </row>
        <row r="472">
          <cell r="A472" t="str">
            <v xml:space="preserve"> 6. Collective consumption expenditure </v>
          </cell>
          <cell r="G472" t="str">
            <v>P32</v>
          </cell>
          <cell r="J472">
            <v>767.673</v>
          </cell>
          <cell r="M472">
            <v>8.6999999999999993</v>
          </cell>
        </row>
        <row r="473">
          <cell r="A473" t="str">
            <v xml:space="preserve"> 7. Social transfers in kind </v>
          </cell>
          <cell r="G473" t="str">
            <v>D63=P31</v>
          </cell>
          <cell r="J473">
            <v>11.478</v>
          </cell>
          <cell r="M473">
            <v>-72.400000000000006</v>
          </cell>
        </row>
        <row r="474">
          <cell r="A474" t="str">
            <v xml:space="preserve"> 8. Government final consumption expenditure (6+7) </v>
          </cell>
          <cell r="G474" t="str">
            <v>P3</v>
          </cell>
          <cell r="J474">
            <v>779.15099999999995</v>
          </cell>
          <cell r="M474">
            <v>4.2</v>
          </cell>
        </row>
        <row r="475">
          <cell r="A475" t="str">
            <v xml:space="preserve"> 8a. - of which, compensation of employees </v>
          </cell>
          <cell r="G475" t="str">
            <v>D1</v>
          </cell>
          <cell r="J475">
            <v>775.61500000000001</v>
          </cell>
          <cell r="M475">
            <v>13.2</v>
          </cell>
        </row>
        <row r="476">
          <cell r="A476" t="str">
            <v xml:space="preserve"> 9. Social transfers other than in kind </v>
          </cell>
          <cell r="G476" t="str">
            <v>D62</v>
          </cell>
          <cell r="J476">
            <v>683.61599999999999</v>
          </cell>
          <cell r="M476">
            <v>13.2</v>
          </cell>
        </row>
        <row r="477">
          <cell r="A477" t="str">
            <v xml:space="preserve">10. Interest </v>
          </cell>
          <cell r="G477" t="str">
            <v>D41</v>
          </cell>
          <cell r="J477">
            <v>55.088000000000001</v>
          </cell>
          <cell r="M477">
            <v>7.3</v>
          </cell>
        </row>
        <row r="478">
          <cell r="A478" t="str">
            <v xml:space="preserve">11. Subsidies </v>
          </cell>
          <cell r="G478" t="str">
            <v>D3</v>
          </cell>
          <cell r="J478">
            <v>38.417999999999999</v>
          </cell>
          <cell r="M478">
            <v>-28.2</v>
          </cell>
        </row>
        <row r="479">
          <cell r="A479" t="str">
            <v xml:space="preserve">12. Other current expenditure </v>
          </cell>
          <cell r="G479" t="str">
            <v xml:space="preserve"> </v>
          </cell>
          <cell r="J479">
            <v>990.60199999999998</v>
          </cell>
          <cell r="M479">
            <v>49.5</v>
          </cell>
        </row>
        <row r="480">
          <cell r="A480" t="str">
            <v xml:space="preserve">13. Total current expenditure (8+9+10+11+12) </v>
          </cell>
          <cell r="G480" t="str">
            <v xml:space="preserve"> </v>
          </cell>
          <cell r="J480">
            <v>2546.8749999999995</v>
          </cell>
          <cell r="M480">
            <v>20.2</v>
          </cell>
        </row>
        <row r="481">
          <cell r="A481" t="str">
            <v xml:space="preserve">14. Capital transfers, received </v>
          </cell>
          <cell r="G481" t="str">
            <v>D9</v>
          </cell>
          <cell r="J481">
            <v>39.591000000000001</v>
          </cell>
          <cell r="M481">
            <v>409.5</v>
          </cell>
        </row>
        <row r="482">
          <cell r="A482" t="str">
            <v xml:space="preserve">15. Gross fixed capital formation </v>
          </cell>
          <cell r="G482" t="str">
            <v>P51</v>
          </cell>
          <cell r="J482">
            <v>111.31</v>
          </cell>
          <cell r="M482">
            <v>19.3</v>
          </cell>
        </row>
        <row r="483">
          <cell r="A483" t="str">
            <v xml:space="preserve">16. Other capital expenditure, net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>% of</v>
          </cell>
          <cell r="S485" t="str">
            <v>% of</v>
          </cell>
          <cell r="Y485" t="str">
            <v>% of</v>
          </cell>
          <cell r="AE485" t="str">
            <v>% of</v>
          </cell>
        </row>
        <row r="486">
          <cell r="G486" t="str">
            <v xml:space="preserve"> </v>
          </cell>
          <cell r="M486" t="str">
            <v>GDP</v>
          </cell>
          <cell r="S486" t="str">
            <v>GDP</v>
          </cell>
          <cell r="Y486" t="str">
            <v>GDP</v>
          </cell>
          <cell r="AE486" t="str">
            <v>GDP</v>
          </cell>
        </row>
        <row r="487">
          <cell r="A487" t="str">
            <v xml:space="preserve">17. Gross saving (5-13)  </v>
          </cell>
          <cell r="G487" t="str">
            <v>B8g</v>
          </cell>
          <cell r="J487">
            <v>1.8389999999999418</v>
          </cell>
          <cell r="M487">
            <v>2.5078269018504757E-2</v>
          </cell>
        </row>
        <row r="488">
          <cell r="A488" t="str">
            <v xml:space="preserve">18. Net lending(+)/net borrowing(-) (17+14-15-16) </v>
          </cell>
          <cell r="G488" t="str">
            <v>B9</v>
          </cell>
          <cell r="J488">
            <v>-69.880000000000052</v>
          </cell>
          <cell r="M488">
            <v>-0.95294694889242493</v>
          </cell>
        </row>
        <row r="489">
          <cell r="A489" t="str">
            <v xml:space="preserve">18a. - primary balance  </v>
          </cell>
          <cell r="G489" t="str">
            <v xml:space="preserve"> </v>
          </cell>
          <cell r="J489">
            <v>-14.792000000000051</v>
          </cell>
          <cell r="M489">
            <v>-0.201717104579519</v>
          </cell>
        </row>
        <row r="490">
          <cell r="A490" t="str">
            <v xml:space="preserve">19. General government consolidated gross debt  </v>
          </cell>
          <cell r="G490" t="str">
            <v xml:space="preserve"> </v>
          </cell>
          <cell r="J490">
            <v>974.97199999999998</v>
          </cell>
          <cell r="M490">
            <v>13.295600925236759</v>
          </cell>
          <cell r="P490">
            <v>1105</v>
          </cell>
          <cell r="S490">
            <v>12.992842473404112</v>
          </cell>
          <cell r="V490">
            <v>1347.1</v>
          </cell>
          <cell r="Y490">
            <v>14.100442416333509</v>
          </cell>
          <cell r="AB490">
            <v>1375.3</v>
          </cell>
          <cell r="AE490">
            <v>13.025589855233122</v>
          </cell>
        </row>
        <row r="492">
          <cell r="A492" t="str">
            <v xml:space="preserve">20. Total government revenue, harmonised def. </v>
          </cell>
          <cell r="G492" t="str">
            <v>TR*</v>
          </cell>
          <cell r="J492">
            <v>2588.3049999999994</v>
          </cell>
          <cell r="M492">
            <v>35.299999999999997</v>
          </cell>
        </row>
        <row r="493">
          <cell r="A493" t="str">
            <v xml:space="preserve">21. Total government expenditure, harmonised def. </v>
          </cell>
          <cell r="G493" t="str">
            <v>TE*</v>
          </cell>
          <cell r="J493">
            <v>2658.1849999999995</v>
          </cell>
          <cell r="M493">
            <v>36.200000000000003</v>
          </cell>
        </row>
        <row r="494">
          <cell r="A494" t="str">
            <v xml:space="preserve">22. Net lending(+)/net borrowing(-), EDP def. </v>
          </cell>
          <cell r="G494" t="str">
            <v>EDP B9</v>
          </cell>
          <cell r="J494">
            <v>-69.880000000000109</v>
          </cell>
          <cell r="M494">
            <v>-0.95294694889242559</v>
          </cell>
        </row>
        <row r="496">
          <cell r="A496" t="str">
            <v xml:space="preserve">23. Tax burden </v>
          </cell>
          <cell r="G496" t="str">
            <v xml:space="preserve"> </v>
          </cell>
          <cell r="J496">
            <v>2118.7399599999999</v>
          </cell>
          <cell r="M496">
            <v>28.9</v>
          </cell>
        </row>
        <row r="522">
          <cell r="A522" t="str">
            <v xml:space="preserve"> Table 11</v>
          </cell>
        </row>
        <row r="523">
          <cell r="A523" t="str">
            <v>EXTERNAL TRANSACTIONS ACCOUNT OF THE NATION (S2)</v>
          </cell>
          <cell r="B523" t="str">
            <v>EXTERNAL TRANSACTIONS ACCOUNT OF THE NATION (S2)</v>
          </cell>
          <cell r="C523" t="str">
            <v>EXTERNAL TRANSACTIONS ACCOUNT OF THE NATION (S2)</v>
          </cell>
          <cell r="D523" t="str">
            <v>EXTERNAL TRANSACTIONS ACCOUNT OF THE NATION (S2)</v>
          </cell>
          <cell r="E523" t="str">
            <v>EXTERNAL TRANSACTIONS ACCOUNT OF THE NATION (S2)</v>
          </cell>
          <cell r="F523" t="str">
            <v>EXTERNAL TRANSACTIONS ACCOUNT OF THE NATION (S2)</v>
          </cell>
          <cell r="G523" t="str">
            <v>EXTERNAL TRANSACTIONS ACCOUNT OF THE NATION (S2)</v>
          </cell>
          <cell r="H523" t="str">
            <v>EXTERNAL TRANSACTIONS ACCOUNT OF THE NATION (S2)</v>
          </cell>
          <cell r="I523" t="str">
            <v>EXTERNAL TRANSACTIONS ACCOUNT OF THE NATION (S2)</v>
          </cell>
          <cell r="J523" t="str">
            <v>EXTERNAL TRANSACTIONS ACCOUNT OF THE NATION (S2)</v>
          </cell>
          <cell r="K523" t="str">
            <v>EXTERNAL TRANSACTIONS ACCOUNT OF THE NATION (S2)</v>
          </cell>
          <cell r="L523" t="str">
            <v>EXTERNAL TRANSACTIONS ACCOUNT OF THE NATION (S2)</v>
          </cell>
          <cell r="M523" t="str">
            <v>EXTERNAL TRANSACTIONS ACCOUNT OF THE NATION (S2)</v>
          </cell>
          <cell r="N523" t="str">
            <v>EXTERNAL TRANSACTIONS ACCOUNT OF THE NATION (S2)</v>
          </cell>
          <cell r="O523" t="str">
            <v>EXTERNAL TRANSACTIONS ACCOUNT OF THE NATION (S2)</v>
          </cell>
          <cell r="P523" t="str">
            <v>EXTERNAL TRANSACTIONS ACCOUNT OF THE NATION (S2)</v>
          </cell>
          <cell r="Q523" t="str">
            <v>EXTERNAL TRANSACTIONS ACCOUNT OF THE NATION (S2)</v>
          </cell>
          <cell r="R523" t="str">
            <v>EXTERNAL TRANSACTIONS ACCOUNT OF THE NATION (S2)</v>
          </cell>
          <cell r="S523" t="str">
            <v>EXTERNAL TRANSACTIONS ACCOUNT OF THE NATION (S2)</v>
          </cell>
          <cell r="T523" t="str">
            <v>EXTERNAL TRANSACTIONS ACCOUNT OF THE NATION (S2)</v>
          </cell>
          <cell r="U523" t="str">
            <v>EXTERNAL TRANSACTIONS ACCOUNT OF THE NATION (S2)</v>
          </cell>
          <cell r="V523" t="str">
            <v>EXTERNAL TRANSACTIONS ACCOUNT OF THE NATION (S2)</v>
          </cell>
          <cell r="W523" t="str">
            <v>EXTERNAL TRANSACTIONS ACCOUNT OF THE NATION (S2)</v>
          </cell>
          <cell r="X523" t="str">
            <v>EXTERNAL TRANSACTIONS ACCOUNT OF THE NATION (S2)</v>
          </cell>
          <cell r="Y523" t="str">
            <v>EXTERNAL TRANSACTIONS ACCOUNT OF THE NATION (S2)</v>
          </cell>
          <cell r="Z523" t="str">
            <v>EXTERNAL TRANSACTIONS ACCOUNT OF THE NATION (S2)</v>
          </cell>
          <cell r="AA523" t="str">
            <v>EXTERNAL TRANSACTIONS ACCOUNT OF THE NATION (S2)</v>
          </cell>
          <cell r="AB523" t="str">
            <v>EXTERNAL TRANSACTIONS ACCOUNT OF THE NATION (S2)</v>
          </cell>
          <cell r="AC523" t="str">
            <v>EXTERNAL TRANSACTIONS ACCOUNT OF THE NATION (S2)</v>
          </cell>
          <cell r="AD523" t="str">
            <v>EXTERNAL TRANSACTIONS ACCOUNT OF THE NATION (S2)</v>
          </cell>
          <cell r="AE523" t="str">
            <v>EXTERNAL TRANSACTIONS ACCOUNT OF THE NATION (S2)</v>
          </cell>
          <cell r="AF523" t="str">
            <v>EXTERNAL TRANSACTIONS ACCOUNT OF THE NATION (S2)</v>
          </cell>
          <cell r="AG523" t="str">
            <v>EXTERNAL TRANSACTIONS ACCOUNT OF THE NATION (S2)</v>
          </cell>
        </row>
        <row r="525">
          <cell r="A525" t="str">
            <v xml:space="preserve"> Country: LATVIA</v>
          </cell>
        </row>
        <row r="526">
          <cell r="A526" t="str">
            <v xml:space="preserve"> Currency unit: mln lats (current prices)</v>
          </cell>
          <cell r="Z526" t="str">
            <v xml:space="preserve"> Date : </v>
          </cell>
          <cell r="AD526" t="str">
            <v>18.10.2005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ESA 95 </v>
          </cell>
          <cell r="M528" t="str">
            <v xml:space="preserve"> %</v>
          </cell>
          <cell r="S528" t="str">
            <v xml:space="preserve"> %</v>
          </cell>
          <cell r="Y528" t="str">
            <v xml:space="preserve"> %</v>
          </cell>
          <cell r="AE528" t="str">
            <v xml:space="preserve"> %</v>
          </cell>
        </row>
        <row r="529">
          <cell r="G529" t="str">
            <v>code</v>
          </cell>
          <cell r="J529" t="str">
            <v>Level</v>
          </cell>
          <cell r="M529" t="str">
            <v xml:space="preserve"> change</v>
          </cell>
          <cell r="P529" t="str">
            <v>Level</v>
          </cell>
          <cell r="S529" t="str">
            <v xml:space="preserve"> change</v>
          </cell>
          <cell r="V529" t="str">
            <v>Level</v>
          </cell>
          <cell r="Y529" t="str">
            <v xml:space="preserve"> change</v>
          </cell>
          <cell r="AB529" t="str">
            <v>Level</v>
          </cell>
          <cell r="AE529" t="str">
            <v xml:space="preserve"> change</v>
          </cell>
        </row>
        <row r="530">
          <cell r="A530" t="str">
            <v xml:space="preserve"> 1. Exports of goods (fob)  </v>
          </cell>
          <cell r="G530" t="str">
            <v>P61</v>
          </cell>
          <cell r="J530">
            <v>2259.1058471360002</v>
          </cell>
          <cell r="M530">
            <v>24.921793872472222</v>
          </cell>
          <cell r="P530">
            <v>2819.8059584566881</v>
          </cell>
          <cell r="S530">
            <v>24.819559120327185</v>
          </cell>
          <cell r="V530">
            <v>3302.8363431968005</v>
          </cell>
          <cell r="Y530">
            <v>17.129915740885963</v>
          </cell>
          <cell r="AB530">
            <v>3737.4574703711341</v>
          </cell>
          <cell r="AE530">
            <v>13.159027030496631</v>
          </cell>
        </row>
        <row r="531">
          <cell r="A531" t="str">
            <v xml:space="preserve"> 2. Imports of goods (fob)  </v>
          </cell>
          <cell r="G531" t="str">
            <v>P71</v>
          </cell>
          <cell r="J531">
            <v>3745.4273192733986</v>
          </cell>
          <cell r="M531">
            <v>26.98873951106097</v>
          </cell>
          <cell r="P531">
            <v>4347.3600899369621</v>
          </cell>
          <cell r="S531">
            <v>16.071137399092208</v>
          </cell>
          <cell r="V531">
            <v>4917.7188298236997</v>
          </cell>
          <cell r="Y531">
            <v>13.119657173257252</v>
          </cell>
          <cell r="AB531">
            <v>5448.7982326709562</v>
          </cell>
          <cell r="AE531">
            <v>10.799303929832348</v>
          </cell>
        </row>
        <row r="532">
          <cell r="A532" t="str">
            <v xml:space="preserve"> 3. Trade balance (goods, fob/fob) (1-2)  </v>
          </cell>
          <cell r="J532">
            <v>-1486.3214721373984</v>
          </cell>
          <cell r="P532">
            <v>-1527.554131480274</v>
          </cell>
          <cell r="V532">
            <v>-1614.8824866268992</v>
          </cell>
          <cell r="AB532">
            <v>-1711.340762299822</v>
          </cell>
        </row>
        <row r="533">
          <cell r="A533" t="str">
            <v xml:space="preserve"> 3a. p.m.  3 as % of GDP  </v>
          </cell>
          <cell r="J533">
            <v>-20.268825299751434</v>
          </cell>
          <cell r="P533">
            <v>-17.961330497665912</v>
          </cell>
          <cell r="V533">
            <v>-16.903390625661093</v>
          </cell>
          <cell r="AB533">
            <v>-16.208262104456828</v>
          </cell>
        </row>
        <row r="534">
          <cell r="A534" t="str">
            <v xml:space="preserve"> 4. Exports of services  </v>
          </cell>
          <cell r="G534" t="str">
            <v>P62</v>
          </cell>
          <cell r="J534">
            <v>963.18315286399945</v>
          </cell>
          <cell r="M534">
            <v>11.381313821451286</v>
          </cell>
          <cell r="P534">
            <v>1080.590363282357</v>
          </cell>
          <cell r="S534">
            <v>12.189500000000038</v>
          </cell>
          <cell r="V534">
            <v>1174.107895091902</v>
          </cell>
          <cell r="Y534">
            <v>8.6543000000000063</v>
          </cell>
          <cell r="AB534">
            <v>1259.0604718412762</v>
          </cell>
          <cell r="AE534">
            <v>7.2354999999999734</v>
          </cell>
        </row>
        <row r="535">
          <cell r="A535" t="str">
            <v xml:space="preserve"> 4a. - of which, tourism  </v>
          </cell>
        </row>
        <row r="536">
          <cell r="A536" t="str">
            <v xml:space="preserve"> 5. Imports of services  </v>
          </cell>
          <cell r="G536" t="str">
            <v>P72</v>
          </cell>
          <cell r="J536">
            <v>636.49668072659983</v>
          </cell>
          <cell r="M536">
            <v>19.059887217503089</v>
          </cell>
          <cell r="P536">
            <v>733.14870169493406</v>
          </cell>
          <cell r="S536">
            <v>15.185</v>
          </cell>
          <cell r="V536">
            <v>776.42646955598605</v>
          </cell>
          <cell r="Y536">
            <v>5.90300000000002</v>
          </cell>
          <cell r="AB536">
            <v>816.34721291467656</v>
          </cell>
          <cell r="AE536">
            <v>5.1415999999999968</v>
          </cell>
        </row>
        <row r="537">
          <cell r="A537" t="str">
            <v xml:space="preserve"> 5a. - of which, tourism   </v>
          </cell>
        </row>
        <row r="538">
          <cell r="A538" t="str">
            <v xml:space="preserve"> 6. Services balance (4-5)  </v>
          </cell>
          <cell r="J538">
            <v>326.68647213739962</v>
          </cell>
          <cell r="P538">
            <v>347.44166158742291</v>
          </cell>
          <cell r="V538">
            <v>397.68142553591599</v>
          </cell>
          <cell r="AB538">
            <v>442.71325892659968</v>
          </cell>
        </row>
        <row r="539">
          <cell r="A539" t="str">
            <v xml:space="preserve"> 6a. p.m.  6 as % of GDP  </v>
          </cell>
          <cell r="J539">
            <v>4.4549925138489543</v>
          </cell>
          <cell r="P539">
            <v>4.0852984413603313</v>
          </cell>
          <cell r="V539">
            <v>4.1626338362516559</v>
          </cell>
          <cell r="AB539">
            <v>4.1929770480996948</v>
          </cell>
        </row>
        <row r="540">
          <cell r="A540" t="str">
            <v xml:space="preserve"> 7. External balance of goods &amp; services (3+6) </v>
          </cell>
          <cell r="G540" t="str">
            <v>B11</v>
          </cell>
          <cell r="J540">
            <v>-1159.635</v>
          </cell>
          <cell r="P540">
            <v>-1180.1124698928511</v>
          </cell>
          <cell r="V540">
            <v>-1217.2010610909833</v>
          </cell>
          <cell r="AB540">
            <v>-1268.6275033732222</v>
          </cell>
        </row>
        <row r="541">
          <cell r="A541" t="str">
            <v xml:space="preserve"> 7a. p.m.  7 as % of GDP  </v>
          </cell>
          <cell r="J541">
            <v>-15.813832785902479</v>
          </cell>
          <cell r="P541">
            <v>-13.876032056305581</v>
          </cell>
          <cell r="V541">
            <v>-12.740756789409438</v>
          </cell>
          <cell r="AB541">
            <v>-12.015285056357133</v>
          </cell>
        </row>
        <row r="542">
          <cell r="A542" t="str">
            <v xml:space="preserve"> 8. Balance of primary incomes and current transfers </v>
          </cell>
          <cell r="J542">
            <v>251.68530590600062</v>
          </cell>
          <cell r="P542">
            <v>357.68985246815782</v>
          </cell>
          <cell r="V542">
            <v>376.90459930704884</v>
          </cell>
          <cell r="AB542">
            <v>394.79275662621569</v>
          </cell>
        </row>
        <row r="543">
          <cell r="A543" t="str">
            <v xml:space="preserve"> 8a. - of which, balance of primary income </v>
          </cell>
          <cell r="G543" t="str">
            <v>B5g</v>
          </cell>
          <cell r="J543">
            <v>-119.01787317829934</v>
          </cell>
          <cell r="P543">
            <v>-37.564727831162884</v>
          </cell>
          <cell r="V543">
            <v>-67.098399316804432</v>
          </cell>
          <cell r="AB543">
            <v>-95.910398251024162</v>
          </cell>
        </row>
        <row r="544">
          <cell r="A544" t="str">
            <v xml:space="preserve"> 8b. - of which, net current transfers  </v>
          </cell>
          <cell r="J544">
            <v>370.70317908429996</v>
          </cell>
          <cell r="P544">
            <v>395.25458029932071</v>
          </cell>
          <cell r="V544">
            <v>444.00299862385327</v>
          </cell>
          <cell r="AB544">
            <v>490.70315487723985</v>
          </cell>
        </row>
        <row r="545">
          <cell r="A545" t="str">
            <v xml:space="preserve"> 8c. p.m.  8 as % of GDP  </v>
          </cell>
          <cell r="J545">
            <v>3.4322087055549475</v>
          </cell>
          <cell r="P545">
            <v>4.2057990112705266</v>
          </cell>
          <cell r="V545">
            <v>3.9451574485786476</v>
          </cell>
          <cell r="AB545">
            <v>3.7391176656947231</v>
          </cell>
        </row>
        <row r="546">
          <cell r="A546" t="str">
            <v xml:space="preserve"> 9. Current external balance (7+8)  </v>
          </cell>
          <cell r="G546" t="str">
            <v>B12</v>
          </cell>
          <cell r="J546">
            <v>-907.94969409399823</v>
          </cell>
          <cell r="P546">
            <v>-822.42261742469327</v>
          </cell>
          <cell r="V546">
            <v>-840.29646178393455</v>
          </cell>
          <cell r="AB546">
            <v>-873.83474674700653</v>
          </cell>
        </row>
        <row r="547">
          <cell r="A547" t="str">
            <v xml:space="preserve"> 9a. p.m. 9 as % of GDP  </v>
          </cell>
          <cell r="J547">
            <v>-12.381624080347532</v>
          </cell>
          <cell r="P547">
            <v>-9.6702330450350544</v>
          </cell>
          <cell r="V547">
            <v>-8.7955993408307904</v>
          </cell>
          <cell r="AB547">
            <v>-8.2761673906624083</v>
          </cell>
        </row>
        <row r="548">
          <cell r="A548" t="str">
            <v xml:space="preserve">10. Net capital transactions </v>
          </cell>
          <cell r="J548">
            <v>77.731629916199992</v>
          </cell>
          <cell r="P548">
            <v>84</v>
          </cell>
          <cell r="V548">
            <v>98</v>
          </cell>
          <cell r="AB548">
            <v>110</v>
          </cell>
        </row>
        <row r="549">
          <cell r="A549" t="str">
            <v xml:space="preserve">11. Net lending(+)/net borrowing(-) (9+10) </v>
          </cell>
          <cell r="G549" t="str">
            <v>B9</v>
          </cell>
          <cell r="J549">
            <v>-830.21806417779828</v>
          </cell>
          <cell r="P549">
            <v>-738.42261742469327</v>
          </cell>
          <cell r="V549">
            <v>-742.29646178393455</v>
          </cell>
          <cell r="AB549">
            <v>-763.83474674700653</v>
          </cell>
        </row>
        <row r="550">
          <cell r="A550" t="str">
            <v xml:space="preserve">11a. p.m. 11 as % of GDP </v>
          </cell>
          <cell r="J550">
            <v>-11.321605197103716</v>
          </cell>
          <cell r="P550">
            <v>-8.682541852486688</v>
          </cell>
          <cell r="V550">
            <v>-7.7698081176100331</v>
          </cell>
          <cell r="AB550">
            <v>-7.2343475083998898</v>
          </cell>
        </row>
        <row r="555">
          <cell r="A555" t="str">
            <v xml:space="preserve"> Table 12</v>
          </cell>
        </row>
        <row r="556">
          <cell r="A556" t="str">
            <v xml:space="preserve">TRADE IN GOODS BY REGION (CUSTOMS BASIS) </v>
          </cell>
        </row>
        <row r="559">
          <cell r="A559" t="str">
            <v xml:space="preserve"> Country: LATVIA</v>
          </cell>
        </row>
        <row r="560">
          <cell r="A560" t="str">
            <v xml:space="preserve"> Currency unit: mln lats (current prices)</v>
          </cell>
          <cell r="Z560" t="str">
            <v xml:space="preserve"> Date : </v>
          </cell>
          <cell r="AD560" t="str">
            <v>18.10.2005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 xml:space="preserve"> %</v>
          </cell>
          <cell r="S562" t="str">
            <v xml:space="preserve"> %</v>
          </cell>
          <cell r="Y562" t="str">
            <v xml:space="preserve"> %</v>
          </cell>
          <cell r="AE562" t="str">
            <v xml:space="preserve"> %</v>
          </cell>
        </row>
        <row r="563">
          <cell r="G563" t="str">
            <v>trade</v>
          </cell>
          <cell r="J563" t="str">
            <v>Level</v>
          </cell>
          <cell r="M563" t="str">
            <v xml:space="preserve"> change</v>
          </cell>
          <cell r="P563" t="str">
            <v>Level</v>
          </cell>
          <cell r="S563" t="str">
            <v xml:space="preserve"> change</v>
          </cell>
          <cell r="V563" t="str">
            <v>Level</v>
          </cell>
          <cell r="Y563" t="str">
            <v xml:space="preserve"> change</v>
          </cell>
          <cell r="AB563" t="str">
            <v>Level</v>
          </cell>
          <cell r="AE563" t="str">
            <v xml:space="preserve"> change</v>
          </cell>
        </row>
        <row r="564">
          <cell r="A564" t="str">
            <v xml:space="preserve"> Exports of goods (fob)  </v>
          </cell>
        </row>
        <row r="565">
          <cell r="A565" t="str">
            <v xml:space="preserve">  1. Intra-EU  </v>
          </cell>
        </row>
        <row r="566">
          <cell r="A566" t="str">
            <v xml:space="preserve">  2. Extra-EU  </v>
          </cell>
        </row>
        <row r="567">
          <cell r="A567" t="str">
            <v xml:space="preserve">  3. Total exports (1+2)  </v>
          </cell>
        </row>
        <row r="568">
          <cell r="A568" t="str">
            <v xml:space="preserve"> Imports of goods (cif)  </v>
          </cell>
        </row>
        <row r="569">
          <cell r="A569" t="str">
            <v xml:space="preserve">  4. Intra-EU  </v>
          </cell>
        </row>
        <row r="570">
          <cell r="A570" t="str">
            <v xml:space="preserve">  5. Extra-EU  </v>
          </cell>
        </row>
        <row r="571">
          <cell r="A571" t="str">
            <v xml:space="preserve">  6. Total imports  (4+5)  </v>
          </cell>
        </row>
        <row r="572">
          <cell r="A572" t="str">
            <v xml:space="preserve">  7. Trade balance (fob/cif) (3-6)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r"/>
      <sheetName val="de"/>
    </sheetNames>
    <sheetDataSet>
      <sheetData sheetId="0" refreshError="1"/>
      <sheetData sheetId="1">
        <row r="5">
          <cell r="A5" t="str">
            <v xml:space="preserve">PRINCIPAUX ELEMENTS INFLUENCANT LA PREVISION  </v>
          </cell>
        </row>
        <row r="7">
          <cell r="Z7" t="str">
            <v xml:space="preserve"> Date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Taux de change, moyenne annuelle </v>
          </cell>
        </row>
        <row r="11">
          <cell r="A11" t="str">
            <v xml:space="preserve"> 1. Effectif (variation en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Taux d'intérêt, moyenne annuelle </v>
          </cell>
        </row>
        <row r="15">
          <cell r="A15" t="str">
            <v xml:space="preserve"> 4. Taux du marché monétaire </v>
          </cell>
        </row>
        <row r="16">
          <cell r="A16" t="str">
            <v xml:space="preserve"> 5. Taux à long-terme </v>
          </cell>
        </row>
        <row r="17">
          <cell r="N17" t="str">
            <v xml:space="preserve">variation annuelle en % </v>
          </cell>
        </row>
        <row r="18">
          <cell r="A18" t="str">
            <v xml:space="preserve"> 6. Marchés à l'exportation, total </v>
          </cell>
        </row>
        <row r="19">
          <cell r="A19" t="str">
            <v xml:space="preserve"> 7. Prix à l'importation des biens </v>
          </cell>
        </row>
        <row r="20">
          <cell r="A20" t="str">
            <v xml:space="preserve"> 8. Demande finale </v>
          </cell>
        </row>
        <row r="21">
          <cell r="A21" t="str">
            <v xml:space="preserve"> 9. PIB </v>
          </cell>
        </row>
        <row r="22">
          <cell r="A22" t="str">
            <v xml:space="preserve">10. Ecart tendanciel de production  </v>
          </cell>
        </row>
        <row r="23">
          <cell r="A23" t="str">
            <v xml:space="preserve">11. Emploi </v>
          </cell>
        </row>
        <row r="24">
          <cell r="A24" t="str">
            <v xml:space="preserve">12. Taux de chômage (niveau) (Eurostat) </v>
          </cell>
        </row>
        <row r="25">
          <cell r="A25" t="str">
            <v xml:space="preserve">13. PIB par personne occupée </v>
          </cell>
        </row>
        <row r="26">
          <cell r="A26" t="str">
            <v xml:space="preserve">14. Rémunération des salariés par tête  </v>
          </cell>
        </row>
        <row r="27">
          <cell r="A27" t="str">
            <v xml:space="preserve">15. Coûts salariaux unitaires  </v>
          </cell>
        </row>
        <row r="28">
          <cell r="A28" t="str">
            <v xml:space="preserve">16. Coûts salariaux unitaires relatifs en monnaie commune </v>
          </cell>
        </row>
        <row r="29">
          <cell r="A29" t="str">
            <v xml:space="preserve">17. IPCH </v>
          </cell>
        </row>
        <row r="30">
          <cell r="A30" t="str">
            <v xml:space="preserve">18. IPC national </v>
          </cell>
        </row>
        <row r="31">
          <cell r="N31" t="str">
            <v xml:space="preserve">niveau en % du PIB </v>
          </cell>
        </row>
        <row r="32">
          <cell r="A32" t="str">
            <v xml:space="preserve">19. Solde des opérations courantes </v>
          </cell>
        </row>
        <row r="33">
          <cell r="A33" t="str">
            <v xml:space="preserve">20. Capacité de financement du secteur privé   </v>
          </cell>
        </row>
        <row r="34">
          <cell r="A34" t="str">
            <v xml:space="preserve"> Administration publiques </v>
          </cell>
        </row>
        <row r="35">
          <cell r="A35" t="str">
            <v xml:space="preserve">21. Capacité de financement </v>
          </cell>
        </row>
        <row r="36">
          <cell r="A36" t="str">
            <v xml:space="preserve">22. Balance primaire corrigée des variations cycliques </v>
          </cell>
        </row>
        <row r="37">
          <cell r="A37" t="str">
            <v xml:space="preserve">23. Dette brute </v>
          </cell>
        </row>
        <row r="67">
          <cell r="A67" t="str">
            <v xml:space="preserve"> Tableau 1</v>
          </cell>
        </row>
        <row r="68">
          <cell r="A68" t="str">
            <v xml:space="preserve"> EMPLOIS ET RESSOURCES DE BIENS ET SERVICES  </v>
          </cell>
        </row>
        <row r="69">
          <cell r="A69" t="str">
            <v xml:space="preserve"> VOLUMES </v>
          </cell>
        </row>
        <row r="71">
          <cell r="A71" t="str">
            <v xml:space="preserve"> Pays: </v>
          </cell>
        </row>
        <row r="72">
          <cell r="A72" t="str">
            <v xml:space="preserve"> Unité monétaire:  </v>
          </cell>
        </row>
        <row r="73">
          <cell r="A73" t="str">
            <v>SEC 95</v>
          </cell>
          <cell r="Z73" t="str">
            <v xml:space="preserve"> Date : </v>
          </cell>
        </row>
        <row r="74">
          <cell r="I74" t="str">
            <v>code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SEC 95 </v>
          </cell>
          <cell r="M75" t="str">
            <v xml:space="preserve">Niveau </v>
          </cell>
          <cell r="R75" t="str">
            <v xml:space="preserve">Variation en pourcentage </v>
          </cell>
        </row>
        <row r="76">
          <cell r="A76" t="str">
            <v xml:space="preserve"> 1. Dépenses de consommation privée </v>
          </cell>
          <cell r="I76" t="str">
            <v>P3</v>
          </cell>
        </row>
        <row r="77">
          <cell r="A77" t="str">
            <v xml:space="preserve"> 2. Dépenses de consommation publique  </v>
          </cell>
          <cell r="I77" t="str">
            <v>P3</v>
          </cell>
        </row>
        <row r="78">
          <cell r="A78" t="str">
            <v xml:space="preserve"> 3. Formation brute de capital fixe  </v>
          </cell>
          <cell r="I78" t="str">
            <v>P51</v>
          </cell>
        </row>
        <row r="79">
          <cell r="A79" t="str">
            <v xml:space="preserve"> 4. Demande intérieure finale (1+2+3) </v>
          </cell>
        </row>
        <row r="80">
          <cell r="A80" t="str">
            <v xml:space="preserve"> 5. Variations de stocks + acquisitions nettes  </v>
          </cell>
        </row>
        <row r="81">
          <cell r="A81" t="str">
            <v xml:space="preserve">    d'objets de valeur en % du PIB  </v>
          </cell>
          <cell r="I81" t="str">
            <v>P52+P53</v>
          </cell>
        </row>
        <row r="82">
          <cell r="A82" t="str">
            <v xml:space="preserve"> 6. Demande intérieure (4+5)  </v>
          </cell>
        </row>
        <row r="83">
          <cell r="A83" t="str">
            <v xml:space="preserve"> 7. Exportations de biens et services  </v>
          </cell>
          <cell r="I83" t="str">
            <v>P6</v>
          </cell>
        </row>
        <row r="84">
          <cell r="A84" t="str">
            <v xml:space="preserve"> 7a. - dont biens  </v>
          </cell>
          <cell r="I84" t="str">
            <v>P61</v>
          </cell>
        </row>
        <row r="85">
          <cell r="A85" t="str">
            <v xml:space="preserve"> 7b. - dont services </v>
          </cell>
          <cell r="I85" t="str">
            <v>P62</v>
          </cell>
        </row>
        <row r="86">
          <cell r="A86" t="str">
            <v xml:space="preserve"> 8. Demande finale (6+7) </v>
          </cell>
        </row>
        <row r="87">
          <cell r="A87" t="str">
            <v xml:space="preserve"> 9. Importations de biens et services  </v>
          </cell>
          <cell r="I87" t="str">
            <v>P7</v>
          </cell>
        </row>
        <row r="88">
          <cell r="A88" t="str">
            <v xml:space="preserve"> 9a. - dont biens  </v>
          </cell>
          <cell r="I88" t="str">
            <v>P71</v>
          </cell>
        </row>
        <row r="89">
          <cell r="A89" t="str">
            <v xml:space="preserve"> 9b. - dont services </v>
          </cell>
          <cell r="I89" t="str">
            <v>P72</v>
          </cell>
        </row>
        <row r="90">
          <cell r="A90" t="str">
            <v xml:space="preserve">10. Produit intérieur brut aux prix du marché (8-9) </v>
          </cell>
          <cell r="I90" t="str">
            <v>B1*g</v>
          </cell>
        </row>
        <row r="91">
          <cell r="R91" t="str">
            <v xml:space="preserve">Contribution à la variation du PIB </v>
          </cell>
        </row>
        <row r="92">
          <cell r="A92" t="str">
            <v xml:space="preserve">11. Demande intérieure finale </v>
          </cell>
        </row>
        <row r="93">
          <cell r="A93" t="str">
            <v xml:space="preserve">12. Var. de stocks + acq. nettes d'objets de valeur </v>
          </cell>
          <cell r="I93" t="str">
            <v>P52+P53</v>
          </cell>
        </row>
        <row r="94">
          <cell r="A94" t="str">
            <v xml:space="preserve">13. Solde des exportations et importations de b&amp;s.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Tableau 2</v>
          </cell>
        </row>
        <row r="133">
          <cell r="A133" t="str">
            <v xml:space="preserve"> PROFILS TRIMESTRIELS </v>
          </cell>
        </row>
        <row r="135">
          <cell r="A135" t="str">
            <v xml:space="preserve"> Pays: </v>
          </cell>
        </row>
        <row r="136">
          <cell r="A136" t="str">
            <v xml:space="preserve"> Unité monétaire: </v>
          </cell>
        </row>
        <row r="137">
          <cell r="A137" t="str">
            <v>SEC 95</v>
          </cell>
          <cell r="Z137" t="str">
            <v xml:space="preserve"> Date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EMPLOIS ET RESSOURCES DE BIENS ET SERVICES, VOLUMES  </v>
          </cell>
        </row>
        <row r="141">
          <cell r="J141" t="str">
            <v xml:space="preserve">Variation en pourcentage par rapport au trimestre précédent </v>
          </cell>
        </row>
        <row r="142">
          <cell r="A142" t="str">
            <v xml:space="preserve"> 1. Dépenses de consommation privée </v>
          </cell>
        </row>
        <row r="143">
          <cell r="A143" t="str">
            <v xml:space="preserve"> 2. Dépenses de consommation publique  </v>
          </cell>
        </row>
        <row r="144">
          <cell r="A144" t="str">
            <v xml:space="preserve"> 3. Formation brute de capital fixe  </v>
          </cell>
        </row>
        <row r="145">
          <cell r="A145" t="str">
            <v xml:space="preserve"> 4. Demande intérieure finale  </v>
          </cell>
        </row>
        <row r="146">
          <cell r="A146" t="str">
            <v xml:space="preserve"> 5. Variations de stocks + acquisitions nettes  </v>
          </cell>
        </row>
        <row r="147">
          <cell r="A147" t="str">
            <v xml:space="preserve">    d'objets de valeur en % du PIB  </v>
          </cell>
        </row>
        <row r="148">
          <cell r="A148" t="str">
            <v xml:space="preserve"> 6. Demande intérieure </v>
          </cell>
        </row>
        <row r="149">
          <cell r="A149" t="str">
            <v xml:space="preserve"> 7. Exportations de biens et services  </v>
          </cell>
        </row>
        <row r="150">
          <cell r="A150" t="str">
            <v xml:space="preserve"> 8. Demande finale </v>
          </cell>
        </row>
        <row r="151">
          <cell r="A151" t="str">
            <v xml:space="preserve"> 9. Importations de biens et services  </v>
          </cell>
        </row>
        <row r="152">
          <cell r="A152" t="str">
            <v xml:space="preserve">10. Produit intérieur brut aux prix du marché </v>
          </cell>
        </row>
        <row r="154">
          <cell r="J154" t="str">
            <v xml:space="preserve"> INDICE DES PRIX A LA CONSOMMATION HARMONISE </v>
          </cell>
        </row>
        <row r="155">
          <cell r="J155" t="str">
            <v xml:space="preserve">Var. en % par rapport au trimestre correspondant de l'année précédente </v>
          </cell>
        </row>
        <row r="156">
          <cell r="A156" t="str">
            <v xml:space="preserve">11. IPCH </v>
          </cell>
        </row>
        <row r="157">
          <cell r="A157" t="str">
            <v xml:space="preserve"> </v>
          </cell>
        </row>
        <row r="161">
          <cell r="A161" t="str">
            <v>Tableau 3</v>
          </cell>
        </row>
        <row r="162">
          <cell r="A162" t="str">
            <v xml:space="preserve">ANALYSE SUPPLEMENTAIRE DE L'INVESTISSEMENT  </v>
          </cell>
        </row>
        <row r="163">
          <cell r="A163" t="str">
            <v xml:space="preserve"> VOLUMES </v>
          </cell>
        </row>
        <row r="165">
          <cell r="A165" t="str">
            <v xml:space="preserve"> Pays: </v>
          </cell>
        </row>
        <row r="166">
          <cell r="A166" t="str">
            <v xml:space="preserve"> Unité monétaire:  </v>
          </cell>
        </row>
        <row r="167">
          <cell r="A167" t="str">
            <v>SEC 95</v>
          </cell>
          <cell r="Z167" t="str">
            <v xml:space="preserve"> Date : </v>
          </cell>
        </row>
        <row r="168">
          <cell r="I168" t="str">
            <v>code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SEC 95 </v>
          </cell>
          <cell r="M169" t="str">
            <v xml:space="preserve">Niveau </v>
          </cell>
          <cell r="R169" t="str">
            <v xml:space="preserve">Variation en pourcentage  </v>
          </cell>
        </row>
        <row r="170">
          <cell r="A170" t="str">
            <v xml:space="preserve"> Par secteur </v>
          </cell>
          <cell r="I170" t="str">
            <v xml:space="preserve"> </v>
          </cell>
        </row>
        <row r="171">
          <cell r="A171" t="str">
            <v xml:space="preserve"> 1. Administrations publiques  </v>
          </cell>
          <cell r="I171" t="str">
            <v>S13</v>
          </cell>
        </row>
        <row r="172">
          <cell r="A172" t="str">
            <v xml:space="preserve"> 2. Autres secteurs intérieurs  </v>
          </cell>
          <cell r="I172" t="str">
            <v>S1-S13</v>
          </cell>
        </row>
        <row r="173">
          <cell r="A173" t="str">
            <v xml:space="preserve"> 2a. - dont entreprises </v>
          </cell>
          <cell r="I173" t="str">
            <v>S11+S12</v>
          </cell>
        </row>
        <row r="174">
          <cell r="A174" t="str">
            <v xml:space="preserve"> 2b. - dont ménages et ISBLSM </v>
          </cell>
          <cell r="I174" t="str">
            <v>S14+S15</v>
          </cell>
        </row>
        <row r="175">
          <cell r="A175" t="str">
            <v xml:space="preserve"> Par produit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dont logement </v>
          </cell>
          <cell r="I177" t="str">
            <v>Pi6(4)</v>
          </cell>
        </row>
        <row r="178">
          <cell r="A178" t="str">
            <v xml:space="preserve"> 3b. - dont autre construction </v>
          </cell>
          <cell r="I178" t="str">
            <v>Pi6(5)</v>
          </cell>
        </row>
        <row r="179">
          <cell r="A179" t="str">
            <v xml:space="preserve"> 4. Equipement </v>
          </cell>
          <cell r="I179" t="str">
            <v>Pi6(2+3)</v>
          </cell>
        </row>
        <row r="180">
          <cell r="A180" t="str">
            <v xml:space="preserve"> 5. Autre </v>
          </cell>
          <cell r="I180" t="str">
            <v>Pi6(1+6)</v>
          </cell>
        </row>
        <row r="181">
          <cell r="A181" t="str">
            <v xml:space="preserve"> 6. Formation brute de capital fixe  </v>
          </cell>
          <cell r="I181" t="str">
            <v>P51</v>
          </cell>
        </row>
        <row r="182">
          <cell r="A182" t="str">
            <v xml:space="preserve">    (économie totale) ( = 1+2 = 3+4+5 ) </v>
          </cell>
        </row>
        <row r="183">
          <cell r="A183" t="str">
            <v xml:space="preserve"> Par industrie </v>
          </cell>
        </row>
        <row r="184">
          <cell r="A184" t="str">
            <v xml:space="preserve"> 7. Manufactures </v>
          </cell>
          <cell r="I184" t="str">
            <v>A17(D)</v>
          </cell>
        </row>
        <row r="197">
          <cell r="A197" t="str">
            <v>Tableau 4</v>
          </cell>
        </row>
        <row r="198">
          <cell r="A198" t="str">
            <v xml:space="preserve">EMPLOIS ET RESSOURCES DE BIENS ET SERVICES  </v>
          </cell>
        </row>
        <row r="199">
          <cell r="A199" t="str">
            <v xml:space="preserve">VALEURS </v>
          </cell>
        </row>
        <row r="201">
          <cell r="A201" t="str">
            <v xml:space="preserve"> Pays:</v>
          </cell>
        </row>
        <row r="202">
          <cell r="A202" t="str">
            <v xml:space="preserve"> Unité monétaire:  </v>
          </cell>
        </row>
        <row r="203">
          <cell r="A203" t="str">
            <v>SEC 95</v>
          </cell>
          <cell r="Z203" t="str">
            <v xml:space="preserve"> Date : </v>
          </cell>
        </row>
        <row r="204">
          <cell r="J204" t="str">
            <v xml:space="preserve">Valeurs aux prix courants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>code</v>
          </cell>
          <cell r="M206" t="str">
            <v>var.</v>
          </cell>
          <cell r="S206" t="str">
            <v>var.</v>
          </cell>
          <cell r="Y206" t="str">
            <v>var.</v>
          </cell>
          <cell r="AE206" t="str">
            <v>var.</v>
          </cell>
        </row>
        <row r="207">
          <cell r="G207" t="str">
            <v xml:space="preserve">SEC 95 </v>
          </cell>
          <cell r="J207" t="str">
            <v xml:space="preserve"> Niveau</v>
          </cell>
          <cell r="M207" t="str">
            <v>en %</v>
          </cell>
          <cell r="P207" t="str">
            <v xml:space="preserve"> Niveau</v>
          </cell>
          <cell r="S207" t="str">
            <v>en %</v>
          </cell>
          <cell r="V207" t="str">
            <v xml:space="preserve"> Niveau</v>
          </cell>
          <cell r="Y207" t="str">
            <v>en %</v>
          </cell>
          <cell r="AB207" t="str">
            <v xml:space="preserve"> Niveau</v>
          </cell>
          <cell r="AE207" t="str">
            <v>en %</v>
          </cell>
        </row>
        <row r="208">
          <cell r="A208" t="str">
            <v xml:space="preserve"> 1. Dépenses de consommation privée </v>
          </cell>
          <cell r="G208" t="str">
            <v>P3</v>
          </cell>
        </row>
        <row r="209">
          <cell r="A209" t="str">
            <v xml:space="preserve"> 2. Dépenses de consommation publique  </v>
          </cell>
          <cell r="G209" t="str">
            <v>P3</v>
          </cell>
        </row>
        <row r="210">
          <cell r="A210" t="str">
            <v xml:space="preserve"> 3. Formation brute de capital fixe  </v>
          </cell>
          <cell r="G210" t="str">
            <v>P51</v>
          </cell>
        </row>
        <row r="211">
          <cell r="A211" t="str">
            <v xml:space="preserve"> 4. Demande intérieure finale (1+2+3) </v>
          </cell>
        </row>
        <row r="212">
          <cell r="A212" t="str">
            <v xml:space="preserve"> 5. Variations de stocks + acquisitions nettes  </v>
          </cell>
        </row>
        <row r="213">
          <cell r="A213" t="str">
            <v xml:space="preserve">    d'objets de valeur en % du PIB  </v>
          </cell>
          <cell r="G213" t="str">
            <v>P52+P53</v>
          </cell>
        </row>
        <row r="214">
          <cell r="A214" t="str">
            <v xml:space="preserve"> 6. Demande intérieure (4+5)  </v>
          </cell>
        </row>
        <row r="215">
          <cell r="A215" t="str">
            <v xml:space="preserve"> 7. Exportations de biens et services  </v>
          </cell>
          <cell r="G215" t="str">
            <v>P6</v>
          </cell>
        </row>
        <row r="216">
          <cell r="A216" t="str">
            <v xml:space="preserve"> 7a. - dont biens  </v>
          </cell>
          <cell r="G216" t="str">
            <v>P61</v>
          </cell>
        </row>
        <row r="217">
          <cell r="A217" t="str">
            <v xml:space="preserve"> 7b. - dont services </v>
          </cell>
          <cell r="G217" t="str">
            <v>P62</v>
          </cell>
        </row>
        <row r="218">
          <cell r="A218" t="str">
            <v xml:space="preserve"> 8. Demande finale (6+7) </v>
          </cell>
        </row>
        <row r="219">
          <cell r="A219" t="str">
            <v xml:space="preserve"> 9. Importations de biens et services  </v>
          </cell>
          <cell r="G219" t="str">
            <v>P7</v>
          </cell>
        </row>
        <row r="220">
          <cell r="A220" t="str">
            <v xml:space="preserve"> 9a. - dont biens  </v>
          </cell>
          <cell r="G220" t="str">
            <v>P71</v>
          </cell>
        </row>
        <row r="221">
          <cell r="A221" t="str">
            <v xml:space="preserve"> 9b. - dont services </v>
          </cell>
          <cell r="G221" t="str">
            <v>P72</v>
          </cell>
        </row>
        <row r="222">
          <cell r="A222" t="str">
            <v xml:space="preserve">10. PIB aux prix du marché (8-9)  </v>
          </cell>
          <cell r="G222" t="str">
            <v>B1*g</v>
          </cell>
        </row>
        <row r="223">
          <cell r="A223" t="str">
            <v xml:space="preserve">11. - dont solde des exportations et import. de b&amp;s </v>
          </cell>
          <cell r="G223" t="str">
            <v>B11</v>
          </cell>
        </row>
        <row r="224">
          <cell r="A224" t="str">
            <v xml:space="preserve">11a. - dont biens </v>
          </cell>
          <cell r="G224" t="str">
            <v xml:space="preserve"> </v>
          </cell>
        </row>
        <row r="225">
          <cell r="A225" t="str">
            <v xml:space="preserve">11b. - dont services </v>
          </cell>
          <cell r="G225" t="str">
            <v xml:space="preserve"> </v>
          </cell>
        </row>
        <row r="226">
          <cell r="A226" t="str">
            <v xml:space="preserve">12. Solde des revenus primaires </v>
          </cell>
          <cell r="G226" t="str">
            <v>B5</v>
          </cell>
        </row>
        <row r="227">
          <cell r="A227" t="str">
            <v xml:space="preserve">13. PNB aux prix du marché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Rémunération des salariés  </v>
          </cell>
          <cell r="G229" t="str">
            <v>D1</v>
          </cell>
        </row>
        <row r="230">
          <cell r="A230" t="str">
            <v xml:space="preserve">15. Excédent brut d'exploitation / revenu mixte  </v>
          </cell>
          <cell r="G230" t="str">
            <v>B2g+B3g</v>
          </cell>
        </row>
        <row r="231">
          <cell r="A231" t="str">
            <v xml:space="preserve">16. Valeur ajoutée brute aux prix de base </v>
          </cell>
          <cell r="G231" t="str">
            <v>B1g</v>
          </cell>
        </row>
        <row r="232">
          <cell r="A232" t="str">
            <v xml:space="preserve">16a. - dont coûts du travail, trav. indépendants incl. </v>
          </cell>
          <cell r="G232" t="str">
            <v xml:space="preserve"> </v>
          </cell>
        </row>
        <row r="233">
          <cell r="A233" t="str">
            <v xml:space="preserve">17. Impôts nets des subventions (18-19) </v>
          </cell>
          <cell r="G233" t="str">
            <v xml:space="preserve"> </v>
          </cell>
        </row>
        <row r="234">
          <cell r="A234" t="str">
            <v xml:space="preserve">18. - impôts sur les produits </v>
          </cell>
          <cell r="G234" t="str">
            <v>D21</v>
          </cell>
        </row>
        <row r="235">
          <cell r="A235" t="str">
            <v xml:space="preserve">19. - subventions sur les produits </v>
          </cell>
          <cell r="G235" t="str">
            <v>D31</v>
          </cell>
        </row>
        <row r="236">
          <cell r="A236" t="str">
            <v xml:space="preserve">20. PIB aux prix du marché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Tableau 5</v>
          </cell>
        </row>
        <row r="263">
          <cell r="A263" t="str">
            <v xml:space="preserve">COUTS ET PRIX </v>
          </cell>
        </row>
        <row r="265">
          <cell r="A265" t="str">
            <v xml:space="preserve"> Pays:</v>
          </cell>
        </row>
        <row r="266">
          <cell r="A266" t="str">
            <v xml:space="preserve"> Unité monétaire:</v>
          </cell>
        </row>
        <row r="267">
          <cell r="A267" t="str">
            <v>SEC 95</v>
          </cell>
          <cell r="Z267" t="str">
            <v xml:space="preserve"> Date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Variation en % de l'indice implicite des prix </v>
          </cell>
        </row>
        <row r="270">
          <cell r="A270" t="str">
            <v xml:space="preserve"> 1. Dépenses de consommation privée </v>
          </cell>
        </row>
        <row r="271">
          <cell r="A271" t="str">
            <v xml:space="preserve"> 2. Dépenses de consommation publique  </v>
          </cell>
        </row>
        <row r="272">
          <cell r="A272" t="str">
            <v xml:space="preserve"> 3. Formation brute de capital fixe  </v>
          </cell>
        </row>
        <row r="273">
          <cell r="A273" t="str">
            <v xml:space="preserve"> 3a. - dont construction  </v>
          </cell>
        </row>
        <row r="274">
          <cell r="A274" t="str">
            <v xml:space="preserve"> 3b. - dont  équipement </v>
          </cell>
        </row>
        <row r="275">
          <cell r="A275" t="str">
            <v xml:space="preserve"> 4. Demande intérieure finale </v>
          </cell>
        </row>
        <row r="276">
          <cell r="A276" t="str">
            <v xml:space="preserve"> 5. Variations de stocks </v>
          </cell>
        </row>
        <row r="277">
          <cell r="A277" t="str">
            <v xml:space="preserve"> 6. Demande intérieure </v>
          </cell>
        </row>
        <row r="278">
          <cell r="A278" t="str">
            <v xml:space="preserve"> 7. Exportations de biens et services  </v>
          </cell>
        </row>
        <row r="279">
          <cell r="A279" t="str">
            <v xml:space="preserve"> 7a. - dont biens  </v>
          </cell>
        </row>
        <row r="280">
          <cell r="A280" t="str">
            <v xml:space="preserve"> 7b. - dont services </v>
          </cell>
        </row>
        <row r="281">
          <cell r="A281" t="str">
            <v xml:space="preserve"> 8. Demande finale </v>
          </cell>
        </row>
        <row r="282">
          <cell r="A282" t="str">
            <v xml:space="preserve"> 9. Importations de biens et services  </v>
          </cell>
        </row>
        <row r="283">
          <cell r="A283" t="str">
            <v xml:space="preserve"> 9a. - dont biens  </v>
          </cell>
        </row>
        <row r="284">
          <cell r="A284" t="str">
            <v xml:space="preserve"> 9b. - dont services </v>
          </cell>
        </row>
        <row r="285">
          <cell r="A285" t="str">
            <v xml:space="preserve">10. Produit intérieur brut aux prix du marché </v>
          </cell>
        </row>
        <row r="286">
          <cell r="A286" t="str">
            <v xml:space="preserve">11. Solde des exportations et importations de biens et services </v>
          </cell>
        </row>
        <row r="287">
          <cell r="A287" t="str">
            <v xml:space="preserve">11a. - dont solde des exportations et importations de biens </v>
          </cell>
        </row>
        <row r="288">
          <cell r="A288" t="str">
            <v xml:space="preserve">11b. - dont solde des exportations et importations de services </v>
          </cell>
        </row>
        <row r="290">
          <cell r="N290" t="str">
            <v xml:space="preserve">variation en % </v>
          </cell>
        </row>
        <row r="291">
          <cell r="A291" t="str">
            <v xml:space="preserve">12. IPCH </v>
          </cell>
        </row>
        <row r="292">
          <cell r="A292" t="str">
            <v xml:space="preserve">13. Prix à la consommation (indice national) </v>
          </cell>
        </row>
        <row r="294">
          <cell r="N294" t="str">
            <v xml:space="preserve">Contribution à la variation en % </v>
          </cell>
        </row>
        <row r="295">
          <cell r="N295" t="str">
            <v xml:space="preserve">des coûts par unité du PIB réel </v>
          </cell>
        </row>
        <row r="296">
          <cell r="A296" t="str">
            <v xml:space="preserve">14. Rémunération des salariés  </v>
          </cell>
        </row>
        <row r="297">
          <cell r="A297" t="str">
            <v xml:space="preserve">14a. - dont salaires et traitements bruts </v>
          </cell>
        </row>
        <row r="298">
          <cell r="A298" t="str">
            <v xml:space="preserve">14b. - dont contributions sociales des employeurs </v>
          </cell>
        </row>
        <row r="299">
          <cell r="A299" t="str">
            <v xml:space="preserve">15. Excédent brut d'exploitation / revenu mixte  </v>
          </cell>
        </row>
        <row r="300">
          <cell r="A300" t="str">
            <v xml:space="preserve">16. Valeur ajoutée brute aux prix de base  </v>
          </cell>
        </row>
        <row r="301">
          <cell r="A301" t="str">
            <v xml:space="preserve">17. Impôts nets des subventions </v>
          </cell>
        </row>
        <row r="302">
          <cell r="A302" t="str">
            <v xml:space="preserve">18. Produit intérieur brut aux prix du marché </v>
          </cell>
        </row>
        <row r="327">
          <cell r="A327" t="str">
            <v>Tableau 6</v>
          </cell>
        </row>
        <row r="328">
          <cell r="A328" t="str">
            <v xml:space="preserve"> PRODUCTIVITE ET COUTS SALARIAUX UNITAIRES </v>
          </cell>
        </row>
        <row r="330">
          <cell r="A330" t="str">
            <v xml:space="preserve"> Pays:  </v>
          </cell>
        </row>
        <row r="331">
          <cell r="A331" t="str">
            <v xml:space="preserve"> Unité monétaire: </v>
          </cell>
        </row>
        <row r="332">
          <cell r="A332" t="str">
            <v>SEC 95</v>
          </cell>
          <cell r="Z332" t="str">
            <v xml:space="preserve"> Date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>code</v>
          </cell>
          <cell r="N334" t="str">
            <v>var.</v>
          </cell>
          <cell r="T334" t="str">
            <v>var.</v>
          </cell>
          <cell r="Z334" t="str">
            <v>var.</v>
          </cell>
          <cell r="AF334" t="str">
            <v>var.</v>
          </cell>
        </row>
        <row r="335">
          <cell r="G335" t="str">
            <v xml:space="preserve">SEC 95 </v>
          </cell>
          <cell r="J335" t="str">
            <v xml:space="preserve"> Niveau</v>
          </cell>
          <cell r="M335" t="str">
            <v>en %</v>
          </cell>
          <cell r="P335" t="str">
            <v xml:space="preserve"> Niveau</v>
          </cell>
          <cell r="S335" t="str">
            <v>en %</v>
          </cell>
          <cell r="V335" t="str">
            <v xml:space="preserve"> Niveau</v>
          </cell>
          <cell r="Y335" t="str">
            <v>en %</v>
          </cell>
          <cell r="AB335" t="str">
            <v xml:space="preserve"> Niveau</v>
          </cell>
          <cell r="AE335" t="str">
            <v>en %</v>
          </cell>
        </row>
        <row r="336">
          <cell r="J336" t="str">
            <v xml:space="preserve"> ENSEMBLE DE L'ECONOMIE </v>
          </cell>
        </row>
        <row r="337">
          <cell r="A337" t="str">
            <v xml:space="preserve"> 1. Valeur ajoutée brute volumes</v>
          </cell>
          <cell r="G337" t="str">
            <v>B1g</v>
          </cell>
        </row>
        <row r="338">
          <cell r="A338" t="str">
            <v xml:space="preserve"> 2. Emploi total ('000) </v>
          </cell>
        </row>
        <row r="339">
          <cell r="A339" t="str">
            <v xml:space="preserve"> 3. VAB par personne occupée (1:2) </v>
          </cell>
        </row>
        <row r="340">
          <cell r="A340" t="str">
            <v xml:space="preserve"> 4. Rémunération des salariés par tête </v>
          </cell>
        </row>
        <row r="341">
          <cell r="A341" t="str">
            <v xml:space="preserve"> 4a. - dont salaires et traitements par tête </v>
          </cell>
        </row>
        <row r="342">
          <cell r="A342" t="str">
            <v xml:space="preserve"> 4b. - dont contributions des employeurs par tête </v>
          </cell>
        </row>
        <row r="343">
          <cell r="A343" t="str">
            <v xml:space="preserve"> 5. Coûts salariaux unitaires (4:3) (1995=100) </v>
          </cell>
        </row>
        <row r="345">
          <cell r="J345" t="str">
            <v xml:space="preserve"> INDUSTRIE MANUFACTURIERE </v>
          </cell>
        </row>
        <row r="346">
          <cell r="A346" t="str">
            <v xml:space="preserve"> 1. Valeur ajoutée brute volumes</v>
          </cell>
          <cell r="G346" t="str">
            <v>B1g</v>
          </cell>
        </row>
        <row r="347">
          <cell r="A347" t="str">
            <v xml:space="preserve"> 2. Emploi total ('000)  </v>
          </cell>
        </row>
        <row r="348">
          <cell r="A348" t="str">
            <v xml:space="preserve"> 3. VAB par personne occupée (1:2) </v>
          </cell>
        </row>
        <row r="349">
          <cell r="A349" t="str">
            <v xml:space="preserve"> 4. Rémunération des salariés par tête </v>
          </cell>
        </row>
        <row r="350">
          <cell r="A350" t="str">
            <v xml:space="preserve"> 4a. - dont salaires et traitements par tête </v>
          </cell>
        </row>
        <row r="351">
          <cell r="A351" t="str">
            <v xml:space="preserve"> 4b. - dont contributions des employeurs par tête </v>
          </cell>
        </row>
        <row r="352">
          <cell r="A352" t="str">
            <v xml:space="preserve"> 5. Coûts salariaux unitaires (4:3) (1995=100) </v>
          </cell>
        </row>
        <row r="354">
          <cell r="J354" t="str">
            <v xml:space="preserve"> RESTE DE L'ECONOMIE </v>
          </cell>
        </row>
        <row r="355">
          <cell r="A355" t="str">
            <v xml:space="preserve"> 1. Valeur ajoutée brute volumes</v>
          </cell>
          <cell r="G355" t="str">
            <v>B1g</v>
          </cell>
        </row>
        <row r="356">
          <cell r="A356" t="str">
            <v xml:space="preserve"> 2. Emploi total ('000) </v>
          </cell>
        </row>
        <row r="357">
          <cell r="A357" t="str">
            <v xml:space="preserve"> 3. VAB par personne occupée (1:2) </v>
          </cell>
        </row>
        <row r="358">
          <cell r="A358" t="str">
            <v xml:space="preserve"> 4. Rémunération des salariés par tête </v>
          </cell>
        </row>
        <row r="359">
          <cell r="A359" t="str">
            <v xml:space="preserve"> 4a. - dont salaires et traitements par tête </v>
          </cell>
        </row>
        <row r="360">
          <cell r="A360" t="str">
            <v xml:space="preserve"> 4b. - dont contributions des employeurs par tête </v>
          </cell>
        </row>
        <row r="361">
          <cell r="A361" t="str">
            <v xml:space="preserve"> 5. Coûts salariaux unitaires (4:3) (1995=100) </v>
          </cell>
        </row>
        <row r="362">
          <cell r="A362" t="str">
            <v xml:space="preserve"> </v>
          </cell>
        </row>
        <row r="366">
          <cell r="A366" t="str">
            <v>Tableau 7</v>
          </cell>
        </row>
        <row r="367">
          <cell r="A367" t="str">
            <v xml:space="preserve">  EMPLOI ET CHOMAGE  </v>
          </cell>
        </row>
        <row r="369">
          <cell r="A369" t="str">
            <v xml:space="preserve"> Pays: </v>
          </cell>
        </row>
        <row r="370">
          <cell r="A370" t="str">
            <v xml:space="preserve"> Unité:  '000 personnes</v>
          </cell>
          <cell r="Z370" t="str">
            <v xml:space="preserve"> Date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>var.</v>
          </cell>
          <cell r="S372" t="str">
            <v>var.</v>
          </cell>
          <cell r="Y372" t="str">
            <v>var.</v>
          </cell>
          <cell r="AE372" t="str">
            <v>var.</v>
          </cell>
        </row>
        <row r="373">
          <cell r="J373" t="str">
            <v xml:space="preserve"> Niveau</v>
          </cell>
          <cell r="M373" t="str">
            <v>en %</v>
          </cell>
          <cell r="P373" t="str">
            <v xml:space="preserve"> Niveau</v>
          </cell>
          <cell r="S373" t="str">
            <v>en %</v>
          </cell>
          <cell r="V373" t="str">
            <v xml:space="preserve"> Niveau</v>
          </cell>
          <cell r="Y373" t="str">
            <v>en %</v>
          </cell>
          <cell r="AB373" t="str">
            <v xml:space="preserve"> Niveau</v>
          </cell>
          <cell r="AE373" t="str">
            <v>en %</v>
          </cell>
        </row>
        <row r="374">
          <cell r="A374" t="str">
            <v xml:space="preserve"> 1. Population totale  </v>
          </cell>
        </row>
        <row r="375">
          <cell r="A375" t="str">
            <v xml:space="preserve"> 2. Population en âge de travailler (15-64 ans) </v>
          </cell>
        </row>
        <row r="376">
          <cell r="A376" t="str">
            <v xml:space="preserve"> 3. Population active totale  </v>
          </cell>
        </row>
        <row r="377">
          <cell r="A377" t="str">
            <v xml:space="preserve"> 4. Taux d'activité calculé (%) (3:2) </v>
          </cell>
        </row>
        <row r="378">
          <cell r="A378" t="str">
            <v xml:space="preserve"> 5. Population active civile </v>
          </cell>
        </row>
        <row r="379">
          <cell r="A379" t="str">
            <v xml:space="preserve"> 6. Emploi total </v>
          </cell>
        </row>
        <row r="380">
          <cell r="A380" t="str">
            <v xml:space="preserve"> 6a. - dont employés </v>
          </cell>
        </row>
        <row r="381">
          <cell r="A381" t="str">
            <v xml:space="preserve"> 6b. - dont travailleurs indépendants </v>
          </cell>
        </row>
        <row r="382">
          <cell r="A382" t="str">
            <v xml:space="preserve"> 7. Taux d'emploi calculé (%) (6:2) </v>
          </cell>
        </row>
        <row r="383">
          <cell r="A383" t="str">
            <v xml:space="preserve"> 8. Chômeurs (3-6) </v>
          </cell>
        </row>
        <row r="384">
          <cell r="A384" t="str">
            <v xml:space="preserve"> 9. Taux de chômage calculé (%) (8:5) </v>
          </cell>
        </row>
        <row r="386">
          <cell r="A386" t="str">
            <v xml:space="preserve">Définitions : Indicateurs Structurels </v>
          </cell>
        </row>
        <row r="387">
          <cell r="A387" t="str">
            <v xml:space="preserve">10. Taux de chômage, définition Eurostat (%) </v>
          </cell>
        </row>
        <row r="388">
          <cell r="A388" t="str">
            <v xml:space="preserve">11. Taux d'activité (%) </v>
          </cell>
        </row>
        <row r="389">
          <cell r="A389" t="str">
            <v xml:space="preserve">12. Taux d'emploi (%)  </v>
          </cell>
        </row>
        <row r="392">
          <cell r="A392" t="str">
            <v>Tableau 8</v>
          </cell>
        </row>
        <row r="393">
          <cell r="A393" t="str">
            <v xml:space="preserve">RESSOURCES ET DEPENSES DES MENAGES ET DES INSTITUTIONS </v>
          </cell>
        </row>
        <row r="394">
          <cell r="A394" t="str">
            <v xml:space="preserve">SANS BUT LUCRATIF AU SERVICE DES MENAGES (S14+S15) </v>
          </cell>
        </row>
        <row r="396">
          <cell r="A396" t="str">
            <v xml:space="preserve"> Pays:</v>
          </cell>
        </row>
        <row r="397">
          <cell r="A397" t="str">
            <v xml:space="preserve"> Unité monétaire:  </v>
          </cell>
        </row>
        <row r="398">
          <cell r="A398" t="str">
            <v>SEC 95</v>
          </cell>
          <cell r="Z398" t="str">
            <v xml:space="preserve"> Date : </v>
          </cell>
          <cell r="AD398">
            <v>38454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>code</v>
          </cell>
          <cell r="M400" t="str">
            <v>var.</v>
          </cell>
          <cell r="S400" t="str">
            <v>var.</v>
          </cell>
          <cell r="Y400" t="str">
            <v>var.</v>
          </cell>
          <cell r="AE400" t="str">
            <v>var.</v>
          </cell>
        </row>
        <row r="401">
          <cell r="E401" t="str">
            <v xml:space="preserve">SEC 95 </v>
          </cell>
          <cell r="J401" t="str">
            <v xml:space="preserve"> Niveau</v>
          </cell>
          <cell r="M401" t="str">
            <v>en %</v>
          </cell>
          <cell r="P401" t="str">
            <v xml:space="preserve"> Niveau</v>
          </cell>
          <cell r="S401" t="str">
            <v>en %</v>
          </cell>
          <cell r="V401" t="str">
            <v xml:space="preserve"> Niveau</v>
          </cell>
          <cell r="Y401" t="str">
            <v>en %</v>
          </cell>
          <cell r="AB401" t="str">
            <v xml:space="preserve"> Niveau</v>
          </cell>
          <cell r="AE401" t="str">
            <v>en %</v>
          </cell>
        </row>
        <row r="402">
          <cell r="A402" t="str">
            <v xml:space="preserve"> 1. Rémunération des salariés </v>
          </cell>
          <cell r="E402" t="str">
            <v>D1</v>
          </cell>
        </row>
        <row r="403">
          <cell r="A403" t="str">
            <v xml:space="preserve"> 1a. - dont salaires et traitements bruts  </v>
          </cell>
          <cell r="E403" t="str">
            <v>D11</v>
          </cell>
        </row>
        <row r="404">
          <cell r="A404" t="str">
            <v xml:space="preserve"> 2. Revenus non-salariaux, nets  </v>
          </cell>
          <cell r="E404" t="str">
            <v>B2g+B3g+D4</v>
          </cell>
        </row>
        <row r="405">
          <cell r="A405" t="str">
            <v xml:space="preserve"> 3. Transferts courants reçus  </v>
          </cell>
          <cell r="E405" t="str">
            <v>D62+D7</v>
          </cell>
        </row>
        <row r="406">
          <cell r="A406" t="str">
            <v xml:space="preserve"> 4. Impôts cour. sur le revenu et le patrimoine </v>
          </cell>
          <cell r="E406" t="str">
            <v>D5</v>
          </cell>
        </row>
        <row r="407">
          <cell r="A407" t="str">
            <v xml:space="preserve"> 5. Transferts courants versés  </v>
          </cell>
          <cell r="E407" t="str">
            <v>D61+D7</v>
          </cell>
        </row>
        <row r="408">
          <cell r="A408" t="str">
            <v xml:space="preserve"> 6. Revenu disponible brut (1+2+3-4-5)  </v>
          </cell>
          <cell r="E408" t="str">
            <v>B6g</v>
          </cell>
        </row>
        <row r="409">
          <cell r="A409" t="str">
            <v xml:space="preserve"> 7. Variation des droits sur les fonds de pens. </v>
          </cell>
          <cell r="E409" t="str">
            <v>D8</v>
          </cell>
        </row>
        <row r="410">
          <cell r="A410" t="str">
            <v xml:space="preserve"> 8. Revenu disponible brut ajusté (6+7)  </v>
          </cell>
          <cell r="E410" t="str">
            <v xml:space="preserve"> </v>
          </cell>
        </row>
        <row r="411">
          <cell r="A411" t="str">
            <v xml:space="preserve"> 9. Revenu disponible brut ajusté réel </v>
          </cell>
          <cell r="E411" t="str">
            <v xml:space="preserve"> </v>
          </cell>
        </row>
        <row r="412">
          <cell r="A412" t="str">
            <v xml:space="preserve">10. Dépenses de consommation finale </v>
          </cell>
          <cell r="E412" t="str">
            <v>P3</v>
          </cell>
        </row>
        <row r="413">
          <cell r="A413" t="str">
            <v xml:space="preserve">11. Epargne brute (8-10)  </v>
          </cell>
          <cell r="E413" t="str">
            <v>B8g</v>
          </cell>
        </row>
        <row r="414">
          <cell r="A414" t="str">
            <v xml:space="preserve">12. Taux d'épargne (%) (11:8)  </v>
          </cell>
          <cell r="E414" t="str">
            <v xml:space="preserve"> </v>
          </cell>
        </row>
        <row r="415">
          <cell r="A415" t="str">
            <v xml:space="preserve">13. Formation brute de capital  </v>
          </cell>
          <cell r="E415" t="str">
            <v>P5</v>
          </cell>
        </row>
        <row r="416">
          <cell r="A416" t="str">
            <v xml:space="preserve">14. Autres dépenses en capital, nettes </v>
          </cell>
          <cell r="E416" t="str">
            <v>D9+K2</v>
          </cell>
        </row>
        <row r="417">
          <cell r="A417" t="str">
            <v xml:space="preserve">15. Capacité (+) ou besoin (-) de financement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en % du PIB  </v>
          </cell>
        </row>
        <row r="424">
          <cell r="A424" t="str">
            <v>Tableau 9</v>
          </cell>
        </row>
        <row r="425">
          <cell r="A425" t="str">
            <v xml:space="preserve">REVENUS ET DEPENSES DES ENTREPRISES (S11+S12)  </v>
          </cell>
        </row>
        <row r="427">
          <cell r="A427" t="str">
            <v xml:space="preserve"> Pays:</v>
          </cell>
        </row>
        <row r="428">
          <cell r="A428" t="str">
            <v xml:space="preserve"> Unité monétaire:</v>
          </cell>
        </row>
        <row r="429">
          <cell r="A429" t="str">
            <v>SEC 95</v>
          </cell>
          <cell r="Z429" t="str">
            <v xml:space="preserve"> Date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>code</v>
          </cell>
          <cell r="M431" t="str">
            <v>var.</v>
          </cell>
          <cell r="S431" t="str">
            <v>var.</v>
          </cell>
          <cell r="Y431" t="str">
            <v>var.</v>
          </cell>
          <cell r="AE431" t="str">
            <v>var.</v>
          </cell>
        </row>
        <row r="432">
          <cell r="E432" t="str">
            <v xml:space="preserve">SEC 95 </v>
          </cell>
          <cell r="J432" t="str">
            <v xml:space="preserve"> Niveau</v>
          </cell>
          <cell r="M432" t="str">
            <v>en %</v>
          </cell>
          <cell r="P432" t="str">
            <v xml:space="preserve"> Niveau</v>
          </cell>
          <cell r="S432" t="str">
            <v>en %</v>
          </cell>
          <cell r="V432" t="str">
            <v xml:space="preserve"> Niveau</v>
          </cell>
          <cell r="Y432" t="str">
            <v>en %</v>
          </cell>
          <cell r="AB432" t="str">
            <v xml:space="preserve"> Niveau</v>
          </cell>
          <cell r="AE432" t="str">
            <v>en %</v>
          </cell>
        </row>
        <row r="433">
          <cell r="A433" t="str">
            <v xml:space="preserve"> 1. Valeur ajoutée brute aux prix de base  </v>
          </cell>
          <cell r="E433" t="str">
            <v>B1g</v>
          </cell>
        </row>
        <row r="434">
          <cell r="A434" t="str">
            <v xml:space="preserve"> 2. Autres subventions sur la production </v>
          </cell>
          <cell r="E434" t="str">
            <v>D39</v>
          </cell>
        </row>
        <row r="435">
          <cell r="A435" t="str">
            <v xml:space="preserve"> 3. Autres impôts sur la production </v>
          </cell>
          <cell r="E435" t="str">
            <v>D29</v>
          </cell>
        </row>
        <row r="436">
          <cell r="A436" t="str">
            <v xml:space="preserve"> 4. Rémunération des salariés  </v>
          </cell>
          <cell r="E436" t="str">
            <v>D1</v>
          </cell>
        </row>
        <row r="437">
          <cell r="A437" t="str">
            <v xml:space="preserve"> 5. Excédent brut d'exploitation (1+2-3-4)  </v>
          </cell>
          <cell r="E437" t="str">
            <v>B2g</v>
          </cell>
        </row>
        <row r="438">
          <cell r="A438" t="str">
            <v xml:space="preserve"> 6. Revenus nets de la propriété  </v>
          </cell>
          <cell r="E438" t="str">
            <v>D4</v>
          </cell>
        </row>
        <row r="439">
          <cell r="A439" t="str">
            <v xml:space="preserve"> 7. Transferts courants (nets)  </v>
          </cell>
          <cell r="E439" t="str">
            <v>D61-D62+D7</v>
          </cell>
        </row>
        <row r="440">
          <cell r="A440" t="str">
            <v xml:space="preserve"> 8. Impôts cour. sur le revenu et le patrimoine </v>
          </cell>
          <cell r="E440" t="str">
            <v>D5</v>
          </cell>
        </row>
        <row r="441">
          <cell r="A441" t="str">
            <v xml:space="preserve"> 9. Variation des droits sur les fonds de pens. </v>
          </cell>
          <cell r="E441" t="str">
            <v>D8</v>
          </cell>
        </row>
        <row r="442">
          <cell r="A442" t="str">
            <v xml:space="preserve">10. Epargne brute (5+6+7-8-9) </v>
          </cell>
          <cell r="E442" t="str">
            <v>B8g</v>
          </cell>
        </row>
        <row r="443">
          <cell r="A443" t="str">
            <v xml:space="preserve">10a. p.m. 10 en % du PIB  </v>
          </cell>
        </row>
        <row r="444">
          <cell r="A444" t="str">
            <v xml:space="preserve">11. Formation brute de capital </v>
          </cell>
          <cell r="E444" t="str">
            <v>P5</v>
          </cell>
        </row>
        <row r="445">
          <cell r="A445" t="str">
            <v xml:space="preserve">12. Autres dépenses en capital, nettes </v>
          </cell>
          <cell r="E445" t="str">
            <v>D9+K2</v>
          </cell>
        </row>
        <row r="446">
          <cell r="A446" t="str">
            <v xml:space="preserve">13. Capacité (+) ou besoin (-) de financement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en % du PIB  </v>
          </cell>
        </row>
        <row r="457">
          <cell r="A457" t="str">
            <v>Tableau 10</v>
          </cell>
        </row>
        <row r="458">
          <cell r="A458" t="str">
            <v xml:space="preserve">REVENUS ET DEPENSES DE L'ENSEMBLE DES ADMINISTRATIONS PUBLIQUES (S13) </v>
          </cell>
        </row>
        <row r="460">
          <cell r="A460" t="str">
            <v xml:space="preserve"> Pays: </v>
          </cell>
        </row>
        <row r="461">
          <cell r="A461" t="str">
            <v xml:space="preserve"> Unité monétaire: </v>
          </cell>
        </row>
        <row r="462">
          <cell r="A462" t="str">
            <v>SEC 95</v>
          </cell>
          <cell r="Z462" t="str">
            <v xml:space="preserve"> Date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>code</v>
          </cell>
          <cell r="M464" t="str">
            <v>var.</v>
          </cell>
          <cell r="S464" t="str">
            <v>var.</v>
          </cell>
          <cell r="Y464" t="str">
            <v>var.</v>
          </cell>
          <cell r="AE464" t="str">
            <v>var.</v>
          </cell>
        </row>
        <row r="465">
          <cell r="G465" t="str">
            <v xml:space="preserve">SEC 95 </v>
          </cell>
          <cell r="J465" t="str">
            <v xml:space="preserve"> Niveau</v>
          </cell>
          <cell r="M465" t="str">
            <v>en %</v>
          </cell>
          <cell r="P465" t="str">
            <v xml:space="preserve"> Niveau</v>
          </cell>
          <cell r="S465" t="str">
            <v>en %</v>
          </cell>
          <cell r="V465" t="str">
            <v xml:space="preserve"> Niveau</v>
          </cell>
          <cell r="Y465" t="str">
            <v>en %</v>
          </cell>
          <cell r="AB465" t="str">
            <v xml:space="preserve"> Niveau</v>
          </cell>
          <cell r="AE465" t="str">
            <v>en %</v>
          </cell>
        </row>
        <row r="466">
          <cell r="A466" t="str">
            <v xml:space="preserve"> 1. Impôts sur la production et les importations  </v>
          </cell>
          <cell r="G466" t="str">
            <v>D2</v>
          </cell>
        </row>
        <row r="467">
          <cell r="A467" t="str">
            <v xml:space="preserve"> 2. Impôts courants sur le revenu, le patrimoine, etc. </v>
          </cell>
          <cell r="G467" t="str">
            <v>D5</v>
          </cell>
        </row>
        <row r="468">
          <cell r="A468" t="str">
            <v xml:space="preserve"> 3. Cotisations sociales </v>
          </cell>
          <cell r="G468" t="str">
            <v>D61</v>
          </cell>
        </row>
        <row r="469">
          <cell r="A469" t="str">
            <v xml:space="preserve"> 3a. - dont cotisations sociales effectives </v>
          </cell>
          <cell r="G469" t="str">
            <v>D611</v>
          </cell>
        </row>
        <row r="470">
          <cell r="A470" t="str">
            <v xml:space="preserve"> 4. Autres ressources courantes </v>
          </cell>
          <cell r="G470" t="str">
            <v xml:space="preserve"> </v>
          </cell>
        </row>
        <row r="471">
          <cell r="A471" t="str">
            <v xml:space="preserve"> 5. Ressources courantes totales </v>
          </cell>
          <cell r="G471" t="str">
            <v xml:space="preserve"> </v>
          </cell>
        </row>
        <row r="472">
          <cell r="A472" t="str">
            <v xml:space="preserve"> 6. Dépenses de consommation collective </v>
          </cell>
          <cell r="G472" t="str">
            <v>P32</v>
          </cell>
        </row>
        <row r="473">
          <cell r="A473" t="str">
            <v xml:space="preserve"> 7. Transferts sociaux en nature </v>
          </cell>
          <cell r="G473" t="str">
            <v>D63=P31</v>
          </cell>
        </row>
        <row r="474">
          <cell r="A474" t="str">
            <v xml:space="preserve"> 8. Dépenses de consommation publique finale (6+7) </v>
          </cell>
          <cell r="G474" t="str">
            <v>P3</v>
          </cell>
        </row>
        <row r="475">
          <cell r="A475" t="str">
            <v xml:space="preserve"> 8a. - dont, rémunération des salariés </v>
          </cell>
          <cell r="G475" t="str">
            <v>D1</v>
          </cell>
        </row>
        <row r="476">
          <cell r="A476" t="str">
            <v xml:space="preserve"> 9. Autres transferts sociaux </v>
          </cell>
          <cell r="G476" t="str">
            <v>D62</v>
          </cell>
        </row>
        <row r="477">
          <cell r="A477" t="str">
            <v xml:space="preserve">10. Intérêts </v>
          </cell>
          <cell r="G477" t="str">
            <v>D41</v>
          </cell>
        </row>
        <row r="478">
          <cell r="A478" t="str">
            <v xml:space="preserve">11. Subventions </v>
          </cell>
          <cell r="G478" t="str">
            <v>D3</v>
          </cell>
        </row>
        <row r="479">
          <cell r="A479" t="str">
            <v xml:space="preserve">12. Autres dépenses courantes </v>
          </cell>
          <cell r="G479" t="str">
            <v xml:space="preserve"> </v>
          </cell>
        </row>
        <row r="480">
          <cell r="A480" t="str">
            <v xml:space="preserve">13. Dépenses courantes totales (8+9+10+11+12) </v>
          </cell>
          <cell r="G480" t="str">
            <v xml:space="preserve"> </v>
          </cell>
        </row>
        <row r="481">
          <cell r="A481" t="str">
            <v xml:space="preserve">14. Transferts en capital à recevoir </v>
          </cell>
          <cell r="G481" t="str">
            <v>D9</v>
          </cell>
        </row>
        <row r="482">
          <cell r="A482" t="str">
            <v xml:space="preserve">15. Formation brute de capital fixe </v>
          </cell>
          <cell r="G482" t="str">
            <v>P51</v>
          </cell>
        </row>
        <row r="483">
          <cell r="A483" t="str">
            <v xml:space="preserve">16. Autres dépenses en capital, nettes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en %</v>
          </cell>
          <cell r="S485" t="str">
            <v xml:space="preserve"> en %</v>
          </cell>
          <cell r="Y485" t="str">
            <v xml:space="preserve"> en %</v>
          </cell>
          <cell r="AE485" t="str">
            <v xml:space="preserve"> en %</v>
          </cell>
        </row>
        <row r="486">
          <cell r="G486" t="str">
            <v xml:space="preserve"> </v>
          </cell>
          <cell r="M486" t="str">
            <v xml:space="preserve"> du PIB</v>
          </cell>
          <cell r="S486" t="str">
            <v xml:space="preserve"> du PIB</v>
          </cell>
          <cell r="Y486" t="str">
            <v xml:space="preserve"> du PIB</v>
          </cell>
          <cell r="AE486" t="str">
            <v xml:space="preserve"> du PIB</v>
          </cell>
        </row>
        <row r="487">
          <cell r="A487" t="str">
            <v xml:space="preserve">17. Epargne brute (5-13) </v>
          </cell>
          <cell r="G487" t="str">
            <v>B8g</v>
          </cell>
        </row>
        <row r="488">
          <cell r="A488" t="str">
            <v xml:space="preserve">18. Capacité (+) ou besoin (-) de fin. (17+14-15-16)  </v>
          </cell>
          <cell r="G488" t="str">
            <v>B9</v>
          </cell>
        </row>
        <row r="489">
          <cell r="A489" t="str">
            <v xml:space="preserve">18a. - balance primaire  </v>
          </cell>
          <cell r="G489" t="str">
            <v xml:space="preserve"> </v>
          </cell>
        </row>
        <row r="490">
          <cell r="A490" t="str">
            <v xml:space="preserve">19. Dette brute consolidée des adm. publiques </v>
          </cell>
          <cell r="G490" t="str">
            <v xml:space="preserve"> </v>
          </cell>
        </row>
        <row r="492">
          <cell r="A492" t="str">
            <v xml:space="preserve">20. Total des recettes, définition harmonisée </v>
          </cell>
          <cell r="G492" t="str">
            <v>TR*</v>
          </cell>
        </row>
        <row r="493">
          <cell r="A493" t="str">
            <v xml:space="preserve">21. Dépenses publ. totales, définition harmonisée </v>
          </cell>
          <cell r="G493" t="str">
            <v>TE*</v>
          </cell>
        </row>
        <row r="494">
          <cell r="A494" t="str">
            <v xml:space="preserve">22. Capacité (+) ou besoin (-) de fin., def. PDE </v>
          </cell>
          <cell r="G494" t="str">
            <v>EDP B9</v>
          </cell>
        </row>
        <row r="496">
          <cell r="A496" t="str">
            <v xml:space="preserve">23. Taux de prélèvements obligatoires </v>
          </cell>
          <cell r="G496" t="str">
            <v xml:space="preserve"> </v>
          </cell>
        </row>
        <row r="522">
          <cell r="A522" t="str">
            <v>Tableau 11</v>
          </cell>
        </row>
        <row r="523">
          <cell r="A523" t="str">
            <v>COMPTE DES OPERATIONS COURANTES DE LA NATION (S2)</v>
          </cell>
          <cell r="B523" t="str">
            <v>COMPTE DES OPERATIONS COURANTES DE LA NATION (S2)</v>
          </cell>
          <cell r="C523" t="str">
            <v>COMPTE DES OPERATIONS COURANTES DE LA NATION (S2)</v>
          </cell>
          <cell r="D523" t="str">
            <v>COMPTE DES OPERATIONS COURANTES DE LA NATION (S2)</v>
          </cell>
          <cell r="E523" t="str">
            <v>COMPTE DES OPERATIONS COURANTES DE LA NATION (S2)</v>
          </cell>
          <cell r="F523" t="str">
            <v>COMPTE DES OPERATIONS COURANTES DE LA NATION (S2)</v>
          </cell>
          <cell r="G523" t="str">
            <v>COMPTE DES OPERATIONS COURANTES DE LA NATION (S2)</v>
          </cell>
          <cell r="H523" t="str">
            <v>COMPTE DES OPERATIONS COURANTES DE LA NATION (S2)</v>
          </cell>
          <cell r="I523" t="str">
            <v>COMPTE DES OPERATIONS COURANTES DE LA NATION (S2)</v>
          </cell>
          <cell r="J523" t="str">
            <v>COMPTE DES OPERATIONS COURANTES DE LA NATION (S2)</v>
          </cell>
          <cell r="K523" t="str">
            <v>COMPTE DES OPERATIONS COURANTES DE LA NATION (S2)</v>
          </cell>
          <cell r="L523" t="str">
            <v>COMPTE DES OPERATIONS COURANTES DE LA NATION (S2)</v>
          </cell>
          <cell r="M523" t="str">
            <v>COMPTE DES OPERATIONS COURANTES DE LA NATION (S2)</v>
          </cell>
          <cell r="N523" t="str">
            <v>COMPTE DES OPERATIONS COURANTES DE LA NATION (S2)</v>
          </cell>
          <cell r="O523" t="str">
            <v>COMPTE DES OPERATIONS COURANTES DE LA NATION (S2)</v>
          </cell>
          <cell r="P523" t="str">
            <v>COMPTE DES OPERATIONS COURANTES DE LA NATION (S2)</v>
          </cell>
          <cell r="Q523" t="str">
            <v>COMPTE DES OPERATIONS COURANTES DE LA NATION (S2)</v>
          </cell>
          <cell r="R523" t="str">
            <v>COMPTE DES OPERATIONS COURANTES DE LA NATION (S2)</v>
          </cell>
          <cell r="S523" t="str">
            <v>COMPTE DES OPERATIONS COURANTES DE LA NATION (S2)</v>
          </cell>
          <cell r="T523" t="str">
            <v>COMPTE DES OPERATIONS COURANTES DE LA NATION (S2)</v>
          </cell>
          <cell r="U523" t="str">
            <v>COMPTE DES OPERATIONS COURANTES DE LA NATION (S2)</v>
          </cell>
          <cell r="V523" t="str">
            <v>COMPTE DES OPERATIONS COURANTES DE LA NATION (S2)</v>
          </cell>
          <cell r="W523" t="str">
            <v>COMPTE DES OPERATIONS COURANTES DE LA NATION (S2)</v>
          </cell>
          <cell r="X523" t="str">
            <v>COMPTE DES OPERATIONS COURANTES DE LA NATION (S2)</v>
          </cell>
          <cell r="Y523" t="str">
            <v>COMPTE DES OPERATIONS COURANTES DE LA NATION (S2)</v>
          </cell>
          <cell r="Z523" t="str">
            <v>COMPTE DES OPERATIONS COURANTES DE LA NATION (S2)</v>
          </cell>
          <cell r="AA523" t="str">
            <v>COMPTE DES OPERATIONS COURANTES DE LA NATION (S2)</v>
          </cell>
          <cell r="AB523" t="str">
            <v>COMPTE DES OPERATIONS COURANTES DE LA NATION (S2)</v>
          </cell>
          <cell r="AC523" t="str">
            <v>COMPTE DES OPERATIONS COURANTES DE LA NATION (S2)</v>
          </cell>
          <cell r="AD523" t="str">
            <v>COMPTE DES OPERATIONS COURANTES DE LA NATION (S2)</v>
          </cell>
          <cell r="AE523" t="str">
            <v>COMPTE DES OPERATIONS COURANTES DE LA NATION (S2)</v>
          </cell>
          <cell r="AF523" t="str">
            <v>COMPTE DES OPERATIONS COURANTES DE LA NATION (S2)</v>
          </cell>
          <cell r="AG523" t="str">
            <v>COMPTE DES OPERATIONS COURANTES DE LA NATION (S2)</v>
          </cell>
        </row>
        <row r="525">
          <cell r="A525" t="str">
            <v xml:space="preserve"> Pays: </v>
          </cell>
        </row>
        <row r="526">
          <cell r="A526" t="str">
            <v xml:space="preserve"> Unité monétaire:  </v>
          </cell>
          <cell r="Z526" t="str">
            <v xml:space="preserve"> Date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>code</v>
          </cell>
          <cell r="M528" t="str">
            <v>var.</v>
          </cell>
          <cell r="S528" t="str">
            <v>var.</v>
          </cell>
          <cell r="Y528" t="str">
            <v>var.</v>
          </cell>
          <cell r="AE528" t="str">
            <v>var.</v>
          </cell>
        </row>
        <row r="529">
          <cell r="G529" t="str">
            <v xml:space="preserve">SEC 95 </v>
          </cell>
          <cell r="J529" t="str">
            <v xml:space="preserve"> Niveau</v>
          </cell>
          <cell r="M529" t="str">
            <v>en %</v>
          </cell>
          <cell r="P529" t="str">
            <v xml:space="preserve"> Niveau</v>
          </cell>
          <cell r="S529" t="str">
            <v>en %</v>
          </cell>
          <cell r="V529" t="str">
            <v xml:space="preserve"> Niveau</v>
          </cell>
          <cell r="Y529" t="str">
            <v>en %</v>
          </cell>
          <cell r="AB529" t="str">
            <v xml:space="preserve"> Niveau</v>
          </cell>
          <cell r="AE529" t="str">
            <v>en %</v>
          </cell>
        </row>
        <row r="530">
          <cell r="A530" t="str">
            <v xml:space="preserve"> 1. Exportations de biens (fob)  </v>
          </cell>
          <cell r="G530" t="str">
            <v>P61</v>
          </cell>
        </row>
        <row r="531">
          <cell r="A531" t="str">
            <v xml:space="preserve"> 2. Importations de biens (fob)  </v>
          </cell>
          <cell r="G531" t="str">
            <v>P71</v>
          </cell>
        </row>
        <row r="532">
          <cell r="A532" t="str">
            <v xml:space="preserve"> 3. Balance commerciale (biens, fob/fob) (1-2)  </v>
          </cell>
        </row>
        <row r="533">
          <cell r="A533" t="str">
            <v xml:space="preserve"> 3a. p.m.  3 en % du PIB  </v>
          </cell>
        </row>
        <row r="534">
          <cell r="A534" t="str">
            <v xml:space="preserve"> 4. Exportations de services  </v>
          </cell>
          <cell r="G534" t="str">
            <v>P62</v>
          </cell>
        </row>
        <row r="535">
          <cell r="A535" t="str">
            <v xml:space="preserve"> 4a. - dont tourisme  </v>
          </cell>
        </row>
        <row r="536">
          <cell r="A536" t="str">
            <v xml:space="preserve"> 5. Importations de services </v>
          </cell>
          <cell r="G536" t="str">
            <v>P72</v>
          </cell>
        </row>
        <row r="537">
          <cell r="A537" t="str">
            <v xml:space="preserve"> 5a. - dont tourisme  </v>
          </cell>
        </row>
        <row r="538">
          <cell r="A538" t="str">
            <v xml:space="preserve"> 6. Balance des services (4-5)  </v>
          </cell>
        </row>
        <row r="539">
          <cell r="A539" t="str">
            <v xml:space="preserve"> 6a. p.m.  6 en % du PIB  </v>
          </cell>
        </row>
        <row r="540">
          <cell r="A540" t="str">
            <v xml:space="preserve"> 7. Balance des biens et services (3+6) </v>
          </cell>
          <cell r="G540" t="str">
            <v>B11</v>
          </cell>
        </row>
        <row r="541">
          <cell r="A541" t="str">
            <v xml:space="preserve"> 7a. p.m.  7 en % du PIB  </v>
          </cell>
        </row>
        <row r="542">
          <cell r="A542" t="str">
            <v xml:space="preserve"> 8. Solde des revenus prim. et des transferts courants </v>
          </cell>
        </row>
        <row r="543">
          <cell r="A543" t="str">
            <v xml:space="preserve"> 8a. - dont balance du revenu primaire </v>
          </cell>
          <cell r="G543" t="str">
            <v>B5g</v>
          </cell>
        </row>
        <row r="544">
          <cell r="A544" t="str">
            <v xml:space="preserve"> 8b. - dont transferts courants nets </v>
          </cell>
        </row>
        <row r="545">
          <cell r="A545" t="str">
            <v xml:space="preserve"> 8c. p.m.  8 en % du PIB  </v>
          </cell>
        </row>
        <row r="546">
          <cell r="A546" t="str">
            <v xml:space="preserve"> 9. Solde des opérations courantes (7+8)  </v>
          </cell>
          <cell r="G546" t="str">
            <v>B12</v>
          </cell>
        </row>
        <row r="547">
          <cell r="A547" t="str">
            <v xml:space="preserve"> 9a. p.m. 9 en % du PIB  </v>
          </cell>
        </row>
        <row r="548">
          <cell r="A548" t="str">
            <v xml:space="preserve">10. Transactions nettes en capital </v>
          </cell>
        </row>
        <row r="549">
          <cell r="A549" t="str">
            <v xml:space="preserve">11. Capacité (+) ou besoin (-) de fin. (9+10)  </v>
          </cell>
          <cell r="G549" t="str">
            <v>B9</v>
          </cell>
        </row>
        <row r="550">
          <cell r="A550" t="str">
            <v xml:space="preserve">11a. p.m. 11 en % du PIB </v>
          </cell>
        </row>
        <row r="555">
          <cell r="A555" t="str">
            <v>Tableau 12</v>
          </cell>
        </row>
        <row r="556">
          <cell r="A556" t="str">
            <v xml:space="preserve">COMMERCE DE MARCHANDISES PAR REGION (STATISTIQUES DOUANIERES) </v>
          </cell>
        </row>
        <row r="559">
          <cell r="A559" t="str">
            <v xml:space="preserve"> Pays:  </v>
          </cell>
        </row>
        <row r="560">
          <cell r="A560" t="str">
            <v xml:space="preserve"> Unité monétaire:  </v>
          </cell>
          <cell r="Z560" t="str">
            <v xml:space="preserve"> Date : </v>
          </cell>
          <cell r="AD560">
            <v>38454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>var.</v>
          </cell>
          <cell r="S562" t="str">
            <v>var.</v>
          </cell>
          <cell r="Y562" t="str">
            <v>var.</v>
          </cell>
          <cell r="AE562" t="str">
            <v>var.</v>
          </cell>
        </row>
        <row r="563">
          <cell r="G563" t="str">
            <v>com.</v>
          </cell>
          <cell r="J563" t="str">
            <v xml:space="preserve"> Niveau</v>
          </cell>
          <cell r="M563" t="str">
            <v>en %</v>
          </cell>
          <cell r="P563" t="str">
            <v xml:space="preserve"> Niveau</v>
          </cell>
          <cell r="S563" t="str">
            <v>en %</v>
          </cell>
          <cell r="V563" t="str">
            <v xml:space="preserve"> Niveau</v>
          </cell>
          <cell r="Y563" t="str">
            <v>en %</v>
          </cell>
          <cell r="AB563" t="str">
            <v xml:space="preserve"> Niveau</v>
          </cell>
          <cell r="AE563" t="str">
            <v>en %</v>
          </cell>
        </row>
        <row r="564">
          <cell r="A564" t="str">
            <v xml:space="preserve"> Exportations de biens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Total des exportations (1+2)  </v>
          </cell>
        </row>
        <row r="568">
          <cell r="A568" t="str">
            <v xml:space="preserve"> Importation de biens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Total des importations (4+5)  </v>
          </cell>
        </row>
        <row r="572">
          <cell r="A572" t="str">
            <v xml:space="preserve"> 7. Balance commerciale (fob/cif) (3-6)  </v>
          </cell>
        </row>
      </sheetData>
      <sheetData sheetId="2">
        <row r="5">
          <cell r="A5" t="str">
            <v xml:space="preserve">DIE VORAUSSSCHÄTZUNG BEEINFLUSSENDE SCHLÜSSELFAKTOREN </v>
          </cell>
        </row>
        <row r="7">
          <cell r="Z7" t="str">
            <v xml:space="preserve"> Datum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 Wechselkurse, jährliche Durchschnitte              </v>
          </cell>
        </row>
        <row r="11">
          <cell r="A11" t="str">
            <v xml:space="preserve"> 1. Effektiv (Differenz in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 Zinssätze, jährliche Durchschnitte              </v>
          </cell>
        </row>
        <row r="15">
          <cell r="A15" t="str">
            <v xml:space="preserve"> 4. Geldmarktsatz  </v>
          </cell>
        </row>
        <row r="16">
          <cell r="A16" t="str">
            <v xml:space="preserve"> 5. Langfristiger Zinssatz  </v>
          </cell>
        </row>
        <row r="17">
          <cell r="N17" t="str">
            <v xml:space="preserve">Differenz zum Vorjahr in % </v>
          </cell>
        </row>
        <row r="18">
          <cell r="A18" t="str">
            <v xml:space="preserve"> 6. Ausfuhrmärkte, insgesamt  </v>
          </cell>
        </row>
        <row r="19">
          <cell r="A19" t="str">
            <v xml:space="preserve"> 7. Importpreise von Waren </v>
          </cell>
        </row>
        <row r="20">
          <cell r="A20" t="str">
            <v xml:space="preserve"> 8. Gesamte Verwendung  </v>
          </cell>
        </row>
        <row r="21">
          <cell r="A21" t="str">
            <v xml:space="preserve"> 9. BIP </v>
          </cell>
        </row>
        <row r="22">
          <cell r="A22" t="str">
            <v xml:space="preserve">10. Trend-Produktionslücke </v>
          </cell>
        </row>
        <row r="23">
          <cell r="A23" t="str">
            <v xml:space="preserve">11. Erwerbstätige </v>
          </cell>
        </row>
        <row r="24">
          <cell r="A24" t="str">
            <v xml:space="preserve">12. Arbeitslosenquote (Niveau) (Eurostat) </v>
          </cell>
        </row>
        <row r="25">
          <cell r="A25" t="str">
            <v xml:space="preserve">13. BIP je Beschäftigten  </v>
          </cell>
        </row>
        <row r="26">
          <cell r="A26" t="str">
            <v xml:space="preserve">14. Einkommen aus unselbständiger Arbeit pro Kopf </v>
          </cell>
        </row>
        <row r="27">
          <cell r="A27" t="str">
            <v xml:space="preserve">15. Lohnstückkosten </v>
          </cell>
        </row>
        <row r="28">
          <cell r="A28" t="str">
            <v xml:space="preserve">16. Relative Lohnstückkosten in gemeinschaftlicher Währung </v>
          </cell>
        </row>
        <row r="29">
          <cell r="A29" t="str">
            <v xml:space="preserve">17. HVPI </v>
          </cell>
        </row>
        <row r="30">
          <cell r="A30" t="str">
            <v xml:space="preserve">18. VPI gesamt </v>
          </cell>
        </row>
        <row r="31">
          <cell r="N31" t="str">
            <v xml:space="preserve">in % des BIP </v>
          </cell>
        </row>
        <row r="32">
          <cell r="A32" t="str">
            <v xml:space="preserve">19. Saldo der laufenden Außentransaktionen </v>
          </cell>
        </row>
        <row r="33">
          <cell r="A33" t="str">
            <v xml:space="preserve">20. Finanzierungsüberschuß des privaten Sektors  </v>
          </cell>
        </row>
        <row r="34">
          <cell r="A34" t="str">
            <v xml:space="preserve"> Staat </v>
          </cell>
        </row>
        <row r="35">
          <cell r="A35" t="str">
            <v xml:space="preserve">21. Finanzierungsüberschuß </v>
          </cell>
        </row>
        <row r="36">
          <cell r="A36" t="str">
            <v xml:space="preserve">22. Konjunkturbereinigter Primärsaldo </v>
          </cell>
        </row>
        <row r="37">
          <cell r="A37" t="str">
            <v xml:space="preserve">23. Staatsschulden  </v>
          </cell>
        </row>
        <row r="67">
          <cell r="A67" t="str">
            <v xml:space="preserve"> Tabelle 1</v>
          </cell>
        </row>
        <row r="68">
          <cell r="A68" t="str">
            <v xml:space="preserve"> VERWENDUNG UND AUFKOMMEN VON WAREN UND DIENSTLEISTUNGEN  </v>
          </cell>
        </row>
        <row r="69">
          <cell r="A69" t="str">
            <v xml:space="preserve"> VOLUMEN </v>
          </cell>
        </row>
        <row r="71">
          <cell r="A71" t="str">
            <v xml:space="preserve"> Land:  </v>
          </cell>
        </row>
        <row r="72">
          <cell r="A72" t="str">
            <v xml:space="preserve"> Währungseinheit: </v>
          </cell>
        </row>
        <row r="73">
          <cell r="A73" t="str">
            <v xml:space="preserve"> ESVG 95</v>
          </cell>
          <cell r="Z73" t="str">
            <v xml:space="preserve"> Datum : </v>
          </cell>
        </row>
        <row r="74">
          <cell r="I74" t="str">
            <v xml:space="preserve"> Schlüssel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 ESVG 95</v>
          </cell>
          <cell r="M75" t="str">
            <v xml:space="preserve">Niveau </v>
          </cell>
          <cell r="R75" t="str">
            <v xml:space="preserve">Prozentuale Veränderung </v>
          </cell>
        </row>
        <row r="76">
          <cell r="A76" t="str">
            <v xml:space="preserve"> 1. Private Konsumausgaben </v>
          </cell>
          <cell r="I76" t="str">
            <v>P3</v>
          </cell>
        </row>
        <row r="77">
          <cell r="A77" t="str">
            <v xml:space="preserve"> 2. Staatliche Konsumausgaben </v>
          </cell>
          <cell r="I77" t="str">
            <v>P3</v>
          </cell>
        </row>
        <row r="78">
          <cell r="A78" t="str">
            <v xml:space="preserve"> 3. Bruttoanlageinvestitionen  </v>
          </cell>
          <cell r="I78" t="str">
            <v>P51</v>
          </cell>
        </row>
        <row r="79">
          <cell r="A79" t="str">
            <v xml:space="preserve"> 4. Letzte Inlandsverwendung (1+2+3) </v>
          </cell>
        </row>
        <row r="80">
          <cell r="A80" t="str">
            <v xml:space="preserve"> 5. Vorratsveränderung + Nettozugang </v>
          </cell>
        </row>
        <row r="81">
          <cell r="A81" t="str">
            <v xml:space="preserve">    an Wertsachen in % des BIP  </v>
          </cell>
          <cell r="I81" t="str">
            <v>P52+P53</v>
          </cell>
        </row>
        <row r="82">
          <cell r="A82" t="str">
            <v xml:space="preserve"> 6. Inlandsverwendung (4+5)  </v>
          </cell>
        </row>
        <row r="83">
          <cell r="A83" t="str">
            <v xml:space="preserve"> 7. Ausfuhr von Waren und Dienstleistungen  </v>
          </cell>
          <cell r="I83" t="str">
            <v>P6</v>
          </cell>
        </row>
        <row r="84">
          <cell r="A84" t="str">
            <v xml:space="preserve"> 7a. - davon Waren </v>
          </cell>
          <cell r="I84" t="str">
            <v>P61</v>
          </cell>
        </row>
        <row r="85">
          <cell r="A85" t="str">
            <v xml:space="preserve"> 7b. - davon Dienstleistungen </v>
          </cell>
          <cell r="I85" t="str">
            <v>P62</v>
          </cell>
        </row>
        <row r="86">
          <cell r="A86" t="str">
            <v xml:space="preserve"> 8. Gesamte Verwendung (6+7) </v>
          </cell>
        </row>
        <row r="87">
          <cell r="A87" t="str">
            <v xml:space="preserve"> 9. Einfuhr von Waren und Dienstleistungen  </v>
          </cell>
          <cell r="I87" t="str">
            <v>P7</v>
          </cell>
        </row>
        <row r="88">
          <cell r="A88" t="str">
            <v xml:space="preserve"> 9a. - davon Waren </v>
          </cell>
          <cell r="I88" t="str">
            <v>P71</v>
          </cell>
        </row>
        <row r="89">
          <cell r="A89" t="str">
            <v xml:space="preserve"> 9b. - davon Dienstleistungen </v>
          </cell>
          <cell r="I89" t="str">
            <v>P72</v>
          </cell>
        </row>
        <row r="90">
          <cell r="A90" t="str">
            <v xml:space="preserve">10. Bruttoinlandsprodukt zu Marktpreisen (8-9)  </v>
          </cell>
          <cell r="I90" t="str">
            <v>B1*g</v>
          </cell>
        </row>
        <row r="91">
          <cell r="R91" t="str">
            <v xml:space="preserve">Beitrag zur Veränderung des BIP </v>
          </cell>
        </row>
        <row r="92">
          <cell r="A92" t="str">
            <v xml:space="preserve">11. Letzte Inlandsverwendung  </v>
          </cell>
        </row>
        <row r="93">
          <cell r="A93" t="str">
            <v xml:space="preserve">12. Vorratsveränderung + Nettozugang an Wertsachen </v>
          </cell>
          <cell r="I93" t="str">
            <v>P52+P53</v>
          </cell>
        </row>
        <row r="94">
          <cell r="A94" t="str">
            <v xml:space="preserve">13. Außenbeitrag (Waren und Dienstleistungen)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Tabelle 2</v>
          </cell>
        </row>
        <row r="133">
          <cell r="A133" t="str">
            <v xml:space="preserve">VIERTELJÄHRIGE PROFILE </v>
          </cell>
        </row>
        <row r="135">
          <cell r="A135" t="str">
            <v xml:space="preserve"> Land: </v>
          </cell>
        </row>
        <row r="136">
          <cell r="A136" t="str">
            <v xml:space="preserve"> Währungseinheit: </v>
          </cell>
        </row>
        <row r="137">
          <cell r="A137" t="str">
            <v xml:space="preserve"> ESVG 95</v>
          </cell>
          <cell r="Z137" t="str">
            <v xml:space="preserve"> Datum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VERWENDUNG UND AUFKOMMEN VON WAREN UND DIENSTE </v>
          </cell>
        </row>
        <row r="141">
          <cell r="J141" t="str">
            <v xml:space="preserve">Prozentuale Veränderung gegenüber dem vorhergehenden Vierteljahr </v>
          </cell>
        </row>
        <row r="142">
          <cell r="A142" t="str">
            <v xml:space="preserve"> 1. Private Konsumausgaben </v>
          </cell>
        </row>
        <row r="143">
          <cell r="A143" t="str">
            <v xml:space="preserve"> 2. Staatliche Konsumausgaben </v>
          </cell>
        </row>
        <row r="144">
          <cell r="A144" t="str">
            <v xml:space="preserve"> 3. Bruttoanlageinvestitionen  </v>
          </cell>
        </row>
        <row r="145">
          <cell r="A145" t="str">
            <v xml:space="preserve"> 4. Letzte Inlandsverwendung  </v>
          </cell>
        </row>
        <row r="146">
          <cell r="A146" t="str">
            <v xml:space="preserve"> 5. Vorratsveränderung + Nettozugang </v>
          </cell>
        </row>
        <row r="147">
          <cell r="A147" t="str">
            <v xml:space="preserve">    an Wertsachen in % des BIP  </v>
          </cell>
        </row>
        <row r="148">
          <cell r="A148" t="str">
            <v xml:space="preserve"> 6. Inlandsverwendung  </v>
          </cell>
        </row>
        <row r="149">
          <cell r="A149" t="str">
            <v xml:space="preserve"> 7. Ausfuhr von Waren und Dienstleistungen  </v>
          </cell>
        </row>
        <row r="150">
          <cell r="A150" t="str">
            <v xml:space="preserve"> 8. Gesamte Verwendung </v>
          </cell>
        </row>
        <row r="151">
          <cell r="A151" t="str">
            <v xml:space="preserve"> 9. Einfuhr von Waren und Dienstleistungen  </v>
          </cell>
        </row>
        <row r="152">
          <cell r="A152" t="str">
            <v xml:space="preserve">10. Bruttoinlandsprodukt zu Marktpreisen  </v>
          </cell>
        </row>
        <row r="154">
          <cell r="J154" t="str">
            <v xml:space="preserve">HARMONISIERTE INDEX VERBRAUCHERPREISE </v>
          </cell>
        </row>
        <row r="155">
          <cell r="J155" t="str">
            <v xml:space="preserve">% Veränderung gegenüber dem entsprechenden Vierteljahr des Vorjahrs </v>
          </cell>
        </row>
        <row r="156">
          <cell r="A156" t="str">
            <v xml:space="preserve">11. HVPI </v>
          </cell>
        </row>
        <row r="157">
          <cell r="A157" t="str">
            <v xml:space="preserve"> </v>
          </cell>
        </row>
        <row r="161">
          <cell r="A161" t="str">
            <v>Tabelle 3</v>
          </cell>
        </row>
        <row r="162">
          <cell r="A162" t="str">
            <v xml:space="preserve">WEITERGEHENDE AUFTEILUNG DER INVESTITIONEN  </v>
          </cell>
        </row>
        <row r="163">
          <cell r="A163" t="str">
            <v xml:space="preserve"> VOLUMEN </v>
          </cell>
        </row>
        <row r="165">
          <cell r="A165" t="str">
            <v xml:space="preserve"> Land:</v>
          </cell>
        </row>
        <row r="166">
          <cell r="A166" t="str">
            <v xml:space="preserve"> Währungseinheit: </v>
          </cell>
        </row>
        <row r="167">
          <cell r="A167" t="str">
            <v xml:space="preserve"> ESVG 95</v>
          </cell>
          <cell r="Z167" t="str">
            <v xml:space="preserve"> Datum : </v>
          </cell>
        </row>
        <row r="168">
          <cell r="I168" t="str">
            <v xml:space="preserve"> Schlüssel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 ESVG 95</v>
          </cell>
          <cell r="M169" t="str">
            <v xml:space="preserve">Niveau </v>
          </cell>
          <cell r="R169" t="str">
            <v xml:space="preserve">Prozentuale Veränderungen </v>
          </cell>
        </row>
        <row r="170">
          <cell r="A170" t="str">
            <v xml:space="preserve"> Nach Sektoren </v>
          </cell>
          <cell r="I170" t="str">
            <v xml:space="preserve"> </v>
          </cell>
        </row>
        <row r="171">
          <cell r="A171" t="str">
            <v xml:space="preserve"> 1. Staat (insgesamt) </v>
          </cell>
          <cell r="I171" t="str">
            <v>S13</v>
          </cell>
        </row>
        <row r="172">
          <cell r="A172" t="str">
            <v xml:space="preserve"> 2. Sonstige inländische Sektoren  </v>
          </cell>
          <cell r="I172" t="str">
            <v>S1-S13</v>
          </cell>
        </row>
        <row r="173">
          <cell r="A173" t="str">
            <v xml:space="preserve"> 2a. - davon Unternehmen </v>
          </cell>
          <cell r="I173" t="str">
            <v>S11+S12</v>
          </cell>
        </row>
        <row r="174">
          <cell r="A174" t="str">
            <v xml:space="preserve"> 2b. - davon Haushalte und Priv. Org. ohne Erwerbszweck </v>
          </cell>
          <cell r="I174" t="str">
            <v>S14+S15</v>
          </cell>
        </row>
        <row r="175">
          <cell r="A175" t="str">
            <v xml:space="preserve"> Nach Vermögensart </v>
          </cell>
          <cell r="I175" t="str">
            <v>Pi6</v>
          </cell>
        </row>
        <row r="176">
          <cell r="A176" t="str">
            <v xml:space="preserve"> 3. Bauten </v>
          </cell>
          <cell r="I176" t="str">
            <v>Pi6(4+5)</v>
          </cell>
        </row>
        <row r="177">
          <cell r="A177" t="str">
            <v xml:space="preserve"> 3a. - davon Wohnbauten </v>
          </cell>
          <cell r="I177" t="str">
            <v>Pi6(4)</v>
          </cell>
        </row>
        <row r="178">
          <cell r="A178" t="str">
            <v xml:space="preserve"> 3b. - davon Nichtwohnbauten </v>
          </cell>
          <cell r="I178" t="str">
            <v>Pi6(5)</v>
          </cell>
        </row>
        <row r="179">
          <cell r="A179" t="str">
            <v xml:space="preserve"> 4. Maschinen, Geräte und Fahrzeuge </v>
          </cell>
          <cell r="I179" t="str">
            <v>Pi6(2+3)</v>
          </cell>
        </row>
        <row r="180">
          <cell r="A180" t="str">
            <v xml:space="preserve"> 5. Sonstiges </v>
          </cell>
          <cell r="I180" t="str">
            <v>Pi6(1+6)</v>
          </cell>
        </row>
        <row r="181">
          <cell r="A181" t="str">
            <v xml:space="preserve"> 6. Bruttoanlageinvestitionen  </v>
          </cell>
          <cell r="I181" t="str">
            <v>P51</v>
          </cell>
        </row>
        <row r="182">
          <cell r="A182" t="str">
            <v xml:space="preserve">    (Gesamtwirtschaft) ( = 1+2 = 3+4+5 ) </v>
          </cell>
        </row>
        <row r="183">
          <cell r="A183" t="str">
            <v xml:space="preserve"> Nach Gewerbe </v>
          </cell>
        </row>
        <row r="184">
          <cell r="A184" t="str">
            <v xml:space="preserve"> 7. Verarbeitung </v>
          </cell>
          <cell r="I184" t="str">
            <v>A17(D)</v>
          </cell>
        </row>
        <row r="197">
          <cell r="A197" t="str">
            <v>Tabelle 4</v>
          </cell>
        </row>
        <row r="198">
          <cell r="A198" t="str">
            <v xml:space="preserve">VERWENDUNG UND AUFKOMMEN VON WAREN UND DIENSTLEISTUNGEN  </v>
          </cell>
        </row>
        <row r="199">
          <cell r="A199" t="str">
            <v xml:space="preserve">WERTE </v>
          </cell>
        </row>
        <row r="201">
          <cell r="A201" t="str">
            <v xml:space="preserve"> Land:</v>
          </cell>
        </row>
        <row r="202">
          <cell r="A202" t="str">
            <v xml:space="preserve"> Währungseinheit: </v>
          </cell>
        </row>
        <row r="203">
          <cell r="A203" t="str">
            <v xml:space="preserve"> ESVG 95</v>
          </cell>
          <cell r="Z203" t="str">
            <v xml:space="preserve"> Datum : </v>
          </cell>
        </row>
        <row r="204">
          <cell r="J204" t="str">
            <v xml:space="preserve">Werte in jeweiligen Preisen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 Schlüssel</v>
          </cell>
          <cell r="M206" t="str">
            <v xml:space="preserve"> % Ver-</v>
          </cell>
          <cell r="S206" t="str">
            <v xml:space="preserve"> % Ver-</v>
          </cell>
          <cell r="Y206" t="str">
            <v xml:space="preserve"> % Ver-</v>
          </cell>
          <cell r="AE206" t="str">
            <v xml:space="preserve"> % Ver-</v>
          </cell>
        </row>
        <row r="207">
          <cell r="G207" t="str">
            <v xml:space="preserve"> ESVG 95</v>
          </cell>
          <cell r="J207" t="str">
            <v xml:space="preserve"> Niveau</v>
          </cell>
          <cell r="M207" t="str">
            <v>änderung</v>
          </cell>
          <cell r="P207" t="str">
            <v xml:space="preserve"> Niveau</v>
          </cell>
          <cell r="S207" t="str">
            <v>änderung</v>
          </cell>
          <cell r="V207" t="str">
            <v xml:space="preserve"> Niveau</v>
          </cell>
          <cell r="Y207" t="str">
            <v>änderung</v>
          </cell>
          <cell r="AB207" t="str">
            <v xml:space="preserve"> Niveau</v>
          </cell>
          <cell r="AE207" t="str">
            <v>änderung</v>
          </cell>
        </row>
        <row r="208">
          <cell r="A208" t="str">
            <v xml:space="preserve"> 1. Private Konsumausgaben </v>
          </cell>
          <cell r="G208" t="str">
            <v>P3</v>
          </cell>
        </row>
        <row r="209">
          <cell r="A209" t="str">
            <v xml:space="preserve"> 2. Staatliche Konsumausgaben </v>
          </cell>
          <cell r="G209" t="str">
            <v>P3</v>
          </cell>
        </row>
        <row r="210">
          <cell r="A210" t="str">
            <v xml:space="preserve"> 3. Bruttoanlageinvestitionen  </v>
          </cell>
          <cell r="G210" t="str">
            <v>P51</v>
          </cell>
        </row>
        <row r="211">
          <cell r="A211" t="str">
            <v xml:space="preserve"> 4. Letzte Inlandsverwendung (1+2+3) </v>
          </cell>
        </row>
        <row r="212">
          <cell r="A212" t="str">
            <v xml:space="preserve"> 5. Vorratsveränderung + Nettozugang </v>
          </cell>
        </row>
        <row r="213">
          <cell r="A213" t="str">
            <v xml:space="preserve">    an Wertsachen in % des BIP  </v>
          </cell>
          <cell r="G213" t="str">
            <v>P52+P53</v>
          </cell>
        </row>
        <row r="214">
          <cell r="A214" t="str">
            <v xml:space="preserve"> 6. Inlandsverwendung (4+5)  </v>
          </cell>
        </row>
        <row r="215">
          <cell r="A215" t="str">
            <v xml:space="preserve"> 7. Ausfuhr von Waren und Dienstleistungen  </v>
          </cell>
          <cell r="G215" t="str">
            <v>P6</v>
          </cell>
        </row>
        <row r="216">
          <cell r="A216" t="str">
            <v xml:space="preserve"> 7a. - davon Waren </v>
          </cell>
          <cell r="G216" t="str">
            <v>P61</v>
          </cell>
        </row>
        <row r="217">
          <cell r="A217" t="str">
            <v xml:space="preserve"> 7b. - davon Dienstleistungen </v>
          </cell>
          <cell r="G217" t="str">
            <v>P62</v>
          </cell>
        </row>
        <row r="218">
          <cell r="A218" t="str">
            <v xml:space="preserve"> 8. Gesamte Verwendung (6+7) </v>
          </cell>
        </row>
        <row r="219">
          <cell r="A219" t="str">
            <v xml:space="preserve"> 9. Einfuhr von Waren und Dienstleistungen  </v>
          </cell>
          <cell r="G219" t="str">
            <v>P7</v>
          </cell>
        </row>
        <row r="220">
          <cell r="A220" t="str">
            <v xml:space="preserve"> 9a. - davon Waren </v>
          </cell>
          <cell r="G220" t="str">
            <v>P71</v>
          </cell>
        </row>
        <row r="221">
          <cell r="A221" t="str">
            <v xml:space="preserve"> 9b. - davon Dienstleistungen </v>
          </cell>
          <cell r="G221" t="str">
            <v>P72</v>
          </cell>
        </row>
        <row r="222">
          <cell r="A222" t="str">
            <v xml:space="preserve">10. BIP zu Marktpreisen (8-9)  </v>
          </cell>
          <cell r="G222" t="str">
            <v>B1*g</v>
          </cell>
        </row>
        <row r="223">
          <cell r="A223" t="str">
            <v xml:space="preserve">11. - davon Außenbeitrag (Waren und Dienste) </v>
          </cell>
          <cell r="G223" t="str">
            <v>B11</v>
          </cell>
        </row>
        <row r="224">
          <cell r="A224" t="str">
            <v xml:space="preserve">11a. - davon Waren </v>
          </cell>
          <cell r="G224" t="str">
            <v xml:space="preserve"> </v>
          </cell>
        </row>
        <row r="225">
          <cell r="A225" t="str">
            <v xml:space="preserve">11b. - davon Dienstleistungen </v>
          </cell>
          <cell r="G225" t="str">
            <v xml:space="preserve"> </v>
          </cell>
        </row>
        <row r="226">
          <cell r="A226" t="str">
            <v xml:space="preserve">12. Saldo der Primäreinkommen mit der übrigen Welt </v>
          </cell>
          <cell r="G226" t="str">
            <v>B5</v>
          </cell>
        </row>
        <row r="227">
          <cell r="A227" t="str">
            <v xml:space="preserve">13. BSP zu Marktpreisen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Einkommen aus unselbständiger Arbeit  </v>
          </cell>
          <cell r="G229" t="str">
            <v>D1</v>
          </cell>
        </row>
        <row r="230">
          <cell r="A230" t="str">
            <v xml:space="preserve">15. Bruttobetriebsüberschuß </v>
          </cell>
          <cell r="G230" t="str">
            <v>B2g+B3g</v>
          </cell>
        </row>
        <row r="231">
          <cell r="A231" t="str">
            <v xml:space="preserve">16. Bruttowertschöpfung zu Basispreisen  </v>
          </cell>
          <cell r="G231" t="str">
            <v>B1g</v>
          </cell>
        </row>
        <row r="232">
          <cell r="A232" t="str">
            <v xml:space="preserve">16a. - davon Lohnkosten, einschl. Selbständige. </v>
          </cell>
          <cell r="G232" t="str">
            <v xml:space="preserve"> </v>
          </cell>
        </row>
        <row r="233">
          <cell r="A233" t="str">
            <v xml:space="preserve">17. Steuern abzüglich Subventionen (18-19) </v>
          </cell>
          <cell r="G233" t="str">
            <v xml:space="preserve"> </v>
          </cell>
        </row>
        <row r="234">
          <cell r="A234" t="str">
            <v xml:space="preserve">18. - Gütersteuern </v>
          </cell>
          <cell r="G234" t="str">
            <v>D21</v>
          </cell>
        </row>
        <row r="235">
          <cell r="A235" t="str">
            <v xml:space="preserve">19. - Gütersubventionen </v>
          </cell>
          <cell r="G235" t="str">
            <v>D31</v>
          </cell>
        </row>
        <row r="236">
          <cell r="A236" t="str">
            <v xml:space="preserve">20. BIP zu Marktpreisen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Tabelle 5</v>
          </cell>
        </row>
        <row r="263">
          <cell r="A263" t="str">
            <v xml:space="preserve">KOSTEN UND PREISE </v>
          </cell>
        </row>
        <row r="265">
          <cell r="A265" t="str">
            <v xml:space="preserve"> Land: </v>
          </cell>
        </row>
        <row r="266">
          <cell r="A266" t="str">
            <v xml:space="preserve"> Währungseinheit:  </v>
          </cell>
        </row>
        <row r="267">
          <cell r="A267" t="str">
            <v xml:space="preserve"> ESVG 95</v>
          </cell>
          <cell r="Z267" t="str">
            <v xml:space="preserve"> Datum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Prozentuale Veränderung des impliziten Preisdeflators  </v>
          </cell>
        </row>
        <row r="270">
          <cell r="A270" t="str">
            <v xml:space="preserve"> 1. Private Konsumausgaben </v>
          </cell>
        </row>
        <row r="271">
          <cell r="A271" t="str">
            <v xml:space="preserve"> 2. Staatliche Konsumausgaben </v>
          </cell>
        </row>
        <row r="272">
          <cell r="A272" t="str">
            <v xml:space="preserve"> 3. Bruttoanlageinvestitionen  </v>
          </cell>
        </row>
        <row r="273">
          <cell r="A273" t="str">
            <v xml:space="preserve"> 3a. - davon Bauten  </v>
          </cell>
        </row>
        <row r="274">
          <cell r="A274" t="str">
            <v xml:space="preserve"> 3b. - davon Ausrüstungen </v>
          </cell>
        </row>
        <row r="275">
          <cell r="A275" t="str">
            <v xml:space="preserve"> 4. Letzte Inlandsverwendung </v>
          </cell>
        </row>
        <row r="276">
          <cell r="A276" t="str">
            <v xml:space="preserve"> 5. Vorratsveränderung  </v>
          </cell>
        </row>
        <row r="277">
          <cell r="A277" t="str">
            <v xml:space="preserve"> 6. Inlandsverwendung </v>
          </cell>
        </row>
        <row r="278">
          <cell r="A278" t="str">
            <v xml:space="preserve"> 7. Ausfuhr von Waren und Dienstleistungen  </v>
          </cell>
        </row>
        <row r="279">
          <cell r="A279" t="str">
            <v xml:space="preserve"> 7a. - davon Waren </v>
          </cell>
        </row>
        <row r="280">
          <cell r="A280" t="str">
            <v xml:space="preserve"> 7b. - davon Dienstleistungen </v>
          </cell>
        </row>
        <row r="281">
          <cell r="A281" t="str">
            <v xml:space="preserve"> 8. Gesamte Verwendung </v>
          </cell>
        </row>
        <row r="282">
          <cell r="A282" t="str">
            <v xml:space="preserve"> 9. Einfuhr von Waren und Dienstleistungen  </v>
          </cell>
        </row>
        <row r="283">
          <cell r="A283" t="str">
            <v xml:space="preserve"> 9a. - davon Waren </v>
          </cell>
        </row>
        <row r="284">
          <cell r="A284" t="str">
            <v xml:space="preserve"> 9b. - davon Dienstleistungen </v>
          </cell>
        </row>
        <row r="285">
          <cell r="A285" t="str">
            <v xml:space="preserve">10. Bruttoinlandsprodukt zu Marktpreisen  </v>
          </cell>
        </row>
        <row r="286">
          <cell r="A286" t="str">
            <v xml:space="preserve">11. Außenbeitrag (Waren und Dienstleistungen) </v>
          </cell>
        </row>
        <row r="287">
          <cell r="A287" t="str">
            <v xml:space="preserve">11a. - davon Außenbeitrag Waren </v>
          </cell>
        </row>
        <row r="288">
          <cell r="A288" t="str">
            <v xml:space="preserve">11b. - davon Außenbeitrag Dienstleistungen </v>
          </cell>
        </row>
        <row r="290">
          <cell r="N290" t="str">
            <v xml:space="preserve">% Veränderung </v>
          </cell>
        </row>
        <row r="291">
          <cell r="A291" t="str">
            <v xml:space="preserve">12. HVPI </v>
          </cell>
        </row>
        <row r="292">
          <cell r="A292" t="str">
            <v xml:space="preserve">13. Verbraucherpreise (Gesamtindex) </v>
          </cell>
        </row>
        <row r="294">
          <cell r="N294" t="str">
            <v xml:space="preserve">Beiträge % Veränderung in  </v>
          </cell>
        </row>
        <row r="295">
          <cell r="N295" t="str">
            <v xml:space="preserve">Kosten pro Einheit reales BIP </v>
          </cell>
        </row>
        <row r="296">
          <cell r="A296" t="str">
            <v xml:space="preserve">14. Einkommen aus unselbständiger Arbeit  </v>
          </cell>
        </row>
        <row r="297">
          <cell r="A297" t="str">
            <v xml:space="preserve">14a. - davon Bruttolöhne und -gehälter </v>
          </cell>
        </row>
        <row r="298">
          <cell r="A298" t="str">
            <v xml:space="preserve">14b. - davon Sozialbeiträge des Arbeitsgebers </v>
          </cell>
        </row>
        <row r="299">
          <cell r="A299" t="str">
            <v xml:space="preserve">15. Bruttobetriebsüberschuß </v>
          </cell>
        </row>
        <row r="300">
          <cell r="A300" t="str">
            <v xml:space="preserve">16. Bruttowertschöpfung zu Basispreisen  </v>
          </cell>
        </row>
        <row r="301">
          <cell r="A301" t="str">
            <v xml:space="preserve">17. Steuern abzüglich Subventionen </v>
          </cell>
        </row>
        <row r="302">
          <cell r="A302" t="str">
            <v xml:space="preserve">18. Bruttoinlandsprodukt zu Marktpreisen  </v>
          </cell>
        </row>
        <row r="327">
          <cell r="A327" t="str">
            <v>Tabelle 6</v>
          </cell>
        </row>
        <row r="328">
          <cell r="A328" t="str">
            <v xml:space="preserve"> PRODUKTIVITÄT UND LOHNSTÜCKKOSTEN </v>
          </cell>
        </row>
        <row r="330">
          <cell r="A330" t="str">
            <v xml:space="preserve"> Land: </v>
          </cell>
        </row>
        <row r="331">
          <cell r="A331" t="str">
            <v xml:space="preserve"> Währungseinheit:  </v>
          </cell>
        </row>
        <row r="332">
          <cell r="A332" t="str">
            <v xml:space="preserve"> ESVG 95</v>
          </cell>
          <cell r="Z332" t="str">
            <v xml:space="preserve"> Datum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 Schlüssel</v>
          </cell>
          <cell r="N334" t="str">
            <v xml:space="preserve"> % Ver-</v>
          </cell>
          <cell r="T334" t="str">
            <v xml:space="preserve"> % Ver-</v>
          </cell>
          <cell r="Z334" t="str">
            <v xml:space="preserve"> % Ver-</v>
          </cell>
          <cell r="AF334" t="str">
            <v xml:space="preserve"> % Ver-</v>
          </cell>
        </row>
        <row r="335">
          <cell r="G335" t="str">
            <v xml:space="preserve"> ESVG 95</v>
          </cell>
          <cell r="J335" t="str">
            <v xml:space="preserve"> Niveau</v>
          </cell>
          <cell r="M335" t="str">
            <v>änderung</v>
          </cell>
          <cell r="P335" t="str">
            <v xml:space="preserve"> Niveau</v>
          </cell>
          <cell r="S335" t="str">
            <v>änderung</v>
          </cell>
          <cell r="V335" t="str">
            <v xml:space="preserve"> Niveau</v>
          </cell>
          <cell r="Y335" t="str">
            <v>änderung</v>
          </cell>
          <cell r="AB335" t="str">
            <v xml:space="preserve"> Niveau</v>
          </cell>
          <cell r="AE335" t="str">
            <v>änderung</v>
          </cell>
        </row>
        <row r="336">
          <cell r="J336" t="str">
            <v xml:space="preserve"> GESAMTWIRTSCHAFT </v>
          </cell>
        </row>
        <row r="337">
          <cell r="A337" t="str">
            <v xml:space="preserve"> 1. Bruttowertschöpfung Volumen</v>
          </cell>
          <cell r="G337" t="str">
            <v>B1g</v>
          </cell>
        </row>
        <row r="338">
          <cell r="A338" t="str">
            <v xml:space="preserve"> 2. Erwerbstätige insgesamt ('000) </v>
          </cell>
        </row>
        <row r="339">
          <cell r="A339" t="str">
            <v xml:space="preserve"> 3. Bruttowertschöpfung pro Kopf (1:2) </v>
          </cell>
        </row>
        <row r="340">
          <cell r="A340" t="str">
            <v xml:space="preserve"> 4. Einkommen aus unselbständiger Arbeit pro Kopf </v>
          </cell>
        </row>
        <row r="341">
          <cell r="A341" t="str">
            <v xml:space="preserve"> 4a. - davon Löhne und Gehälter pro Kopf </v>
          </cell>
        </row>
        <row r="342">
          <cell r="A342" t="str">
            <v xml:space="preserve"> 4b. - davon Sozialbeiträge des Arbeitgebers pro Kopf </v>
          </cell>
        </row>
        <row r="343">
          <cell r="A343" t="str">
            <v xml:space="preserve"> 5. Lohnstückkosten (4:3) (1995=100) </v>
          </cell>
        </row>
        <row r="345">
          <cell r="J345" t="str">
            <v xml:space="preserve"> VERARBEITENDES GEWERBE </v>
          </cell>
        </row>
        <row r="346">
          <cell r="A346" t="str">
            <v xml:space="preserve"> 1. Bruttowertschöpfung Volumen</v>
          </cell>
          <cell r="G346" t="str">
            <v>B1g</v>
          </cell>
        </row>
        <row r="347">
          <cell r="A347" t="str">
            <v xml:space="preserve"> 2. Erwerbstätige insgesamt ('000)  </v>
          </cell>
        </row>
        <row r="348">
          <cell r="A348" t="str">
            <v xml:space="preserve"> 3. Bruttowertschöpfung pro Kopf (1:2) </v>
          </cell>
        </row>
        <row r="349">
          <cell r="A349" t="str">
            <v xml:space="preserve"> 4. Einkommen aus unselbständiger Arbeit pro Kopf </v>
          </cell>
        </row>
        <row r="350">
          <cell r="A350" t="str">
            <v xml:space="preserve"> 4a. - davon Löhne und Gehälter pro Kopf </v>
          </cell>
        </row>
        <row r="351">
          <cell r="A351" t="str">
            <v xml:space="preserve"> 4b. - davon Sozialbeiträge des Arbeitgebers pro Kopf </v>
          </cell>
        </row>
        <row r="352">
          <cell r="A352" t="str">
            <v xml:space="preserve"> 5. Lohnstückkosten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Bruttowertschöpfung Volumen</v>
          </cell>
          <cell r="G355" t="str">
            <v>B1g</v>
          </cell>
        </row>
        <row r="356">
          <cell r="A356" t="str">
            <v xml:space="preserve"> 2. Erwerbstätige insgesamt ('000)  </v>
          </cell>
        </row>
        <row r="357">
          <cell r="A357" t="str">
            <v xml:space="preserve"> 3. Bruttowertschöpfung pro Kopf (1:2) </v>
          </cell>
        </row>
        <row r="358">
          <cell r="A358" t="str">
            <v xml:space="preserve"> 4. Einkommen aus unselbständiger Arbeit pro Kopf </v>
          </cell>
        </row>
        <row r="359">
          <cell r="A359" t="str">
            <v xml:space="preserve"> 4a. - davon Löhne und Gehälter pro Kopf </v>
          </cell>
        </row>
        <row r="360">
          <cell r="A360" t="str">
            <v xml:space="preserve"> 4b. - davon Sozialbeiträge des Arbeitgebers pro Kopf </v>
          </cell>
        </row>
        <row r="361">
          <cell r="A361" t="str">
            <v xml:space="preserve"> 5. Lohnstückkosten (4:3) (1995=100) </v>
          </cell>
        </row>
        <row r="362">
          <cell r="A362" t="str">
            <v xml:space="preserve"> </v>
          </cell>
        </row>
        <row r="366">
          <cell r="A366" t="str">
            <v>Tabelle 7</v>
          </cell>
        </row>
        <row r="367">
          <cell r="A367" t="str">
            <v xml:space="preserve">  BESCHÄFTIGUNG UND ARBEITSLOSIGKEIT  </v>
          </cell>
        </row>
        <row r="369">
          <cell r="A369" t="str">
            <v xml:space="preserve"> Land:  </v>
          </cell>
        </row>
        <row r="370">
          <cell r="A370" t="str">
            <v xml:space="preserve"> Einheit: 000 Personen</v>
          </cell>
          <cell r="Z370" t="str">
            <v xml:space="preserve"> Datum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 Ver-</v>
          </cell>
          <cell r="S372" t="str">
            <v xml:space="preserve"> % Ver-</v>
          </cell>
          <cell r="Y372" t="str">
            <v xml:space="preserve"> % Ver-</v>
          </cell>
          <cell r="AE372" t="str">
            <v xml:space="preserve"> % Ver-</v>
          </cell>
        </row>
        <row r="373">
          <cell r="J373" t="str">
            <v xml:space="preserve"> Niveau</v>
          </cell>
          <cell r="M373" t="str">
            <v>änderung</v>
          </cell>
          <cell r="P373" t="str">
            <v xml:space="preserve"> Niveau</v>
          </cell>
          <cell r="S373" t="str">
            <v>änderung</v>
          </cell>
          <cell r="V373" t="str">
            <v xml:space="preserve"> Niveau</v>
          </cell>
          <cell r="Y373" t="str">
            <v>änderung</v>
          </cell>
          <cell r="AB373" t="str">
            <v xml:space="preserve"> Niveau</v>
          </cell>
          <cell r="AE373" t="str">
            <v>änderung</v>
          </cell>
        </row>
        <row r="374">
          <cell r="A374" t="str">
            <v xml:space="preserve"> 1. Gesamtbevölkerung </v>
          </cell>
        </row>
        <row r="375">
          <cell r="A375" t="str">
            <v xml:space="preserve"> 2. Bevölkerung im erwerbsfähigen Alter (15-64 J.) </v>
          </cell>
        </row>
        <row r="376">
          <cell r="A376" t="str">
            <v xml:space="preserve"> 3. Erwerbspersonen  </v>
          </cell>
        </row>
        <row r="377">
          <cell r="A377" t="str">
            <v xml:space="preserve"> 4. Berechnete Erwerbsquote (%) (3:2) </v>
          </cell>
        </row>
        <row r="378">
          <cell r="A378" t="str">
            <v xml:space="preserve"> 5. Zivile Erwerbspersonen  </v>
          </cell>
        </row>
        <row r="379">
          <cell r="A379" t="str">
            <v xml:space="preserve"> 6. Erwerbstätige  </v>
          </cell>
        </row>
        <row r="380">
          <cell r="A380" t="str">
            <v xml:space="preserve"> 6a. - davon Arbeitnehmer </v>
          </cell>
        </row>
        <row r="381">
          <cell r="A381" t="str">
            <v xml:space="preserve"> 6b. - davon Selbständige </v>
          </cell>
        </row>
        <row r="382">
          <cell r="A382" t="str">
            <v xml:space="preserve"> 7. Berechnete Erwerbstätigenquote (%) (6:2)  </v>
          </cell>
        </row>
        <row r="383">
          <cell r="A383" t="str">
            <v xml:space="preserve"> 8. Arbeitslose (3-6) </v>
          </cell>
        </row>
        <row r="384">
          <cell r="A384" t="str">
            <v xml:space="preserve"> 9. Berechnete Arbeitslosenquote (%) (8:5)  </v>
          </cell>
        </row>
        <row r="386">
          <cell r="A386" t="str">
            <v xml:space="preserve">Strukturindikatoren </v>
          </cell>
        </row>
        <row r="387">
          <cell r="A387" t="str">
            <v xml:space="preserve">10. Arbeitslosenquote, Definition Eurostat (%) </v>
          </cell>
        </row>
        <row r="388">
          <cell r="A388" t="str">
            <v xml:space="preserve">11. Erwerbsquote (%)  </v>
          </cell>
        </row>
        <row r="389">
          <cell r="A389" t="str">
            <v xml:space="preserve">12. Erwerbstätigenquote (%)  </v>
          </cell>
        </row>
        <row r="392">
          <cell r="A392" t="str">
            <v>Tabelle 8</v>
          </cell>
        </row>
        <row r="393">
          <cell r="A393" t="str">
            <v xml:space="preserve">EINNAHMEN UND AUSGABEN VON HAUSHALTEN UND PRIVATEN ORGANISATIONEN OHNE  </v>
          </cell>
        </row>
        <row r="394">
          <cell r="A394" t="str">
            <v xml:space="preserve">ERWERBSZWECK FÜR HAUSHALTE (S14+S15)  </v>
          </cell>
        </row>
        <row r="396">
          <cell r="A396" t="str">
            <v xml:space="preserve"> Land:  </v>
          </cell>
        </row>
        <row r="397">
          <cell r="A397" t="str">
            <v xml:space="preserve"> Währungseinheit:  </v>
          </cell>
        </row>
        <row r="398">
          <cell r="A398" t="str">
            <v xml:space="preserve"> ESVG 95</v>
          </cell>
          <cell r="Z398" t="str">
            <v xml:space="preserve"> Datum : 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 Schlüssel</v>
          </cell>
          <cell r="M400" t="str">
            <v xml:space="preserve"> % Ver-</v>
          </cell>
          <cell r="S400" t="str">
            <v xml:space="preserve"> % Ver-</v>
          </cell>
          <cell r="Y400" t="str">
            <v xml:space="preserve"> % Ver-</v>
          </cell>
          <cell r="AE400" t="str">
            <v xml:space="preserve"> % Ver-</v>
          </cell>
        </row>
        <row r="401">
          <cell r="E401" t="str">
            <v xml:space="preserve"> ESVG 95</v>
          </cell>
          <cell r="J401" t="str">
            <v xml:space="preserve"> Niveau</v>
          </cell>
          <cell r="M401" t="str">
            <v>änderung</v>
          </cell>
          <cell r="P401" t="str">
            <v xml:space="preserve"> Niveau</v>
          </cell>
          <cell r="S401" t="str">
            <v>änderung</v>
          </cell>
          <cell r="V401" t="str">
            <v xml:space="preserve"> Niveau</v>
          </cell>
          <cell r="Y401" t="str">
            <v>änderung</v>
          </cell>
          <cell r="AB401" t="str">
            <v xml:space="preserve"> Niveau</v>
          </cell>
          <cell r="AE401" t="str">
            <v>änderung</v>
          </cell>
        </row>
        <row r="402">
          <cell r="A402" t="str">
            <v xml:space="preserve"> 1. Einkommen aus unselbständiger Arbeit </v>
          </cell>
          <cell r="E402" t="str">
            <v>D1</v>
          </cell>
        </row>
        <row r="403">
          <cell r="A403" t="str">
            <v xml:space="preserve"> 1a. - davon Bruttolöhne und -gehälter </v>
          </cell>
          <cell r="E403" t="str">
            <v>D11</v>
          </cell>
        </row>
        <row r="404">
          <cell r="A404" t="str">
            <v xml:space="preserve"> 2. Nichtarbeitseinkommen, netto  </v>
          </cell>
          <cell r="E404" t="str">
            <v>B2g+B3g+D4</v>
          </cell>
        </row>
        <row r="405">
          <cell r="A405" t="str">
            <v xml:space="preserve"> 3. Laufende Transfers erhalten </v>
          </cell>
          <cell r="E405" t="str">
            <v>D62+D7</v>
          </cell>
        </row>
        <row r="406">
          <cell r="A406" t="str">
            <v xml:space="preserve"> 4. Einkommens- und Vermögenssteuern </v>
          </cell>
          <cell r="E406" t="str">
            <v>D5</v>
          </cell>
        </row>
        <row r="407">
          <cell r="A407" t="str">
            <v xml:space="preserve"> 5. Laufende Transfers geleistet </v>
          </cell>
          <cell r="E407" t="str">
            <v>D61+D7</v>
          </cell>
        </row>
        <row r="408">
          <cell r="A408" t="str">
            <v xml:space="preserve"> 6. Verfügbares Bruttoeinkommen (1+2+3-4-5)  </v>
          </cell>
          <cell r="E408" t="str">
            <v>B6g</v>
          </cell>
        </row>
        <row r="409">
          <cell r="A409" t="str">
            <v xml:space="preserve"> 7. Veränderung der Versorgungsansprüche </v>
          </cell>
          <cell r="E409" t="str">
            <v>D8</v>
          </cell>
        </row>
        <row r="410">
          <cell r="A410" t="str">
            <v xml:space="preserve"> 8. Berein. verfügb. Bruttoeinkommen (6+7)  </v>
          </cell>
          <cell r="E410" t="str">
            <v xml:space="preserve"> </v>
          </cell>
        </row>
        <row r="411">
          <cell r="A411" t="str">
            <v xml:space="preserve"> 9. Berein. verfügb. reales Bruttoeinkommen </v>
          </cell>
          <cell r="E411" t="str">
            <v xml:space="preserve"> </v>
          </cell>
        </row>
        <row r="412">
          <cell r="A412" t="str">
            <v xml:space="preserve">10. Konsumausgaben </v>
          </cell>
          <cell r="E412" t="str">
            <v>P3</v>
          </cell>
        </row>
        <row r="413">
          <cell r="A413" t="str">
            <v xml:space="preserve">11. Bruttoersparnis (8-10)  </v>
          </cell>
          <cell r="E413" t="str">
            <v>B8g</v>
          </cell>
        </row>
        <row r="414">
          <cell r="A414" t="str">
            <v xml:space="preserve">12. Sparquote (%) (11:8)  </v>
          </cell>
          <cell r="E414" t="str">
            <v xml:space="preserve"> </v>
          </cell>
        </row>
        <row r="415">
          <cell r="A415" t="str">
            <v xml:space="preserve">13. Bruttoinvestitionen </v>
          </cell>
          <cell r="E415" t="str">
            <v>P5</v>
          </cell>
        </row>
        <row r="416">
          <cell r="A416" t="str">
            <v xml:space="preserve">14. Andere Vermögensänderungen, netto </v>
          </cell>
          <cell r="E416" t="str">
            <v>D9+K2</v>
          </cell>
        </row>
        <row r="417">
          <cell r="A417" t="str">
            <v xml:space="preserve">15. Finanz.überschuß (+) oder -defizit (-) </v>
          </cell>
          <cell r="E417" t="str">
            <v>B9</v>
          </cell>
        </row>
        <row r="418">
          <cell r="A418" t="str">
            <v xml:space="preserve">     (11-13-14)  </v>
          </cell>
          <cell r="E418" t="str">
            <v xml:space="preserve"> </v>
          </cell>
        </row>
        <row r="419">
          <cell r="A419" t="str">
            <v xml:space="preserve">15a. z.K. 15 in % des BIP  </v>
          </cell>
        </row>
        <row r="424">
          <cell r="A424" t="str">
            <v>Tabelle 9</v>
          </cell>
        </row>
        <row r="425">
          <cell r="A425" t="str">
            <v xml:space="preserve">EINNAHMEN UND AUSGABEN DER UNTERNEHMEN (S11+S12)  </v>
          </cell>
        </row>
        <row r="427">
          <cell r="A427" t="str">
            <v xml:space="preserve"> Land: </v>
          </cell>
        </row>
        <row r="428">
          <cell r="A428" t="str">
            <v xml:space="preserve"> Währungseinheit: </v>
          </cell>
        </row>
        <row r="429">
          <cell r="A429" t="str">
            <v xml:space="preserve"> ESVG 95</v>
          </cell>
          <cell r="Z429" t="str">
            <v xml:space="preserve"> Datum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 Schlüssel</v>
          </cell>
          <cell r="M431" t="str">
            <v xml:space="preserve"> % Ver-</v>
          </cell>
          <cell r="S431" t="str">
            <v xml:space="preserve"> % Ver-</v>
          </cell>
          <cell r="Y431" t="str">
            <v xml:space="preserve"> % Ver-</v>
          </cell>
          <cell r="AE431" t="str">
            <v xml:space="preserve"> % Ver-</v>
          </cell>
        </row>
        <row r="432">
          <cell r="E432" t="str">
            <v xml:space="preserve"> ESVG 95</v>
          </cell>
          <cell r="J432" t="str">
            <v xml:space="preserve"> Niveau</v>
          </cell>
          <cell r="M432" t="str">
            <v>änderung</v>
          </cell>
          <cell r="P432" t="str">
            <v xml:space="preserve"> Niveau</v>
          </cell>
          <cell r="S432" t="str">
            <v>änderung</v>
          </cell>
          <cell r="V432" t="str">
            <v xml:space="preserve"> Niveau</v>
          </cell>
          <cell r="Y432" t="str">
            <v>änderung</v>
          </cell>
          <cell r="AB432" t="str">
            <v xml:space="preserve"> Niveau</v>
          </cell>
          <cell r="AE432" t="str">
            <v>änderung</v>
          </cell>
        </row>
        <row r="433">
          <cell r="A433" t="str">
            <v xml:space="preserve"> 1. Bruttowertschöpfung zu Basispreisen </v>
          </cell>
          <cell r="E433" t="str">
            <v>B1g</v>
          </cell>
        </row>
        <row r="434">
          <cell r="A434" t="str">
            <v xml:space="preserve"> 2. Sonstige Produktionssubventionen  </v>
          </cell>
          <cell r="E434" t="str">
            <v>D39</v>
          </cell>
        </row>
        <row r="435">
          <cell r="A435" t="str">
            <v xml:space="preserve"> 3. Sonstige Produktionsteuern </v>
          </cell>
          <cell r="E435" t="str">
            <v>D29</v>
          </cell>
        </row>
        <row r="436">
          <cell r="A436" t="str">
            <v xml:space="preserve"> 4. Gezahltes Eink. aus unselbst. Arbeit </v>
          </cell>
          <cell r="E436" t="str">
            <v>D1</v>
          </cell>
        </row>
        <row r="437">
          <cell r="A437" t="str">
            <v xml:space="preserve"> 5. Bruttobetriebsüberschuß (1+2-3-4)  </v>
          </cell>
          <cell r="E437" t="str">
            <v>B2g</v>
          </cell>
        </row>
        <row r="438">
          <cell r="A438" t="str">
            <v xml:space="preserve"> 6. Vermögenseinkommen (netto)  </v>
          </cell>
          <cell r="E438" t="str">
            <v>D4</v>
          </cell>
        </row>
        <row r="439">
          <cell r="A439" t="str">
            <v xml:space="preserve"> 7. Laufende Übertragungen (netto)  </v>
          </cell>
          <cell r="E439" t="str">
            <v>D61-D62+D7</v>
          </cell>
        </row>
        <row r="440">
          <cell r="A440" t="str">
            <v xml:space="preserve"> 8. Einkommens- und Vermögenssteuern </v>
          </cell>
          <cell r="E440" t="str">
            <v>D5</v>
          </cell>
        </row>
        <row r="441">
          <cell r="A441" t="str">
            <v xml:space="preserve"> 9. Veränderung der Versorgungsansprüche </v>
          </cell>
          <cell r="E441" t="str">
            <v>D8</v>
          </cell>
        </row>
        <row r="442">
          <cell r="A442" t="str">
            <v xml:space="preserve">10. Bruttoersparnis (5+6+7-8-9) </v>
          </cell>
          <cell r="E442" t="str">
            <v>B8g</v>
          </cell>
        </row>
        <row r="443">
          <cell r="A443" t="str">
            <v xml:space="preserve">10a. z.K. 10 in % des BIP  </v>
          </cell>
        </row>
        <row r="444">
          <cell r="A444" t="str">
            <v xml:space="preserve">11. Bruttoinvestitionen </v>
          </cell>
          <cell r="E444" t="str">
            <v>P5</v>
          </cell>
        </row>
        <row r="445">
          <cell r="A445" t="str">
            <v xml:space="preserve">12. Andere Vermögensänderungen, netto </v>
          </cell>
          <cell r="E445" t="str">
            <v>D9+K2</v>
          </cell>
        </row>
        <row r="446">
          <cell r="A446" t="str">
            <v xml:space="preserve">13. Finanz.überschuß (+) oder -defizit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z.K. 13 in % des PIB  </v>
          </cell>
        </row>
        <row r="457">
          <cell r="A457" t="str">
            <v>Tabelle 10</v>
          </cell>
        </row>
        <row r="458">
          <cell r="A458" t="str">
            <v xml:space="preserve">AUFKOMMEN UND VERWENDUNG DES STAATES (S13) </v>
          </cell>
        </row>
        <row r="460">
          <cell r="A460" t="str">
            <v xml:space="preserve"> Land:</v>
          </cell>
        </row>
        <row r="461">
          <cell r="A461" t="str">
            <v xml:space="preserve"> Währungseinheit: </v>
          </cell>
        </row>
        <row r="462">
          <cell r="A462" t="str">
            <v xml:space="preserve"> ESVG 95</v>
          </cell>
          <cell r="Z462" t="str">
            <v xml:space="preserve"> Datum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 Schlüssel</v>
          </cell>
          <cell r="M464" t="str">
            <v xml:space="preserve"> % Ver-</v>
          </cell>
          <cell r="S464" t="str">
            <v xml:space="preserve"> % Ver-</v>
          </cell>
          <cell r="Y464" t="str">
            <v xml:space="preserve"> % Ver-</v>
          </cell>
          <cell r="AE464" t="str">
            <v xml:space="preserve"> % Ver-</v>
          </cell>
        </row>
        <row r="465">
          <cell r="G465" t="str">
            <v xml:space="preserve"> ESVG 95</v>
          </cell>
          <cell r="J465" t="str">
            <v xml:space="preserve"> Niveau</v>
          </cell>
          <cell r="M465" t="str">
            <v>änderung</v>
          </cell>
          <cell r="P465" t="str">
            <v xml:space="preserve"> Niveau</v>
          </cell>
          <cell r="S465" t="str">
            <v>änderung</v>
          </cell>
          <cell r="V465" t="str">
            <v xml:space="preserve"> Niveau</v>
          </cell>
          <cell r="Y465" t="str">
            <v>änderung</v>
          </cell>
          <cell r="AB465" t="str">
            <v xml:space="preserve"> Niveau</v>
          </cell>
          <cell r="AE465" t="str">
            <v>änderung</v>
          </cell>
        </row>
        <row r="466">
          <cell r="A466" t="str">
            <v xml:space="preserve"> 1. Produktions- und Importabgaben </v>
          </cell>
          <cell r="G466" t="str">
            <v>D2</v>
          </cell>
        </row>
        <row r="467">
          <cell r="A467" t="str">
            <v xml:space="preserve"> 2. Einkommens- und Vermögenssteuern, usw </v>
          </cell>
          <cell r="G467" t="str">
            <v>D5</v>
          </cell>
        </row>
        <row r="468">
          <cell r="A468" t="str">
            <v xml:space="preserve"> 3. Sozialbeiträge  </v>
          </cell>
          <cell r="G468" t="str">
            <v>D61</v>
          </cell>
        </row>
        <row r="469">
          <cell r="A469" t="str">
            <v xml:space="preserve"> 3a. - davon tatsächliche Sozialbeiträge </v>
          </cell>
          <cell r="G469" t="str">
            <v>D611</v>
          </cell>
        </row>
        <row r="470">
          <cell r="A470" t="str">
            <v xml:space="preserve"> 4. Sonstige laufende Aufkommen </v>
          </cell>
          <cell r="G470" t="str">
            <v xml:space="preserve"> </v>
          </cell>
        </row>
        <row r="471">
          <cell r="A471" t="str">
            <v xml:space="preserve"> 5. Laufende Aufkommen insgesamt </v>
          </cell>
          <cell r="G471" t="str">
            <v xml:space="preserve"> </v>
          </cell>
        </row>
        <row r="472">
          <cell r="A472" t="str">
            <v xml:space="preserve"> 6. Konsumausgaben für den Kollektivverbrauch </v>
          </cell>
          <cell r="G472" t="str">
            <v>P32</v>
          </cell>
        </row>
        <row r="473">
          <cell r="A473" t="str">
            <v xml:space="preserve"> 7. Konsumausgaben für den Individualverbrauch </v>
          </cell>
          <cell r="G473" t="str">
            <v>D63=P31</v>
          </cell>
        </row>
        <row r="474">
          <cell r="A474" t="str">
            <v xml:space="preserve"> 8. Staatliche Konsumausgaben (6+7) </v>
          </cell>
          <cell r="G474" t="str">
            <v>P3</v>
          </cell>
        </row>
        <row r="475">
          <cell r="A475" t="str">
            <v xml:space="preserve"> 8a. - davon, Arbeitnehmerentgelt </v>
          </cell>
          <cell r="G475" t="str">
            <v>D1</v>
          </cell>
        </row>
        <row r="476">
          <cell r="A476" t="str">
            <v xml:space="preserve"> 9. Monetäre Sozialleistungen </v>
          </cell>
          <cell r="G476" t="str">
            <v>D62</v>
          </cell>
        </row>
        <row r="477">
          <cell r="A477" t="str">
            <v xml:space="preserve">10. Zinsen </v>
          </cell>
          <cell r="G477" t="str">
            <v>D41</v>
          </cell>
        </row>
        <row r="478">
          <cell r="A478" t="str">
            <v xml:space="preserve">11. Subventionen </v>
          </cell>
          <cell r="G478" t="str">
            <v>D3</v>
          </cell>
        </row>
        <row r="479">
          <cell r="A479" t="str">
            <v xml:space="preserve">12. Andere laufenden Verwendungen </v>
          </cell>
          <cell r="G479" t="str">
            <v xml:space="preserve"> </v>
          </cell>
        </row>
        <row r="480">
          <cell r="A480" t="str">
            <v xml:space="preserve">13. Lauf. Verwendungen insgesamt (8+9+10+11+12) </v>
          </cell>
          <cell r="G480" t="str">
            <v xml:space="preserve"> </v>
          </cell>
        </row>
        <row r="481">
          <cell r="A481" t="str">
            <v xml:space="preserve">14. Vermögenstransfers, erhalten </v>
          </cell>
          <cell r="G481" t="str">
            <v>D9</v>
          </cell>
        </row>
        <row r="482">
          <cell r="A482" t="str">
            <v xml:space="preserve">15. Bruttoanlageinvestitionen </v>
          </cell>
          <cell r="G482" t="str">
            <v>P51</v>
          </cell>
        </row>
        <row r="483">
          <cell r="A483" t="str">
            <v xml:space="preserve">16. Andere Investitionen, netto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in %</v>
          </cell>
          <cell r="S485" t="str">
            <v xml:space="preserve"> in %</v>
          </cell>
          <cell r="Y485" t="str">
            <v xml:space="preserve"> in %</v>
          </cell>
          <cell r="AE485" t="str">
            <v xml:space="preserve"> in %</v>
          </cell>
        </row>
        <row r="486">
          <cell r="G486" t="str">
            <v xml:space="preserve"> </v>
          </cell>
          <cell r="M486" t="str">
            <v xml:space="preserve"> des BIP</v>
          </cell>
          <cell r="S486" t="str">
            <v xml:space="preserve"> des BIP</v>
          </cell>
          <cell r="Y486" t="str">
            <v xml:space="preserve"> des BIP</v>
          </cell>
          <cell r="AE486" t="str">
            <v xml:space="preserve"> des BIP</v>
          </cell>
        </row>
        <row r="487">
          <cell r="A487" t="str">
            <v xml:space="preserve">17. Bruttoersparnis (5-13) </v>
          </cell>
          <cell r="G487" t="str">
            <v>B8g</v>
          </cell>
        </row>
        <row r="488">
          <cell r="A488" t="str">
            <v xml:space="preserve">18. Finanz.überschuß(+)/ -defizit(-) (17+14-15-16) </v>
          </cell>
          <cell r="G488" t="str">
            <v>B9</v>
          </cell>
        </row>
        <row r="489">
          <cell r="A489" t="str">
            <v xml:space="preserve">18a. - Primärsaldo </v>
          </cell>
          <cell r="G489" t="str">
            <v xml:space="preserve"> </v>
          </cell>
        </row>
        <row r="490">
          <cell r="A490" t="str">
            <v xml:space="preserve">19. Staatsschulden  </v>
          </cell>
          <cell r="G490" t="str">
            <v xml:space="preserve"> </v>
          </cell>
        </row>
        <row r="492">
          <cell r="A492" t="str">
            <v xml:space="preserve">20. Aufkommen insgesamt, harmon. Definition </v>
          </cell>
          <cell r="G492" t="str">
            <v>TR*</v>
          </cell>
        </row>
        <row r="493">
          <cell r="A493" t="str">
            <v xml:space="preserve">21. Kollektivverbrauch insges., harm. Definition </v>
          </cell>
          <cell r="G493" t="str">
            <v>TE*</v>
          </cell>
        </row>
        <row r="494">
          <cell r="A494" t="str">
            <v xml:space="preserve">22. Finanz.überschuß(+)/ -defizit(-), EDP Def. </v>
          </cell>
          <cell r="G494" t="str">
            <v>EDP B9</v>
          </cell>
        </row>
        <row r="496">
          <cell r="A496" t="str">
            <v xml:space="preserve">23. Steuerlast </v>
          </cell>
          <cell r="G496" t="str">
            <v xml:space="preserve"> </v>
          </cell>
        </row>
        <row r="522">
          <cell r="A522" t="str">
            <v>Tabelle 11</v>
          </cell>
        </row>
        <row r="523">
          <cell r="A523" t="str">
            <v xml:space="preserve">AUßENKONTO (S2) </v>
          </cell>
          <cell r="B523" t="str">
            <v xml:space="preserve">AUßENKONTO (S2) </v>
          </cell>
          <cell r="C523" t="str">
            <v xml:space="preserve">AUßENKONTO (S2) </v>
          </cell>
          <cell r="D523" t="str">
            <v xml:space="preserve">AUßENKONTO (S2) </v>
          </cell>
          <cell r="E523" t="str">
            <v xml:space="preserve">AUßENKONTO (S2) </v>
          </cell>
          <cell r="F523" t="str">
            <v xml:space="preserve">AUßENKONTO (S2) </v>
          </cell>
          <cell r="G523" t="str">
            <v xml:space="preserve">AUßENKONTO (S2) </v>
          </cell>
          <cell r="H523" t="str">
            <v xml:space="preserve">AUßENKONTO (S2) </v>
          </cell>
          <cell r="I523" t="str">
            <v xml:space="preserve">AUßENKONTO (S2) </v>
          </cell>
          <cell r="J523" t="str">
            <v xml:space="preserve">AUßENKONTO (S2) </v>
          </cell>
          <cell r="K523" t="str">
            <v xml:space="preserve">AUßENKONTO (S2) </v>
          </cell>
          <cell r="L523" t="str">
            <v xml:space="preserve">AUßENKONTO (S2) </v>
          </cell>
          <cell r="M523" t="str">
            <v xml:space="preserve">AUßENKONTO (S2) </v>
          </cell>
          <cell r="N523" t="str">
            <v xml:space="preserve">AUßENKONTO (S2) </v>
          </cell>
          <cell r="O523" t="str">
            <v xml:space="preserve">AUßENKONTO (S2) </v>
          </cell>
          <cell r="P523" t="str">
            <v xml:space="preserve">AUßENKONTO (S2) </v>
          </cell>
          <cell r="Q523" t="str">
            <v xml:space="preserve">AUßENKONTO (S2) </v>
          </cell>
          <cell r="R523" t="str">
            <v xml:space="preserve">AUßENKONTO (S2) </v>
          </cell>
          <cell r="S523" t="str">
            <v xml:space="preserve">AUßENKONTO (S2) </v>
          </cell>
          <cell r="T523" t="str">
            <v xml:space="preserve">AUßENKONTO (S2) </v>
          </cell>
          <cell r="U523" t="str">
            <v xml:space="preserve">AUßENKONTO (S2) </v>
          </cell>
          <cell r="V523" t="str">
            <v xml:space="preserve">AUßENKONTO (S2) </v>
          </cell>
          <cell r="W523" t="str">
            <v xml:space="preserve">AUßENKONTO (S2) </v>
          </cell>
          <cell r="X523" t="str">
            <v xml:space="preserve">AUßENKONTO (S2) </v>
          </cell>
          <cell r="Y523" t="str">
            <v xml:space="preserve">AUßENKONTO (S2) </v>
          </cell>
          <cell r="Z523" t="str">
            <v xml:space="preserve">AUßENKONTO (S2) </v>
          </cell>
          <cell r="AA523" t="str">
            <v xml:space="preserve">AUßENKONTO (S2) </v>
          </cell>
          <cell r="AB523" t="str">
            <v xml:space="preserve">AUßENKONTO (S2) </v>
          </cell>
          <cell r="AC523" t="str">
            <v xml:space="preserve">AUßENKONTO (S2) </v>
          </cell>
          <cell r="AD523" t="str">
            <v xml:space="preserve">AUßENKONTO (S2) </v>
          </cell>
          <cell r="AE523" t="str">
            <v xml:space="preserve">AUßENKONTO (S2) </v>
          </cell>
          <cell r="AF523" t="str">
            <v xml:space="preserve">AUßENKONTO (S2) </v>
          </cell>
          <cell r="AG523" t="str">
            <v xml:space="preserve">AUßENKONTO (S2) </v>
          </cell>
        </row>
        <row r="525">
          <cell r="A525" t="str">
            <v xml:space="preserve"> Land:</v>
          </cell>
        </row>
        <row r="526">
          <cell r="A526" t="str">
            <v xml:space="preserve"> Währungseinheit: </v>
          </cell>
          <cell r="Z526" t="str">
            <v xml:space="preserve"> Datum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 Schlüssel</v>
          </cell>
          <cell r="M528" t="str">
            <v xml:space="preserve"> % Ver-</v>
          </cell>
          <cell r="S528" t="str">
            <v xml:space="preserve"> % Ver-</v>
          </cell>
          <cell r="Y528" t="str">
            <v xml:space="preserve"> % Ver-</v>
          </cell>
          <cell r="AE528" t="str">
            <v xml:space="preserve"> % Ver-</v>
          </cell>
        </row>
        <row r="529">
          <cell r="G529" t="str">
            <v xml:space="preserve"> ESVG 95</v>
          </cell>
          <cell r="J529" t="str">
            <v xml:space="preserve"> Niveau</v>
          </cell>
          <cell r="M529" t="str">
            <v>änderung</v>
          </cell>
          <cell r="P529" t="str">
            <v xml:space="preserve"> Niveau</v>
          </cell>
          <cell r="S529" t="str">
            <v>änderung</v>
          </cell>
          <cell r="V529" t="str">
            <v xml:space="preserve"> Niveau</v>
          </cell>
          <cell r="Y529" t="str">
            <v>änderung</v>
          </cell>
          <cell r="AB529" t="str">
            <v xml:space="preserve"> Niveau</v>
          </cell>
          <cell r="AE529" t="str">
            <v>änderung</v>
          </cell>
        </row>
        <row r="530">
          <cell r="A530" t="str">
            <v xml:space="preserve"> 1. Warenausfuhr (fob)  </v>
          </cell>
          <cell r="G530" t="str">
            <v>P61</v>
          </cell>
        </row>
        <row r="531">
          <cell r="A531" t="str">
            <v xml:space="preserve"> 2. Wareneinfuhr (fob)  </v>
          </cell>
          <cell r="G531" t="str">
            <v>P71</v>
          </cell>
        </row>
        <row r="532">
          <cell r="A532" t="str">
            <v xml:space="preserve"> 3. Handelsbilanz (Waren, fob/fob) (1-2)  </v>
          </cell>
        </row>
        <row r="533">
          <cell r="A533" t="str">
            <v xml:space="preserve"> 3a. z.K. 3 in % des BIP  </v>
          </cell>
        </row>
        <row r="534">
          <cell r="A534" t="str">
            <v xml:space="preserve"> 4. Ausfuhr von Dienstleistungen </v>
          </cell>
          <cell r="G534" t="str">
            <v>P62</v>
          </cell>
        </row>
        <row r="535">
          <cell r="A535" t="str">
            <v xml:space="preserve"> 4a. - davon Tourismus  </v>
          </cell>
        </row>
        <row r="536">
          <cell r="A536" t="str">
            <v xml:space="preserve"> 5. Einfuhr von Dienstleistungen </v>
          </cell>
          <cell r="G536" t="str">
            <v>P72</v>
          </cell>
        </row>
        <row r="537">
          <cell r="A537" t="str">
            <v xml:space="preserve"> 5a. - davon Tourismus  </v>
          </cell>
        </row>
        <row r="538">
          <cell r="A538" t="str">
            <v xml:space="preserve"> 6. Saldo der Dienstleistungen (4-5) </v>
          </cell>
        </row>
        <row r="539">
          <cell r="A539" t="str">
            <v xml:space="preserve"> 6a. z.K. 6 in % des BIP  </v>
          </cell>
        </row>
        <row r="540">
          <cell r="A540" t="str">
            <v xml:space="preserve"> 7. Außenbeitrag Waren und Dienstl. (3+6) </v>
          </cell>
          <cell r="G540" t="str">
            <v>B11</v>
          </cell>
        </row>
        <row r="541">
          <cell r="A541" t="str">
            <v xml:space="preserve"> 7a. z.K. 7 in % des BIP  </v>
          </cell>
        </row>
        <row r="542">
          <cell r="A542" t="str">
            <v xml:space="preserve"> 8. Saldo der Primaireinkommen und Transfers  </v>
          </cell>
        </row>
        <row r="543">
          <cell r="A543" t="str">
            <v xml:space="preserve"> 8a. - davon Saldo der Primäreinkommen </v>
          </cell>
          <cell r="G543" t="str">
            <v>B5g</v>
          </cell>
        </row>
        <row r="544">
          <cell r="A544" t="str">
            <v xml:space="preserve"> 8b. - davon Saldo der Transfers </v>
          </cell>
        </row>
        <row r="545">
          <cell r="A545" t="str">
            <v xml:space="preserve"> 8c. z.K. 8 in % des BIP  </v>
          </cell>
        </row>
        <row r="546">
          <cell r="A546" t="str">
            <v xml:space="preserve"> 9. Saldo der laufenden Außentransaktionen (7+8)  </v>
          </cell>
          <cell r="G546" t="str">
            <v>B12</v>
          </cell>
        </row>
        <row r="547">
          <cell r="A547" t="str">
            <v xml:space="preserve"> 9a. z.K. 9 in % des BIP  </v>
          </cell>
        </row>
        <row r="548">
          <cell r="A548" t="str">
            <v xml:space="preserve">10. Nettovermögensveränderung </v>
          </cell>
        </row>
        <row r="549">
          <cell r="A549" t="str">
            <v xml:space="preserve">11. Finanzierungsüberschuß(+)/ -defizit(-) (9+10) </v>
          </cell>
          <cell r="G549" t="str">
            <v>B9</v>
          </cell>
        </row>
        <row r="550">
          <cell r="A550" t="str">
            <v xml:space="preserve">11a. z.K. 11 in % des BIP  </v>
          </cell>
        </row>
        <row r="555">
          <cell r="A555" t="str">
            <v>Tabelle 12</v>
          </cell>
        </row>
        <row r="556">
          <cell r="A556" t="str">
            <v xml:space="preserve">WARENHANDEL NACH REGIONEN (ZOLLSTATISTIK) </v>
          </cell>
        </row>
        <row r="559">
          <cell r="A559" t="str">
            <v xml:space="preserve"> Land:</v>
          </cell>
        </row>
        <row r="560">
          <cell r="A560" t="str">
            <v xml:space="preserve"> Währungseinheit: </v>
          </cell>
          <cell r="Z560" t="str">
            <v xml:space="preserve"> Datum : 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 xml:space="preserve"> %</v>
          </cell>
          <cell r="M562" t="str">
            <v xml:space="preserve"> % Ver-</v>
          </cell>
          <cell r="S562" t="str">
            <v xml:space="preserve"> % Ver-</v>
          </cell>
          <cell r="Y562" t="str">
            <v xml:space="preserve"> % Ver-</v>
          </cell>
          <cell r="AE562" t="str">
            <v xml:space="preserve"> % Ver-</v>
          </cell>
        </row>
        <row r="563">
          <cell r="G563" t="str">
            <v>Handel</v>
          </cell>
          <cell r="J563" t="str">
            <v xml:space="preserve"> Niveau</v>
          </cell>
          <cell r="M563" t="str">
            <v>änderung</v>
          </cell>
          <cell r="P563" t="str">
            <v xml:space="preserve"> Niveau</v>
          </cell>
          <cell r="S563" t="str">
            <v>änderung</v>
          </cell>
          <cell r="V563" t="str">
            <v xml:space="preserve"> Niveau</v>
          </cell>
          <cell r="Y563" t="str">
            <v>änderung</v>
          </cell>
          <cell r="AB563" t="str">
            <v xml:space="preserve"> Niveau</v>
          </cell>
          <cell r="AE563" t="str">
            <v>änderung</v>
          </cell>
        </row>
        <row r="564">
          <cell r="A564" t="str">
            <v xml:space="preserve"> Warenausfuhr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Gesamte Ausfuhr (1+2)  </v>
          </cell>
        </row>
        <row r="568">
          <cell r="A568" t="str">
            <v xml:space="preserve"> Wareneinfuhr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Gesamte Einfuhr (4+5)  </v>
          </cell>
        </row>
        <row r="572">
          <cell r="A572" t="str">
            <v xml:space="preserve"> 7. Handelsbilanz (fob/cif) (3-6) 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59999389629810485"/>
    <pageSetUpPr fitToPage="1"/>
  </sheetPr>
  <dimension ref="A1:A28"/>
  <sheetViews>
    <sheetView zoomScale="115" zoomScaleNormal="115" workbookViewId="0"/>
  </sheetViews>
  <sheetFormatPr defaultColWidth="0" defaultRowHeight="15" zeroHeight="1" x14ac:dyDescent="0.25"/>
  <cols>
    <col min="1" max="1" width="134.7109375" style="156" customWidth="1"/>
    <col min="2" max="16384" width="9.140625" hidden="1"/>
  </cols>
  <sheetData>
    <row r="1" spans="1:1" s="158" customFormat="1" ht="15.75" customHeight="1" x14ac:dyDescent="0.25">
      <c r="A1" s="159" t="s">
        <v>458</v>
      </c>
    </row>
    <row r="2" spans="1:1" s="158" customFormat="1" ht="5.0999999999999996" customHeight="1" x14ac:dyDescent="0.25">
      <c r="A2" s="157"/>
    </row>
    <row r="3" spans="1:1" s="158" customFormat="1" ht="15.75" customHeight="1" x14ac:dyDescent="0.25">
      <c r="A3" s="157" t="s">
        <v>454</v>
      </c>
    </row>
    <row r="4" spans="1:1" s="158" customFormat="1" ht="5.0999999999999996" customHeight="1" x14ac:dyDescent="0.25">
      <c r="A4" s="157"/>
    </row>
    <row r="5" spans="1:1" s="158" customFormat="1" ht="30" x14ac:dyDescent="0.25">
      <c r="A5" s="157" t="s">
        <v>455</v>
      </c>
    </row>
    <row r="6" spans="1:1" s="158" customFormat="1" ht="5.0999999999999996" customHeight="1" x14ac:dyDescent="0.25">
      <c r="A6" s="157"/>
    </row>
    <row r="7" spans="1:1" s="158" customFormat="1" ht="30" x14ac:dyDescent="0.25">
      <c r="A7" s="252" t="s">
        <v>456</v>
      </c>
    </row>
    <row r="8" spans="1:1" s="158" customFormat="1" ht="5.0999999999999996" customHeight="1" x14ac:dyDescent="0.25">
      <c r="A8" s="157"/>
    </row>
    <row r="9" spans="1:1" s="158" customFormat="1" ht="30" x14ac:dyDescent="0.25">
      <c r="A9" s="157" t="s">
        <v>457</v>
      </c>
    </row>
    <row r="10" spans="1:1" s="158" customFormat="1" ht="5.0999999999999996" customHeight="1" x14ac:dyDescent="0.25">
      <c r="A10" s="157"/>
    </row>
    <row r="11" spans="1:1" s="158" customFormat="1" ht="5.0999999999999996" hidden="1" customHeight="1" x14ac:dyDescent="0.25">
      <c r="A11" s="156"/>
    </row>
    <row r="12" spans="1:1" hidden="1" x14ac:dyDescent="0.25"/>
    <row r="13" spans="1:1" hidden="1" x14ac:dyDescent="0.25"/>
    <row r="14" spans="1:1" hidden="1" x14ac:dyDescent="0.25"/>
    <row r="15" spans="1:1" hidden="1" x14ac:dyDescent="0.25"/>
    <row r="16" spans="1:1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</sheetData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Header>&amp;LIedzīvotāju ekspress aptauja sarunu festivālā Lampa</oddHeader>
    <oddFooter>&amp;LFiskālās disciplīnas padome&amp;CPage &amp;P&amp;R&amp;D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-0.249977111117893"/>
  </sheetPr>
  <dimension ref="A1:XFC47"/>
  <sheetViews>
    <sheetView zoomScaleNormal="100" workbookViewId="0">
      <selection activeCell="A3" sqref="A3"/>
    </sheetView>
  </sheetViews>
  <sheetFormatPr defaultColWidth="0" defaultRowHeight="15" customHeight="1" zeroHeight="1" x14ac:dyDescent="0.25"/>
  <cols>
    <col min="1" max="1" width="8.42578125" customWidth="1"/>
    <col min="2" max="2" width="64.7109375" customWidth="1"/>
    <col min="3" max="5" width="12.85546875" customWidth="1"/>
    <col min="6" max="6" width="12.7109375" customWidth="1"/>
    <col min="7" max="7" width="1.140625" customWidth="1"/>
    <col min="8" max="20" width="9.140625" style="30" hidden="1"/>
    <col min="21" max="21" width="9" style="30" hidden="1"/>
    <col min="22" max="16382" width="0" style="30" hidden="1"/>
    <col min="16383" max="16383" width="1.140625" style="30" hidden="1"/>
    <col min="16384" max="16384" width="9.140625" style="30" hidden="1"/>
  </cols>
  <sheetData>
    <row r="1" spans="1:8" ht="33" customHeight="1" x14ac:dyDescent="0.25">
      <c r="A1" s="296" t="s">
        <v>348</v>
      </c>
      <c r="B1" s="297"/>
      <c r="C1" s="297"/>
      <c r="D1" s="297"/>
      <c r="E1" s="297"/>
      <c r="F1" s="298"/>
      <c r="G1" s="26"/>
      <c r="H1" s="29"/>
    </row>
    <row r="2" spans="1:8" ht="15.75" x14ac:dyDescent="0.25">
      <c r="A2" s="17" t="s">
        <v>0</v>
      </c>
      <c r="B2" s="17" t="s">
        <v>349</v>
      </c>
      <c r="C2" s="17">
        <v>2019</v>
      </c>
      <c r="D2" s="17">
        <v>2020</v>
      </c>
      <c r="E2" s="17">
        <v>2021</v>
      </c>
      <c r="F2" s="17">
        <v>2022</v>
      </c>
      <c r="G2" s="27"/>
    </row>
    <row r="3" spans="1:8" ht="15.75" x14ac:dyDescent="0.25">
      <c r="A3" s="20" t="s">
        <v>1</v>
      </c>
      <c r="B3" s="15"/>
      <c r="C3" s="16"/>
      <c r="D3" s="16"/>
      <c r="E3" s="16"/>
      <c r="F3" s="16"/>
      <c r="G3" s="28"/>
    </row>
    <row r="4" spans="1:8" ht="15.75" x14ac:dyDescent="0.25">
      <c r="A4" s="20" t="s">
        <v>2</v>
      </c>
      <c r="B4" s="15"/>
      <c r="C4" s="16"/>
      <c r="D4" s="16"/>
      <c r="E4" s="16"/>
      <c r="F4" s="16"/>
      <c r="G4" s="28"/>
    </row>
    <row r="5" spans="1:8" ht="15.75" x14ac:dyDescent="0.25">
      <c r="A5" s="20" t="s">
        <v>3</v>
      </c>
      <c r="B5" s="15"/>
      <c r="C5" s="16"/>
      <c r="D5" s="16"/>
      <c r="E5" s="16"/>
      <c r="F5" s="16"/>
      <c r="G5" s="28"/>
    </row>
    <row r="6" spans="1:8" ht="15.75" x14ac:dyDescent="0.25">
      <c r="A6" s="20" t="s">
        <v>4</v>
      </c>
      <c r="B6" s="15"/>
      <c r="C6" s="16"/>
      <c r="D6" s="16"/>
      <c r="E6" s="16"/>
      <c r="F6" s="16"/>
      <c r="G6" s="28"/>
    </row>
    <row r="7" spans="1:8" ht="15.75" x14ac:dyDescent="0.25">
      <c r="A7" s="20" t="s">
        <v>5</v>
      </c>
      <c r="B7" s="15"/>
      <c r="C7" s="16"/>
      <c r="D7" s="16"/>
      <c r="E7" s="16"/>
      <c r="F7" s="16"/>
      <c r="G7" s="28"/>
    </row>
    <row r="8" spans="1:8" ht="15.75" x14ac:dyDescent="0.25">
      <c r="A8" s="20" t="s">
        <v>6</v>
      </c>
      <c r="B8" s="15"/>
      <c r="C8" s="16"/>
      <c r="D8" s="16"/>
      <c r="E8" s="16"/>
      <c r="F8" s="16"/>
      <c r="G8" s="28"/>
    </row>
    <row r="9" spans="1:8" ht="15.75" x14ac:dyDescent="0.25">
      <c r="A9" s="20" t="s">
        <v>7</v>
      </c>
      <c r="B9" s="15"/>
      <c r="C9" s="16"/>
      <c r="D9" s="16"/>
      <c r="E9" s="16"/>
      <c r="F9" s="16"/>
      <c r="G9" s="28"/>
    </row>
    <row r="10" spans="1:8" ht="15.75" x14ac:dyDescent="0.25">
      <c r="A10" s="20" t="s">
        <v>8</v>
      </c>
      <c r="B10" s="15"/>
      <c r="C10" s="16"/>
      <c r="D10" s="16"/>
      <c r="E10" s="16"/>
      <c r="F10" s="16"/>
      <c r="G10" s="28"/>
    </row>
    <row r="11" spans="1:8" ht="15.75" x14ac:dyDescent="0.25">
      <c r="A11" s="20" t="s">
        <v>9</v>
      </c>
      <c r="B11" s="15"/>
      <c r="C11" s="16"/>
      <c r="D11" s="16"/>
      <c r="E11" s="16"/>
      <c r="F11" s="16"/>
      <c r="G11" s="28"/>
    </row>
    <row r="12" spans="1:8" ht="15.75" x14ac:dyDescent="0.25">
      <c r="A12" s="20" t="s">
        <v>10</v>
      </c>
      <c r="B12" s="15"/>
      <c r="C12" s="16"/>
      <c r="D12" s="16"/>
      <c r="E12" s="16"/>
      <c r="F12" s="16"/>
      <c r="G12" s="28"/>
    </row>
    <row r="13" spans="1:8" ht="15.75" x14ac:dyDescent="0.25">
      <c r="A13" s="20" t="s">
        <v>11</v>
      </c>
      <c r="B13" s="15"/>
      <c r="C13" s="16"/>
      <c r="D13" s="16"/>
      <c r="E13" s="16"/>
      <c r="F13" s="16"/>
      <c r="G13" s="28"/>
    </row>
    <row r="14" spans="1:8" ht="15.75" x14ac:dyDescent="0.25">
      <c r="A14" s="20" t="s">
        <v>12</v>
      </c>
      <c r="B14" s="15"/>
      <c r="C14" s="16"/>
      <c r="D14" s="16"/>
      <c r="E14" s="16"/>
      <c r="F14" s="16"/>
      <c r="G14" s="28"/>
    </row>
    <row r="15" spans="1:8" ht="15.75" x14ac:dyDescent="0.25">
      <c r="A15" s="20" t="s">
        <v>13</v>
      </c>
      <c r="B15" s="15"/>
      <c r="C15" s="16"/>
      <c r="D15" s="16"/>
      <c r="E15" s="16"/>
      <c r="F15" s="16"/>
      <c r="G15" s="28"/>
    </row>
    <row r="16" spans="1:8" ht="15.75" x14ac:dyDescent="0.25">
      <c r="A16" s="20" t="s">
        <v>14</v>
      </c>
      <c r="B16" s="15"/>
      <c r="C16" s="16"/>
      <c r="D16" s="16"/>
      <c r="E16" s="16"/>
      <c r="F16" s="16"/>
      <c r="G16" s="28"/>
    </row>
    <row r="17" spans="1:8" ht="15.75" x14ac:dyDescent="0.25">
      <c r="A17" s="20" t="s">
        <v>15</v>
      </c>
      <c r="B17" s="15"/>
      <c r="C17" s="16"/>
      <c r="D17" s="16"/>
      <c r="E17" s="16"/>
      <c r="F17" s="16"/>
      <c r="G17" s="28"/>
    </row>
    <row r="18" spans="1:8" ht="15.75" x14ac:dyDescent="0.25">
      <c r="A18" s="20" t="s">
        <v>16</v>
      </c>
      <c r="B18" s="15"/>
      <c r="C18" s="16"/>
      <c r="D18" s="16"/>
      <c r="E18" s="16"/>
      <c r="F18" s="16"/>
      <c r="G18" s="28"/>
    </row>
    <row r="19" spans="1:8" ht="15.75" x14ac:dyDescent="0.25">
      <c r="A19" s="20" t="s">
        <v>17</v>
      </c>
      <c r="B19" s="15"/>
      <c r="C19" s="16"/>
      <c r="D19" s="16"/>
      <c r="E19" s="16"/>
      <c r="F19" s="16"/>
      <c r="G19" s="28"/>
    </row>
    <row r="20" spans="1:8" ht="15.75" x14ac:dyDescent="0.25">
      <c r="A20" s="20" t="s">
        <v>18</v>
      </c>
      <c r="B20" s="15"/>
      <c r="C20" s="16"/>
      <c r="D20" s="16"/>
      <c r="E20" s="16"/>
      <c r="F20" s="16"/>
      <c r="G20" s="28"/>
    </row>
    <row r="21" spans="1:8" ht="15.75" x14ac:dyDescent="0.25">
      <c r="A21" s="20" t="s">
        <v>19</v>
      </c>
      <c r="B21" s="15"/>
      <c r="C21" s="16"/>
      <c r="D21" s="16"/>
      <c r="E21" s="16"/>
      <c r="F21" s="16"/>
      <c r="G21" s="28"/>
      <c r="H21" s="31"/>
    </row>
    <row r="22" spans="1:8" ht="15.75" x14ac:dyDescent="0.25">
      <c r="A22" s="20" t="s">
        <v>20</v>
      </c>
      <c r="B22" s="15"/>
      <c r="C22" s="16"/>
      <c r="D22" s="16"/>
      <c r="E22" s="16"/>
      <c r="F22" s="16"/>
      <c r="G22" s="28"/>
    </row>
    <row r="23" spans="1:8" ht="15.75" x14ac:dyDescent="0.25">
      <c r="A23" s="20"/>
      <c r="B23" s="21" t="s">
        <v>91</v>
      </c>
      <c r="C23" s="22">
        <f>SUM(C3:C22)</f>
        <v>0</v>
      </c>
      <c r="D23" s="22">
        <f>SUM(D3:D22)</f>
        <v>0</v>
      </c>
      <c r="E23" s="22">
        <f>SUM(E3:E22)</f>
        <v>0</v>
      </c>
      <c r="F23" s="22">
        <f>SUM(F3:F22)</f>
        <v>0</v>
      </c>
      <c r="G23" s="28"/>
    </row>
    <row r="24" spans="1:8" ht="15" hidden="1" customHeight="1" x14ac:dyDescent="0.25">
      <c r="A24" t="s">
        <v>92</v>
      </c>
    </row>
    <row r="25" spans="1:8" ht="15" hidden="1" customHeight="1" x14ac:dyDescent="0.25"/>
    <row r="26" spans="1:8" ht="15" hidden="1" customHeight="1" x14ac:dyDescent="0.25"/>
    <row r="27" spans="1:8" ht="15" hidden="1" customHeight="1" x14ac:dyDescent="0.25"/>
    <row r="28" spans="1:8" ht="15" hidden="1" customHeight="1" x14ac:dyDescent="0.25"/>
    <row r="29" spans="1:8" ht="15" hidden="1" customHeight="1" x14ac:dyDescent="0.25"/>
    <row r="30" spans="1:8" ht="15" hidden="1" customHeight="1" x14ac:dyDescent="0.25"/>
    <row r="31" spans="1:8" ht="15" hidden="1" customHeight="1" x14ac:dyDescent="0.25"/>
    <row r="32" spans="1:8" ht="15" hidden="1" customHeight="1" x14ac:dyDescent="0.25"/>
    <row r="33" spans="5:5" ht="15" hidden="1" customHeight="1" x14ac:dyDescent="0.25"/>
    <row r="34" spans="5:5" ht="15" hidden="1" customHeight="1" x14ac:dyDescent="0.25"/>
    <row r="35" spans="5:5" ht="15" hidden="1" customHeight="1" x14ac:dyDescent="0.25"/>
    <row r="36" spans="5:5" ht="15" hidden="1" customHeight="1" x14ac:dyDescent="0.25"/>
    <row r="37" spans="5:5" ht="15" hidden="1" customHeight="1" x14ac:dyDescent="0.25"/>
    <row r="38" spans="5:5" ht="15" hidden="1" customHeight="1" x14ac:dyDescent="0.25"/>
    <row r="39" spans="5:5" ht="15" hidden="1" customHeight="1" x14ac:dyDescent="0.25"/>
    <row r="40" spans="5:5" ht="15" hidden="1" customHeight="1" x14ac:dyDescent="0.25"/>
    <row r="41" spans="5:5" ht="15" hidden="1" customHeight="1" x14ac:dyDescent="0.25"/>
    <row r="42" spans="5:5" ht="15" hidden="1" customHeight="1" x14ac:dyDescent="0.25"/>
    <row r="43" spans="5:5" ht="15" hidden="1" customHeight="1" x14ac:dyDescent="0.25"/>
    <row r="44" spans="5:5" ht="15" hidden="1" customHeight="1" x14ac:dyDescent="0.25"/>
    <row r="45" spans="5:5" ht="15" hidden="1" customHeight="1" x14ac:dyDescent="0.25"/>
    <row r="46" spans="5:5" ht="15" hidden="1" customHeight="1" x14ac:dyDescent="0.25"/>
    <row r="47" spans="5:5" ht="15" hidden="1" customHeight="1" x14ac:dyDescent="0.25">
      <c r="E47" t="e">
        <f>select</f>
        <v>#NAME?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&amp;LPolitisko partiju aptauja par fiskālās disciplīnas jautājumiem</oddHeader>
    <oddFooter>&amp;LFiskālās disciplīnas padome&amp;CPage &amp;P&amp;R&amp;D</oddFooter>
  </headerFooter>
  <ignoredErrors>
    <ignoredError sqref="A3:A22" numberStoredAsText="1"/>
    <ignoredError sqref="C23:F23" formulaRange="1"/>
    <ignoredError sqref="E47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39997558519241921"/>
  </sheetPr>
  <dimension ref="A1:H22"/>
  <sheetViews>
    <sheetView zoomScaleNormal="100" workbookViewId="0">
      <selection activeCell="A3" sqref="A3"/>
    </sheetView>
  </sheetViews>
  <sheetFormatPr defaultColWidth="0" defaultRowHeight="15" zeroHeight="1" x14ac:dyDescent="0.25"/>
  <cols>
    <col min="1" max="1" width="7.85546875" style="19" customWidth="1"/>
    <col min="2" max="2" width="22" customWidth="1"/>
    <col min="3" max="3" width="30.7109375" customWidth="1"/>
    <col min="4" max="7" width="9.140625" customWidth="1"/>
    <col min="8" max="8" width="1.5703125" customWidth="1"/>
    <col min="9" max="16384" width="9.140625" hidden="1"/>
  </cols>
  <sheetData>
    <row r="1" spans="1:8" ht="15.75" x14ac:dyDescent="0.25">
      <c r="A1" s="204" t="s">
        <v>420</v>
      </c>
      <c r="B1" s="204"/>
      <c r="C1" s="205"/>
      <c r="D1" s="205"/>
      <c r="E1" s="205"/>
      <c r="F1" s="205"/>
      <c r="G1" s="205"/>
      <c r="H1" s="19"/>
    </row>
    <row r="2" spans="1:8" ht="15.75" x14ac:dyDescent="0.25">
      <c r="A2" s="17" t="s">
        <v>0</v>
      </c>
      <c r="B2" s="23" t="s">
        <v>127</v>
      </c>
      <c r="C2" s="25"/>
      <c r="D2" s="17">
        <v>2019</v>
      </c>
      <c r="E2" s="17">
        <v>2020</v>
      </c>
      <c r="F2" s="17">
        <v>2021</v>
      </c>
      <c r="G2" s="17">
        <v>2022</v>
      </c>
      <c r="H2" s="19"/>
    </row>
    <row r="3" spans="1:8" ht="15.75" x14ac:dyDescent="0.25">
      <c r="A3" s="20" t="s">
        <v>1</v>
      </c>
      <c r="B3" s="206" t="s">
        <v>416</v>
      </c>
      <c r="C3" s="206" t="s">
        <v>417</v>
      </c>
      <c r="D3" s="207">
        <f>'Budžeta ieņēmumi un izdevumi'!I16</f>
        <v>-0.999999999999996</v>
      </c>
      <c r="E3" s="207">
        <f>'Budžeta ieņēmumi un izdevumi'!J16</f>
        <v>-0.39999999999999603</v>
      </c>
      <c r="F3" s="207">
        <f>'Budžeta ieņēmumi un izdevumi'!K16</f>
        <v>-0.40000000000000541</v>
      </c>
      <c r="G3" s="207">
        <f>'Budžeta ieņēmumi un izdevumi'!L16</f>
        <v>-0.40000000000000679</v>
      </c>
      <c r="H3" s="19"/>
    </row>
    <row r="4" spans="1:8" ht="15.75" x14ac:dyDescent="0.25">
      <c r="A4" s="20" t="s">
        <v>2</v>
      </c>
      <c r="B4" s="206"/>
      <c r="C4" s="206" t="s">
        <v>419</v>
      </c>
      <c r="D4" s="207">
        <f>'Budžeta ieņēmumi un izdevumi'!D16</f>
        <v>-8.6187662550517121</v>
      </c>
      <c r="E4" s="207">
        <f>'Budžeta ieņēmumi un izdevumi'!E16</f>
        <v>-7.7754058939766111</v>
      </c>
      <c r="F4" s="207">
        <f>'Budžeta ieņēmumi un izdevumi'!F16</f>
        <v>-7.5608612606449217</v>
      </c>
      <c r="G4" s="207">
        <f>'Budžeta ieņēmumi un izdevumi'!G16</f>
        <v>-7.3534017442149633</v>
      </c>
      <c r="H4" s="19"/>
    </row>
    <row r="5" spans="1:8" ht="15.75" x14ac:dyDescent="0.25">
      <c r="A5" s="20" t="s">
        <v>3</v>
      </c>
      <c r="B5" s="206" t="s">
        <v>418</v>
      </c>
      <c r="C5" s="206" t="s">
        <v>417</v>
      </c>
      <c r="D5" s="207">
        <f>'Valsts parāds'!D9</f>
        <v>37.4</v>
      </c>
      <c r="E5" s="207">
        <f>'Valsts parāds'!E9</f>
        <v>38</v>
      </c>
      <c r="F5" s="207">
        <f>'Valsts parāds'!F9</f>
        <v>35.6</v>
      </c>
      <c r="G5" s="207">
        <f>'Valsts parāds'!G9</f>
        <v>35.6</v>
      </c>
      <c r="H5" s="19"/>
    </row>
    <row r="6" spans="1:8" ht="15.75" x14ac:dyDescent="0.25">
      <c r="A6" s="20" t="s">
        <v>4</v>
      </c>
      <c r="B6" s="206"/>
      <c r="C6" s="206" t="s">
        <v>419</v>
      </c>
      <c r="D6" s="207">
        <f>'Valsts parāds'!D4</f>
        <v>45.018766255051709</v>
      </c>
      <c r="E6" s="207">
        <f>'Valsts parāds'!E4</f>
        <v>45.37540589397662</v>
      </c>
      <c r="F6" s="207">
        <f>'Valsts parāds'!F4</f>
        <v>42.760861260644916</v>
      </c>
      <c r="G6" s="207">
        <f>'Valsts parāds'!G4</f>
        <v>42.553401744214952</v>
      </c>
      <c r="H6" s="19"/>
    </row>
    <row r="7" spans="1:8" x14ac:dyDescent="0.25">
      <c r="B7" s="19"/>
      <c r="C7" s="19"/>
      <c r="D7" s="19"/>
      <c r="E7" s="19"/>
      <c r="F7" s="19"/>
      <c r="G7" s="19"/>
      <c r="H7" s="19"/>
    </row>
    <row r="8" spans="1:8" x14ac:dyDescent="0.25">
      <c r="B8" s="19"/>
      <c r="C8" s="19"/>
      <c r="D8" s="19"/>
      <c r="E8" s="19"/>
      <c r="F8" s="19"/>
      <c r="G8" s="19"/>
      <c r="H8" s="19"/>
    </row>
    <row r="9" spans="1:8" x14ac:dyDescent="0.25">
      <c r="B9" s="19"/>
      <c r="C9" s="19"/>
      <c r="D9" s="19"/>
      <c r="E9" s="19"/>
      <c r="F9" s="19"/>
      <c r="G9" s="19"/>
      <c r="H9" s="19"/>
    </row>
    <row r="10" spans="1:8" x14ac:dyDescent="0.25">
      <c r="B10" s="19"/>
      <c r="C10" s="19"/>
      <c r="D10" s="19"/>
      <c r="E10" s="19"/>
      <c r="F10" s="19"/>
      <c r="G10" s="19"/>
      <c r="H10" s="19"/>
    </row>
    <row r="11" spans="1:8" x14ac:dyDescent="0.25">
      <c r="B11" s="19"/>
      <c r="C11" s="19"/>
      <c r="D11" s="19"/>
      <c r="E11" s="19"/>
      <c r="F11" s="19"/>
      <c r="G11" s="19"/>
      <c r="H11" s="19"/>
    </row>
    <row r="12" spans="1:8" x14ac:dyDescent="0.25">
      <c r="B12" s="19"/>
      <c r="C12" s="19"/>
      <c r="D12" s="19"/>
      <c r="E12" s="19"/>
      <c r="F12" s="19"/>
      <c r="G12" s="19"/>
      <c r="H12" s="19"/>
    </row>
    <row r="13" spans="1:8" x14ac:dyDescent="0.25">
      <c r="B13" s="19"/>
      <c r="C13" s="19"/>
      <c r="D13" s="19"/>
      <c r="E13" s="19"/>
      <c r="F13" s="19"/>
      <c r="G13" s="19"/>
      <c r="H13" s="19"/>
    </row>
    <row r="14" spans="1:8" x14ac:dyDescent="0.25">
      <c r="B14" s="19"/>
      <c r="C14" s="19"/>
      <c r="D14" s="19"/>
      <c r="E14" s="19"/>
      <c r="F14" s="19"/>
      <c r="G14" s="19"/>
      <c r="H14" s="19"/>
    </row>
    <row r="15" spans="1:8" x14ac:dyDescent="0.25">
      <c r="B15" s="19"/>
      <c r="C15" s="19"/>
      <c r="D15" s="19"/>
      <c r="E15" s="19"/>
      <c r="F15" s="19"/>
      <c r="G15" s="19"/>
      <c r="H15" s="19"/>
    </row>
    <row r="16" spans="1:8" x14ac:dyDescent="0.25">
      <c r="B16" s="19"/>
      <c r="C16" s="19"/>
      <c r="D16" s="19"/>
      <c r="E16" s="19"/>
      <c r="F16" s="19"/>
      <c r="G16" s="19"/>
      <c r="H16" s="19"/>
    </row>
    <row r="17" spans="2:8" x14ac:dyDescent="0.25">
      <c r="B17" s="19"/>
      <c r="C17" s="19"/>
      <c r="D17" s="19"/>
      <c r="E17" s="19"/>
      <c r="F17" s="19"/>
      <c r="G17" s="19"/>
      <c r="H17" s="19"/>
    </row>
    <row r="18" spans="2:8" x14ac:dyDescent="0.25">
      <c r="B18" s="19"/>
      <c r="C18" s="19"/>
      <c r="D18" s="19"/>
      <c r="E18" s="19"/>
      <c r="F18" s="19"/>
      <c r="G18" s="19"/>
      <c r="H18" s="19"/>
    </row>
    <row r="19" spans="2:8" x14ac:dyDescent="0.25">
      <c r="B19" s="19"/>
      <c r="C19" s="19"/>
      <c r="D19" s="19"/>
      <c r="E19" s="19"/>
      <c r="F19" s="19"/>
      <c r="G19" s="19"/>
      <c r="H19" s="19"/>
    </row>
    <row r="20" spans="2:8" x14ac:dyDescent="0.25">
      <c r="B20" s="19"/>
      <c r="C20" s="19"/>
      <c r="D20" s="19"/>
      <c r="E20" s="19"/>
      <c r="F20" s="19"/>
      <c r="G20" s="19"/>
      <c r="H20" s="19"/>
    </row>
    <row r="21" spans="2:8" x14ac:dyDescent="0.25">
      <c r="B21" s="19"/>
      <c r="C21" s="19"/>
      <c r="D21" s="19"/>
      <c r="E21" s="19"/>
      <c r="F21" s="19"/>
      <c r="G21" s="19"/>
      <c r="H21" s="19"/>
    </row>
    <row r="22" spans="2:8" x14ac:dyDescent="0.25">
      <c r="B22" s="19"/>
      <c r="C22" s="19"/>
      <c r="D22" s="19"/>
      <c r="E22" s="19"/>
      <c r="F22" s="19"/>
      <c r="G22" s="19"/>
      <c r="H22" s="19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&amp;LPolitisko partiju aptauja par fiskālās disciplīnas jautājumiem</oddHeader>
    <oddFooter>&amp;LFiskālās disciplīnas padome&amp;C&amp;P no &amp;N&amp;R&amp;D</oddFooter>
  </headerFooter>
  <ignoredErrors>
    <ignoredError sqref="A3:A6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X118"/>
  <sheetViews>
    <sheetView zoomScale="85" zoomScaleNormal="85" workbookViewId="0">
      <pane xSplit="4" ySplit="4" topLeftCell="K5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6.140625" style="64" customWidth="1"/>
    <col min="2" max="2" width="41.42578125" style="64" customWidth="1"/>
    <col min="3" max="3" width="33.140625" style="64" customWidth="1"/>
    <col min="4" max="4" width="17.85546875" style="65" bestFit="1" customWidth="1"/>
    <col min="5" max="10" width="8.5703125" style="65" customWidth="1"/>
    <col min="11" max="20" width="8.5703125" style="64" customWidth="1"/>
    <col min="21" max="16384" width="9.140625" style="64"/>
  </cols>
  <sheetData>
    <row r="1" spans="1:24" ht="20.25" x14ac:dyDescent="0.3">
      <c r="A1" s="63" t="s">
        <v>151</v>
      </c>
      <c r="E1" s="66">
        <v>2006</v>
      </c>
      <c r="F1" s="66">
        <v>2007</v>
      </c>
      <c r="G1" s="66">
        <v>2008</v>
      </c>
      <c r="H1" s="66">
        <v>2009</v>
      </c>
      <c r="I1" s="66">
        <v>2010</v>
      </c>
      <c r="J1" s="66">
        <v>2011</v>
      </c>
      <c r="K1" s="66">
        <v>2012</v>
      </c>
      <c r="L1" s="66">
        <v>2013</v>
      </c>
      <c r="M1" s="66">
        <v>2014</v>
      </c>
      <c r="N1" s="66">
        <v>2015</v>
      </c>
      <c r="O1" s="66">
        <v>2016</v>
      </c>
      <c r="P1" s="66">
        <v>2017</v>
      </c>
      <c r="Q1" s="66">
        <v>2018</v>
      </c>
      <c r="R1" s="66">
        <v>2019</v>
      </c>
      <c r="S1" s="66">
        <v>2020</v>
      </c>
      <c r="T1" s="66">
        <v>2021</v>
      </c>
      <c r="U1" s="66">
        <v>2022</v>
      </c>
      <c r="V1" s="66">
        <v>2023</v>
      </c>
      <c r="W1" s="66">
        <v>2024</v>
      </c>
      <c r="X1" s="66">
        <v>2025</v>
      </c>
    </row>
    <row r="2" spans="1:24" ht="6.75" customHeight="1" x14ac:dyDescent="0.25"/>
    <row r="3" spans="1:24" s="70" customFormat="1" x14ac:dyDescent="0.25">
      <c r="A3" s="67" t="s">
        <v>152</v>
      </c>
      <c r="B3" s="67" t="s">
        <v>153</v>
      </c>
      <c r="C3" s="67" t="s">
        <v>154</v>
      </c>
      <c r="D3" s="68" t="s">
        <v>155</v>
      </c>
      <c r="E3" s="68"/>
      <c r="F3" s="68"/>
      <c r="G3" s="68"/>
      <c r="H3" s="68"/>
      <c r="I3" s="68"/>
      <c r="J3" s="68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4" x14ac:dyDescent="0.25">
      <c r="A4" s="71"/>
      <c r="B4" s="72" t="s">
        <v>156</v>
      </c>
      <c r="C4" s="73" t="s">
        <v>157</v>
      </c>
      <c r="D4" s="74"/>
      <c r="E4" s="74"/>
      <c r="F4" s="74"/>
      <c r="G4" s="74"/>
      <c r="H4" s="74"/>
      <c r="I4" s="74"/>
      <c r="J4" s="74"/>
      <c r="K4" s="74"/>
      <c r="L4" s="74" t="s">
        <v>158</v>
      </c>
      <c r="M4" s="74" t="s">
        <v>159</v>
      </c>
      <c r="N4" s="74" t="s">
        <v>160</v>
      </c>
      <c r="O4" s="74" t="s">
        <v>161</v>
      </c>
      <c r="P4" s="74" t="s">
        <v>162</v>
      </c>
      <c r="Q4" s="74" t="s">
        <v>163</v>
      </c>
      <c r="R4" s="74" t="s">
        <v>164</v>
      </c>
      <c r="S4" s="74" t="s">
        <v>165</v>
      </c>
      <c r="T4" s="74" t="s">
        <v>166</v>
      </c>
      <c r="U4" s="75" t="s">
        <v>167</v>
      </c>
      <c r="V4" s="75" t="s">
        <v>168</v>
      </c>
      <c r="W4" s="75" t="s">
        <v>169</v>
      </c>
      <c r="X4" s="75" t="s">
        <v>170</v>
      </c>
    </row>
    <row r="5" spans="1:24" x14ac:dyDescent="0.25">
      <c r="A5" s="76">
        <v>1</v>
      </c>
      <c r="B5" s="64" t="s">
        <v>171</v>
      </c>
      <c r="C5" s="64" t="s">
        <v>172</v>
      </c>
      <c r="D5" s="65" t="s">
        <v>173</v>
      </c>
      <c r="E5" s="94">
        <v>20565.664000000001</v>
      </c>
      <c r="F5" s="94">
        <v>22617.967000000001</v>
      </c>
      <c r="G5" s="94">
        <v>21815.562000000002</v>
      </c>
      <c r="H5" s="94">
        <v>18673.752</v>
      </c>
      <c r="I5" s="94">
        <v>17937.881000000001</v>
      </c>
      <c r="J5" s="94">
        <v>19082.501</v>
      </c>
      <c r="K5" s="77">
        <v>19852.409</v>
      </c>
      <c r="L5" s="77">
        <v>20364.539000000001</v>
      </c>
      <c r="M5" s="77">
        <v>20754.021000000001</v>
      </c>
      <c r="N5" s="77">
        <v>21342.748</v>
      </c>
      <c r="O5" s="77">
        <v>21785.745999999999</v>
      </c>
      <c r="P5" s="77">
        <v>22770.726694647747</v>
      </c>
      <c r="Q5" s="77">
        <v>23689.059133459075</v>
      </c>
      <c r="R5" s="77">
        <v>24486.645827823522</v>
      </c>
      <c r="S5" s="77">
        <v>25219.98765904102</v>
      </c>
      <c r="T5" s="77">
        <v>25949.427033761942</v>
      </c>
      <c r="U5" s="96">
        <v>26701.960417741037</v>
      </c>
      <c r="V5" s="96">
        <v>27476.317269855525</v>
      </c>
      <c r="W5" s="96">
        <v>28231.915994776555</v>
      </c>
      <c r="X5" s="96">
        <v>29022.4096426303</v>
      </c>
    </row>
    <row r="6" spans="1:24" x14ac:dyDescent="0.25">
      <c r="A6" s="76">
        <v>2</v>
      </c>
      <c r="B6" s="64" t="s">
        <v>174</v>
      </c>
      <c r="C6" s="64" t="s">
        <v>175</v>
      </c>
      <c r="D6" s="65" t="s">
        <v>173</v>
      </c>
      <c r="E6" s="94"/>
      <c r="F6" s="94">
        <v>22592.013999999999</v>
      </c>
      <c r="G6" s="94">
        <v>24351.234999999997</v>
      </c>
      <c r="H6" s="94">
        <v>18826.592000000001</v>
      </c>
      <c r="I6" s="94">
        <v>17937.882000000001</v>
      </c>
      <c r="J6" s="94">
        <v>20302.762000000002</v>
      </c>
      <c r="K6" s="77">
        <v>21885.613000000001</v>
      </c>
      <c r="L6" s="77">
        <v>22831.540999999997</v>
      </c>
      <c r="M6" s="77">
        <v>23681.522000000001</v>
      </c>
      <c r="N6" s="77">
        <v>24353.116000000002</v>
      </c>
      <c r="O6" s="77">
        <v>24926.688000000002</v>
      </c>
      <c r="P6" s="77">
        <v>26866.68161501443</v>
      </c>
      <c r="Q6" s="77">
        <v>28814.31179144284</v>
      </c>
      <c r="R6" s="77">
        <v>30689.970331700839</v>
      </c>
      <c r="S6" s="77">
        <v>32473.813188208493</v>
      </c>
      <c r="T6" s="77">
        <v>34238.352573763215</v>
      </c>
      <c r="U6" s="161">
        <f>T6+T6/100*U8</f>
        <v>36087.223612746428</v>
      </c>
      <c r="V6" s="78"/>
      <c r="W6" s="78"/>
      <c r="X6" s="78"/>
    </row>
    <row r="7" spans="1:24" x14ac:dyDescent="0.25">
      <c r="A7" s="76">
        <v>3</v>
      </c>
      <c r="B7" s="64" t="s">
        <v>176</v>
      </c>
      <c r="C7" s="64" t="s">
        <v>177</v>
      </c>
      <c r="D7" s="65" t="s">
        <v>178</v>
      </c>
      <c r="E7" s="95"/>
      <c r="F7" s="95">
        <f>(F5-E5)/E5*100</f>
        <v>9.9792693296943877</v>
      </c>
      <c r="G7" s="95">
        <f t="shared" ref="G7:J7" si="0">(G5-F5)/F5*100</f>
        <v>-3.5476442246113402</v>
      </c>
      <c r="H7" s="95">
        <f t="shared" si="0"/>
        <v>-14.401691783140866</v>
      </c>
      <c r="I7" s="95">
        <f t="shared" si="0"/>
        <v>-3.9406703055711518</v>
      </c>
      <c r="J7" s="95">
        <f t="shared" si="0"/>
        <v>6.3810212588655197</v>
      </c>
      <c r="K7" s="95">
        <f>(K5-J5)/J5*100</f>
        <v>4.0346283749703424</v>
      </c>
      <c r="L7" s="79">
        <v>2.5796869286744961</v>
      </c>
      <c r="M7" s="79">
        <v>1.9125500459401534</v>
      </c>
      <c r="N7" s="79">
        <v>2.8366888517651567</v>
      </c>
      <c r="O7" s="79">
        <v>2.0756371203933144</v>
      </c>
      <c r="P7" s="79">
        <v>4.5212162789731725</v>
      </c>
      <c r="Q7" s="79">
        <v>4.0329518294520694</v>
      </c>
      <c r="R7" s="79">
        <v>3.3668989970053964</v>
      </c>
      <c r="S7" s="79">
        <v>2.9948643696402932</v>
      </c>
      <c r="T7" s="79">
        <v>2.8923066283080834</v>
      </c>
      <c r="U7" s="97">
        <f t="shared" ref="U7:X7" si="1">(U5-T5)/T5*100</f>
        <v>2.8999999999999937</v>
      </c>
      <c r="V7" s="97">
        <f t="shared" si="1"/>
        <v>2.8999999999999924</v>
      </c>
      <c r="W7" s="249">
        <f t="shared" si="1"/>
        <v>2.750000000000012</v>
      </c>
      <c r="X7" s="97">
        <f t="shared" si="1"/>
        <v>2.8000000000000074</v>
      </c>
    </row>
    <row r="8" spans="1:24" x14ac:dyDescent="0.25">
      <c r="A8" s="76">
        <v>4</v>
      </c>
      <c r="B8" s="64" t="s">
        <v>179</v>
      </c>
      <c r="C8" s="64" t="s">
        <v>180</v>
      </c>
      <c r="D8" s="65" t="s">
        <v>178</v>
      </c>
      <c r="E8" s="95"/>
      <c r="F8" s="95"/>
      <c r="G8" s="95"/>
      <c r="H8" s="95"/>
      <c r="I8" s="95"/>
      <c r="J8" s="95"/>
      <c r="K8" s="79">
        <v>7.7962397431442731</v>
      </c>
      <c r="L8" s="79">
        <v>4.3221405622890119</v>
      </c>
      <c r="M8" s="79">
        <v>3.7228367546457086</v>
      </c>
      <c r="N8" s="79">
        <v>2.8359410345331737</v>
      </c>
      <c r="O8" s="79">
        <v>2.355230435398914</v>
      </c>
      <c r="P8" s="79">
        <v>7.7827973576530818</v>
      </c>
      <c r="Q8" s="79">
        <v>7.249239799454732</v>
      </c>
      <c r="R8" s="79">
        <v>6.509468467732149</v>
      </c>
      <c r="S8" s="79">
        <v>5.8124619777330189</v>
      </c>
      <c r="T8" s="79">
        <v>5.4337301730720045</v>
      </c>
      <c r="U8" s="160">
        <v>5.4</v>
      </c>
      <c r="V8" s="78"/>
      <c r="W8" s="78"/>
      <c r="X8" s="78"/>
    </row>
    <row r="9" spans="1:24" s="84" customFormat="1" hidden="1" x14ac:dyDescent="0.25">
      <c r="A9" s="80"/>
      <c r="B9" s="81" t="s">
        <v>181</v>
      </c>
      <c r="C9" s="81" t="s">
        <v>182</v>
      </c>
      <c r="D9" s="82"/>
      <c r="E9" s="82"/>
      <c r="F9" s="82"/>
      <c r="G9" s="82"/>
      <c r="H9" s="82"/>
      <c r="I9" s="82"/>
      <c r="J9" s="82"/>
      <c r="K9" s="80"/>
      <c r="L9" s="80"/>
      <c r="M9" s="80"/>
      <c r="N9" s="80"/>
      <c r="O9" s="80"/>
      <c r="P9" s="80"/>
      <c r="Q9" s="80"/>
      <c r="R9" s="80"/>
      <c r="S9" s="80"/>
      <c r="T9" s="80"/>
      <c r="U9" s="83"/>
      <c r="V9" s="83"/>
      <c r="W9" s="83"/>
      <c r="X9" s="83"/>
    </row>
    <row r="10" spans="1:24" hidden="1" x14ac:dyDescent="0.25">
      <c r="A10" s="76">
        <f>A8+1</f>
        <v>5</v>
      </c>
      <c r="B10" s="64" t="s">
        <v>183</v>
      </c>
      <c r="C10" s="64" t="s">
        <v>184</v>
      </c>
      <c r="D10" s="65" t="s">
        <v>173</v>
      </c>
      <c r="K10" s="77">
        <v>12153.052</v>
      </c>
      <c r="L10" s="77">
        <v>12766.031000000001</v>
      </c>
      <c r="M10" s="77">
        <v>12942.432000000001</v>
      </c>
      <c r="N10" s="77">
        <v>13266.218000000001</v>
      </c>
      <c r="O10" s="77">
        <v>13703.07</v>
      </c>
      <c r="P10" s="77">
        <v>14417.795085741031</v>
      </c>
      <c r="Q10" s="77">
        <v>15300.610120720217</v>
      </c>
      <c r="R10" s="77">
        <v>15838.081901614592</v>
      </c>
      <c r="S10" s="77">
        <v>16286.226358814471</v>
      </c>
      <c r="T10" s="77">
        <v>16705.371185257991</v>
      </c>
      <c r="U10" s="78"/>
      <c r="V10" s="78"/>
      <c r="W10" s="78"/>
      <c r="X10" s="78"/>
    </row>
    <row r="11" spans="1:24" hidden="1" x14ac:dyDescent="0.25">
      <c r="A11" s="76">
        <f>A10+1</f>
        <v>6</v>
      </c>
      <c r="B11" s="64" t="s">
        <v>185</v>
      </c>
      <c r="C11" s="64" t="s">
        <v>186</v>
      </c>
      <c r="D11" s="65" t="s">
        <v>173</v>
      </c>
      <c r="K11" s="77">
        <v>3404.4140000000002</v>
      </c>
      <c r="L11" s="77">
        <v>3460.2170000000001</v>
      </c>
      <c r="M11" s="77">
        <v>3524.5450000000001</v>
      </c>
      <c r="N11" s="77">
        <v>3590.4110000000001</v>
      </c>
      <c r="O11" s="77">
        <v>3688.6889999999999</v>
      </c>
      <c r="P11" s="77">
        <v>3839.6870165075779</v>
      </c>
      <c r="Q11" s="77">
        <v>3958.7260591868398</v>
      </c>
      <c r="R11" s="77">
        <v>4069.1157848601088</v>
      </c>
      <c r="S11" s="77">
        <v>4181.1466795952347</v>
      </c>
      <c r="T11" s="77">
        <v>4288.7533136148668</v>
      </c>
      <c r="U11" s="78"/>
      <c r="V11" s="78"/>
      <c r="W11" s="78"/>
      <c r="X11" s="78"/>
    </row>
    <row r="12" spans="1:24" hidden="1" x14ac:dyDescent="0.25">
      <c r="A12" s="76">
        <f t="shared" ref="A12:A16" si="2">A11+1</f>
        <v>7</v>
      </c>
      <c r="B12" s="64" t="s">
        <v>187</v>
      </c>
      <c r="C12" s="64" t="s">
        <v>188</v>
      </c>
      <c r="D12" s="65" t="s">
        <v>173</v>
      </c>
      <c r="K12" s="77">
        <v>5173.5819999999985</v>
      </c>
      <c r="L12" s="77">
        <v>4935.8879999999981</v>
      </c>
      <c r="M12" s="77">
        <v>4521.1549999999997</v>
      </c>
      <c r="N12" s="77">
        <v>4614.3569999999972</v>
      </c>
      <c r="O12" s="77">
        <v>4588.4899999999989</v>
      </c>
      <c r="P12" s="77">
        <v>5697.6278442372331</v>
      </c>
      <c r="Q12" s="77">
        <v>6215.3093550039384</v>
      </c>
      <c r="R12" s="77">
        <v>6566.8635813872615</v>
      </c>
      <c r="S12" s="77">
        <v>6961.7880200466689</v>
      </c>
      <c r="T12" s="77">
        <v>7382.6131124233698</v>
      </c>
      <c r="U12" s="78"/>
      <c r="V12" s="78"/>
      <c r="W12" s="78"/>
      <c r="X12" s="78"/>
    </row>
    <row r="13" spans="1:24" hidden="1" x14ac:dyDescent="0.25">
      <c r="A13" s="76">
        <f t="shared" si="2"/>
        <v>8</v>
      </c>
      <c r="B13" s="64" t="s">
        <v>189</v>
      </c>
      <c r="C13" s="64" t="s">
        <v>190</v>
      </c>
      <c r="D13" s="65" t="s">
        <v>173</v>
      </c>
      <c r="K13" s="77">
        <v>4934.6409999999996</v>
      </c>
      <c r="L13" s="77">
        <v>4637.0050000000001</v>
      </c>
      <c r="M13" s="77">
        <v>4639.71</v>
      </c>
      <c r="N13" s="77">
        <v>4617.2179999999998</v>
      </c>
      <c r="O13" s="77">
        <v>3926.1030000000001</v>
      </c>
      <c r="P13" s="77">
        <v>4617.6278442372331</v>
      </c>
      <c r="Q13" s="77">
        <v>5135.3093550039384</v>
      </c>
      <c r="R13" s="77">
        <v>5596.8635813872615</v>
      </c>
      <c r="S13" s="77">
        <v>5991.7880200466689</v>
      </c>
      <c r="T13" s="77">
        <v>6412.6131124233698</v>
      </c>
      <c r="U13" s="78"/>
      <c r="V13" s="78"/>
      <c r="W13" s="78"/>
      <c r="X13" s="78"/>
    </row>
    <row r="14" spans="1:24" hidden="1" x14ac:dyDescent="0.25">
      <c r="A14" s="76">
        <f t="shared" si="2"/>
        <v>9</v>
      </c>
      <c r="B14" s="64" t="s">
        <v>191</v>
      </c>
      <c r="C14" s="64" t="s">
        <v>192</v>
      </c>
      <c r="D14" s="65" t="s">
        <v>173</v>
      </c>
      <c r="K14" s="77">
        <v>238.94099999999889</v>
      </c>
      <c r="L14" s="77">
        <v>298.88299999999799</v>
      </c>
      <c r="M14" s="77">
        <v>-118.55500000000029</v>
      </c>
      <c r="N14" s="77">
        <v>-2.8610000000026048</v>
      </c>
      <c r="O14" s="77">
        <v>662.38699999999881</v>
      </c>
      <c r="P14" s="77">
        <v>1080</v>
      </c>
      <c r="Q14" s="77">
        <v>1080</v>
      </c>
      <c r="R14" s="77">
        <v>970</v>
      </c>
      <c r="S14" s="77">
        <v>970</v>
      </c>
      <c r="T14" s="77">
        <v>970</v>
      </c>
      <c r="U14" s="78"/>
      <c r="V14" s="78"/>
      <c r="W14" s="78"/>
      <c r="X14" s="78"/>
    </row>
    <row r="15" spans="1:24" hidden="1" x14ac:dyDescent="0.25">
      <c r="A15" s="76">
        <f t="shared" si="2"/>
        <v>10</v>
      </c>
      <c r="B15" s="64" t="s">
        <v>193</v>
      </c>
      <c r="C15" s="64" t="s">
        <v>194</v>
      </c>
      <c r="D15" s="65" t="s">
        <v>173</v>
      </c>
      <c r="K15" s="77">
        <v>11839.004000000001</v>
      </c>
      <c r="L15" s="77">
        <v>11966.596</v>
      </c>
      <c r="M15" s="77">
        <v>12682.316999999999</v>
      </c>
      <c r="N15" s="77">
        <v>13060.303</v>
      </c>
      <c r="O15" s="77">
        <v>13592.939</v>
      </c>
      <c r="P15" s="77">
        <v>14131.514877646601</v>
      </c>
      <c r="Q15" s="77">
        <v>14691.357326500445</v>
      </c>
      <c r="R15" s="77">
        <v>15264.921499082464</v>
      </c>
      <c r="S15" s="77">
        <v>15837.556132624142</v>
      </c>
      <c r="T15" s="77">
        <v>16431.672070445777</v>
      </c>
      <c r="U15" s="78"/>
      <c r="V15" s="78"/>
      <c r="W15" s="78"/>
      <c r="X15" s="78"/>
    </row>
    <row r="16" spans="1:24" hidden="1" x14ac:dyDescent="0.25">
      <c r="A16" s="76">
        <f t="shared" si="2"/>
        <v>11</v>
      </c>
      <c r="B16" s="64" t="s">
        <v>195</v>
      </c>
      <c r="C16" s="64" t="s">
        <v>196</v>
      </c>
      <c r="D16" s="65" t="s">
        <v>173</v>
      </c>
      <c r="K16" s="77">
        <v>12717.643</v>
      </c>
      <c r="L16" s="77">
        <v>12764.192999999999</v>
      </c>
      <c r="M16" s="77">
        <v>12916.428</v>
      </c>
      <c r="N16" s="77">
        <v>13188.540999999999</v>
      </c>
      <c r="O16" s="77">
        <v>13787.441999999999</v>
      </c>
      <c r="P16" s="77">
        <v>15315.898129484694</v>
      </c>
      <c r="Q16" s="77">
        <v>16476.943727952366</v>
      </c>
      <c r="R16" s="77">
        <v>17252.336939120905</v>
      </c>
      <c r="S16" s="77">
        <v>18046.729532039499</v>
      </c>
      <c r="T16" s="77">
        <v>18858.982647980065</v>
      </c>
      <c r="U16" s="78"/>
      <c r="V16" s="78"/>
      <c r="W16" s="78"/>
      <c r="X16" s="78"/>
    </row>
    <row r="17" spans="1:24" s="84" customFormat="1" hidden="1" x14ac:dyDescent="0.25">
      <c r="A17" s="80"/>
      <c r="B17" s="81" t="s">
        <v>197</v>
      </c>
      <c r="C17" s="81" t="s">
        <v>198</v>
      </c>
      <c r="D17" s="82"/>
      <c r="E17" s="82"/>
      <c r="F17" s="82"/>
      <c r="G17" s="82"/>
      <c r="H17" s="82"/>
      <c r="I17" s="82"/>
      <c r="J17" s="82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3"/>
      <c r="V17" s="83"/>
      <c r="W17" s="83"/>
      <c r="X17" s="83"/>
    </row>
    <row r="18" spans="1:24" hidden="1" x14ac:dyDescent="0.25">
      <c r="A18" s="76">
        <f>A16+1</f>
        <v>12</v>
      </c>
      <c r="B18" s="64" t="s">
        <v>183</v>
      </c>
      <c r="C18" s="64" t="s">
        <v>184</v>
      </c>
      <c r="D18" s="65" t="s">
        <v>178</v>
      </c>
      <c r="K18" s="79">
        <v>3.1551785749147188</v>
      </c>
      <c r="L18" s="79">
        <v>5.0438276739044774</v>
      </c>
      <c r="M18" s="79">
        <v>1.3817998718630653</v>
      </c>
      <c r="N18" s="79">
        <v>2.5017400130052936</v>
      </c>
      <c r="O18" s="79">
        <v>3.2929656364760307</v>
      </c>
      <c r="P18" s="79">
        <v>5.215802632118427</v>
      </c>
      <c r="Q18" s="79">
        <v>6.1230932311715058</v>
      </c>
      <c r="R18" s="79">
        <v>3.5127473783971963</v>
      </c>
      <c r="S18" s="79">
        <v>2.8295374400999496</v>
      </c>
      <c r="T18" s="79">
        <v>2.5736153803159523</v>
      </c>
      <c r="U18" s="85"/>
      <c r="V18" s="85"/>
      <c r="W18" s="78"/>
      <c r="X18" s="78"/>
    </row>
    <row r="19" spans="1:24" hidden="1" x14ac:dyDescent="0.25">
      <c r="A19" s="76">
        <f>A18+1</f>
        <v>13</v>
      </c>
      <c r="B19" s="64" t="s">
        <v>185</v>
      </c>
      <c r="C19" s="64" t="s">
        <v>186</v>
      </c>
      <c r="D19" s="65" t="s">
        <v>178</v>
      </c>
      <c r="K19" s="79">
        <v>0.28783586374179215</v>
      </c>
      <c r="L19" s="79">
        <v>1.639136720739609</v>
      </c>
      <c r="M19" s="79">
        <v>1.8590741563318192</v>
      </c>
      <c r="N19" s="79">
        <v>1.8687802255326513</v>
      </c>
      <c r="O19" s="79">
        <v>2.7372353750030332</v>
      </c>
      <c r="P19" s="79">
        <v>4.0935415403027475</v>
      </c>
      <c r="Q19" s="79">
        <v>3.1002277573012993</v>
      </c>
      <c r="R19" s="79">
        <v>2.7885164071177027</v>
      </c>
      <c r="S19" s="79">
        <v>2.7531999741063462</v>
      </c>
      <c r="T19" s="79">
        <v>2.5736153803159301</v>
      </c>
      <c r="U19" s="85"/>
      <c r="V19" s="85"/>
      <c r="W19" s="78"/>
      <c r="X19" s="78"/>
    </row>
    <row r="20" spans="1:24" hidden="1" x14ac:dyDescent="0.25">
      <c r="A20" s="76">
        <f t="shared" ref="A20:A24" si="3">A19+1</f>
        <v>14</v>
      </c>
      <c r="B20" s="64" t="s">
        <v>187</v>
      </c>
      <c r="C20" s="64" t="s">
        <v>188</v>
      </c>
      <c r="D20" s="65" t="s">
        <v>178</v>
      </c>
      <c r="K20" s="79">
        <v>-0.32356037404615012</v>
      </c>
      <c r="L20" s="79">
        <v>-4.5943796773686092</v>
      </c>
      <c r="M20" s="79">
        <v>-8.4023989199106364</v>
      </c>
      <c r="N20" s="79">
        <v>2.0614643824420353</v>
      </c>
      <c r="O20" s="79">
        <v>-0.560576479019681</v>
      </c>
      <c r="P20" s="79">
        <v>24.172175252364813</v>
      </c>
      <c r="Q20" s="79">
        <v>9.0859130311627077</v>
      </c>
      <c r="R20" s="79">
        <v>5.6562627264930443</v>
      </c>
      <c r="S20" s="79">
        <v>6.013897407260882</v>
      </c>
      <c r="T20" s="79">
        <v>6.0447846324094279</v>
      </c>
      <c r="U20" s="85"/>
      <c r="V20" s="85"/>
      <c r="W20" s="78"/>
      <c r="X20" s="78"/>
    </row>
    <row r="21" spans="1:24" hidden="1" x14ac:dyDescent="0.25">
      <c r="A21" s="76">
        <f t="shared" si="3"/>
        <v>15</v>
      </c>
      <c r="B21" s="64" t="s">
        <v>189</v>
      </c>
      <c r="C21" s="64" t="s">
        <v>190</v>
      </c>
      <c r="D21" s="65" t="s">
        <v>178</v>
      </c>
      <c r="K21" s="79">
        <v>14.380228466500355</v>
      </c>
      <c r="L21" s="79">
        <v>-6.0315633903256449</v>
      </c>
      <c r="M21" s="79">
        <v>5.8335067570558508E-2</v>
      </c>
      <c r="N21" s="79">
        <v>-0.48477167754019668</v>
      </c>
      <c r="O21" s="79">
        <v>-14.96821246040364</v>
      </c>
      <c r="P21" s="79">
        <v>17.613517634082278</v>
      </c>
      <c r="Q21" s="79">
        <v>11.210983826095223</v>
      </c>
      <c r="R21" s="79">
        <v>8.9878563193778405</v>
      </c>
      <c r="S21" s="79">
        <v>7.0561741038812187</v>
      </c>
      <c r="T21" s="79">
        <v>7.0233641605602637</v>
      </c>
      <c r="U21" s="85"/>
      <c r="V21" s="85"/>
      <c r="W21" s="78"/>
      <c r="X21" s="78"/>
    </row>
    <row r="22" spans="1:24" hidden="1" x14ac:dyDescent="0.25">
      <c r="A22" s="76">
        <f t="shared" si="3"/>
        <v>16</v>
      </c>
      <c r="B22" s="64" t="s">
        <v>191</v>
      </c>
      <c r="C22" s="64" t="s">
        <v>199</v>
      </c>
      <c r="D22" s="65" t="s">
        <v>200</v>
      </c>
      <c r="K22" s="65" t="s">
        <v>200</v>
      </c>
      <c r="L22" s="65" t="s">
        <v>200</v>
      </c>
      <c r="M22" s="65" t="s">
        <v>200</v>
      </c>
      <c r="N22" s="65" t="s">
        <v>200</v>
      </c>
      <c r="O22" s="65" t="s">
        <v>200</v>
      </c>
      <c r="P22" s="65" t="s">
        <v>200</v>
      </c>
      <c r="Q22" s="65" t="s">
        <v>200</v>
      </c>
      <c r="R22" s="65" t="s">
        <v>200</v>
      </c>
      <c r="S22" s="65" t="s">
        <v>200</v>
      </c>
      <c r="T22" s="65" t="s">
        <v>200</v>
      </c>
      <c r="U22" s="85"/>
      <c r="V22" s="85"/>
      <c r="W22" s="78"/>
      <c r="X22" s="78"/>
    </row>
    <row r="23" spans="1:24" hidden="1" x14ac:dyDescent="0.25">
      <c r="A23" s="76">
        <f t="shared" si="3"/>
        <v>17</v>
      </c>
      <c r="B23" s="64" t="s">
        <v>193</v>
      </c>
      <c r="C23" s="64" t="s">
        <v>194</v>
      </c>
      <c r="D23" s="65" t="s">
        <v>178</v>
      </c>
      <c r="K23" s="79">
        <v>9.7791093735786649</v>
      </c>
      <c r="L23" s="79">
        <v>1.0777257951766872</v>
      </c>
      <c r="M23" s="79">
        <v>5.9809907512545779</v>
      </c>
      <c r="N23" s="79">
        <v>2.9804175372686315</v>
      </c>
      <c r="O23" s="79">
        <v>4.0782821041747797</v>
      </c>
      <c r="P23" s="79">
        <v>3.9621738731160372</v>
      </c>
      <c r="Q23" s="79">
        <v>3.9616591264352685</v>
      </c>
      <c r="R23" s="79">
        <v>3.9040924526926979</v>
      </c>
      <c r="S23" s="79">
        <v>3.7513106999999879</v>
      </c>
      <c r="T23" s="79">
        <v>3.7513106999999879</v>
      </c>
      <c r="U23" s="85"/>
      <c r="V23" s="85"/>
      <c r="W23" s="78"/>
      <c r="X23" s="78"/>
    </row>
    <row r="24" spans="1:24" hidden="1" x14ac:dyDescent="0.25">
      <c r="A24" s="76">
        <f t="shared" si="3"/>
        <v>18</v>
      </c>
      <c r="B24" s="64" t="s">
        <v>195</v>
      </c>
      <c r="C24" s="64" t="s">
        <v>196</v>
      </c>
      <c r="D24" s="65" t="s">
        <v>178</v>
      </c>
      <c r="K24" s="79">
        <v>5.3811348552625926</v>
      </c>
      <c r="L24" s="79">
        <v>0.36602694382912304</v>
      </c>
      <c r="M24" s="79">
        <v>1.19267234520819</v>
      </c>
      <c r="N24" s="79">
        <v>2.1067202170754973</v>
      </c>
      <c r="O24" s="79">
        <v>4.5410709190652598</v>
      </c>
      <c r="P24" s="79">
        <v>11.085857184274616</v>
      </c>
      <c r="Q24" s="79">
        <v>7.5806563131452176</v>
      </c>
      <c r="R24" s="79">
        <v>4.7059286234808262</v>
      </c>
      <c r="S24" s="79">
        <v>4.604550651438144</v>
      </c>
      <c r="T24" s="79">
        <v>4.5008327658400571</v>
      </c>
      <c r="U24" s="85"/>
      <c r="V24" s="85"/>
      <c r="W24" s="78"/>
      <c r="X24" s="78"/>
    </row>
    <row r="25" spans="1:24" s="84" customFormat="1" hidden="1" x14ac:dyDescent="0.25">
      <c r="A25" s="80"/>
      <c r="B25" s="81" t="s">
        <v>201</v>
      </c>
      <c r="C25" s="81" t="s">
        <v>202</v>
      </c>
      <c r="D25" s="82"/>
      <c r="E25" s="82"/>
      <c r="F25" s="82"/>
      <c r="G25" s="82"/>
      <c r="H25" s="82"/>
      <c r="I25" s="82"/>
      <c r="J25" s="82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3"/>
      <c r="V25" s="83"/>
      <c r="W25" s="83"/>
      <c r="X25" s="83"/>
    </row>
    <row r="26" spans="1:24" hidden="1" x14ac:dyDescent="0.25">
      <c r="A26" s="76">
        <f>A24+1</f>
        <v>19</v>
      </c>
      <c r="B26" s="64" t="s">
        <v>183</v>
      </c>
      <c r="C26" s="64" t="s">
        <v>184</v>
      </c>
      <c r="D26" s="65" t="s">
        <v>173</v>
      </c>
      <c r="K26" s="77">
        <v>13331.181</v>
      </c>
      <c r="L26" s="77">
        <v>14039.43</v>
      </c>
      <c r="M26" s="77">
        <v>14468.681</v>
      </c>
      <c r="N26" s="77">
        <v>14678.594999999999</v>
      </c>
      <c r="O26" s="77">
        <v>15319.529</v>
      </c>
      <c r="P26" s="77">
        <v>16638.311626969451</v>
      </c>
      <c r="Q26" s="77">
        <v>18151.489506861122</v>
      </c>
      <c r="R26" s="77">
        <v>19240.044010141111</v>
      </c>
      <c r="S26" s="77">
        <v>20199.921672336652</v>
      </c>
      <c r="T26" s="77">
        <v>21154.905552537144</v>
      </c>
      <c r="U26" s="78"/>
      <c r="V26" s="78"/>
      <c r="W26" s="78"/>
      <c r="X26" s="78"/>
    </row>
    <row r="27" spans="1:24" hidden="1" x14ac:dyDescent="0.25">
      <c r="A27" s="76">
        <f>A26+1</f>
        <v>20</v>
      </c>
      <c r="B27" s="64" t="s">
        <v>185</v>
      </c>
      <c r="C27" s="64" t="s">
        <v>186</v>
      </c>
      <c r="D27" s="65" t="s">
        <v>173</v>
      </c>
      <c r="K27" s="77">
        <v>3799.1370000000002</v>
      </c>
      <c r="L27" s="77">
        <v>4021.8020000000001</v>
      </c>
      <c r="M27" s="77">
        <v>4135.5810000000001</v>
      </c>
      <c r="N27" s="77">
        <v>4358.3620000000001</v>
      </c>
      <c r="O27" s="77">
        <v>4492.6549999999997</v>
      </c>
      <c r="P27" s="77">
        <v>4813.9569311358573</v>
      </c>
      <c r="Q27" s="77">
        <v>5112.0965769436443</v>
      </c>
      <c r="R27" s="77">
        <v>5410.8164985820586</v>
      </c>
      <c r="S27" s="77">
        <v>5708.4544754690169</v>
      </c>
      <c r="T27" s="77">
        <v>5994.4887477568427</v>
      </c>
      <c r="U27" s="78"/>
      <c r="V27" s="78"/>
      <c r="W27" s="78"/>
      <c r="X27" s="78"/>
    </row>
    <row r="28" spans="1:24" hidden="1" x14ac:dyDescent="0.25">
      <c r="A28" s="76">
        <f t="shared" ref="A28:A32" si="4">A27+1</f>
        <v>21</v>
      </c>
      <c r="B28" s="64" t="s">
        <v>187</v>
      </c>
      <c r="C28" s="64" t="s">
        <v>188</v>
      </c>
      <c r="D28" s="65" t="s">
        <v>173</v>
      </c>
      <c r="K28" s="77">
        <v>5728.5130000000008</v>
      </c>
      <c r="L28" s="77">
        <v>5579.1759999999995</v>
      </c>
      <c r="M28" s="77">
        <v>5418.6470000000008</v>
      </c>
      <c r="N28" s="77">
        <v>5440.2730000000001</v>
      </c>
      <c r="O28" s="77">
        <v>4891.0220000000008</v>
      </c>
      <c r="P28" s="77">
        <v>6136.4296208282531</v>
      </c>
      <c r="Q28" s="77">
        <v>6845.7710008561353</v>
      </c>
      <c r="R28" s="77">
        <v>7462.1044336183077</v>
      </c>
      <c r="S28" s="77">
        <v>8137.6125931825381</v>
      </c>
      <c r="T28" s="77">
        <v>8801.4089353741711</v>
      </c>
      <c r="U28" s="78"/>
      <c r="V28" s="78"/>
      <c r="W28" s="78"/>
      <c r="X28" s="78"/>
    </row>
    <row r="29" spans="1:24" hidden="1" x14ac:dyDescent="0.25">
      <c r="A29" s="76">
        <f t="shared" si="4"/>
        <v>22</v>
      </c>
      <c r="B29" s="64" t="s">
        <v>189</v>
      </c>
      <c r="C29" s="64" t="s">
        <v>190</v>
      </c>
      <c r="D29" s="65" t="s">
        <v>173</v>
      </c>
      <c r="K29" s="77">
        <v>5551.2340000000004</v>
      </c>
      <c r="L29" s="77">
        <v>5291.0259999999998</v>
      </c>
      <c r="M29" s="77">
        <v>5337.31</v>
      </c>
      <c r="N29" s="77">
        <v>5384.46</v>
      </c>
      <c r="O29" s="77">
        <v>4537.7520000000004</v>
      </c>
      <c r="P29" s="77">
        <v>5404.9159709528767</v>
      </c>
      <c r="Q29" s="77">
        <v>6187.4087159682967</v>
      </c>
      <c r="R29" s="77">
        <v>6900.3629099848422</v>
      </c>
      <c r="S29" s="77">
        <v>7547.7839933673986</v>
      </c>
      <c r="T29" s="77">
        <v>8241.0717655497883</v>
      </c>
      <c r="U29" s="78"/>
      <c r="V29" s="78"/>
      <c r="W29" s="78"/>
      <c r="X29" s="78"/>
    </row>
    <row r="30" spans="1:24" hidden="1" x14ac:dyDescent="0.25">
      <c r="A30" s="76">
        <f t="shared" si="4"/>
        <v>23</v>
      </c>
      <c r="B30" s="64" t="s">
        <v>191</v>
      </c>
      <c r="C30" s="64" t="s">
        <v>199</v>
      </c>
      <c r="D30" s="65" t="s">
        <v>173</v>
      </c>
      <c r="K30" s="77">
        <v>177.279</v>
      </c>
      <c r="L30" s="77">
        <v>288.14999999999998</v>
      </c>
      <c r="M30" s="77">
        <v>81.337000000000003</v>
      </c>
      <c r="N30" s="77">
        <v>55.813000000000002</v>
      </c>
      <c r="O30" s="77">
        <v>353.27</v>
      </c>
      <c r="P30" s="77">
        <v>731.51364987537625</v>
      </c>
      <c r="Q30" s="77">
        <v>658.36228488783865</v>
      </c>
      <c r="R30" s="77">
        <v>561.74152363346593</v>
      </c>
      <c r="S30" s="77">
        <v>589.82859981513934</v>
      </c>
      <c r="T30" s="77">
        <v>560.33716982438239</v>
      </c>
      <c r="U30" s="78"/>
      <c r="V30" s="78"/>
      <c r="W30" s="78"/>
      <c r="X30" s="78"/>
    </row>
    <row r="31" spans="1:24" hidden="1" x14ac:dyDescent="0.25">
      <c r="A31" s="76">
        <f t="shared" si="4"/>
        <v>24</v>
      </c>
      <c r="B31" s="64" t="s">
        <v>193</v>
      </c>
      <c r="C31" s="64" t="s">
        <v>194</v>
      </c>
      <c r="D31" s="65" t="s">
        <v>173</v>
      </c>
      <c r="K31" s="77">
        <v>13417.956</v>
      </c>
      <c r="L31" s="77">
        <v>13741.264999999999</v>
      </c>
      <c r="M31" s="77">
        <v>14345.879000000001</v>
      </c>
      <c r="N31" s="77">
        <v>14690.398999999999</v>
      </c>
      <c r="O31" s="77">
        <v>14965.835999999999</v>
      </c>
      <c r="P31" s="77">
        <v>16227.837206972465</v>
      </c>
      <c r="Q31" s="77">
        <v>17596.170139135884</v>
      </c>
      <c r="R31" s="77">
        <v>19069.315947749386</v>
      </c>
      <c r="S31" s="77">
        <v>20635.405842518619</v>
      </c>
      <c r="T31" s="77">
        <v>22330.112703162173</v>
      </c>
      <c r="U31" s="78"/>
      <c r="V31" s="78"/>
      <c r="W31" s="78"/>
      <c r="X31" s="78"/>
    </row>
    <row r="32" spans="1:24" hidden="1" x14ac:dyDescent="0.25">
      <c r="A32" s="76">
        <f t="shared" si="4"/>
        <v>25</v>
      </c>
      <c r="B32" s="64" t="s">
        <v>195</v>
      </c>
      <c r="C32" s="64" t="s">
        <v>196</v>
      </c>
      <c r="D32" s="65" t="s">
        <v>173</v>
      </c>
      <c r="K32" s="77">
        <v>14391.173000000001</v>
      </c>
      <c r="L32" s="77">
        <v>14550.132</v>
      </c>
      <c r="M32" s="77">
        <v>14687.266</v>
      </c>
      <c r="N32" s="77">
        <v>14814.513000000001</v>
      </c>
      <c r="O32" s="77">
        <v>14742.353999999999</v>
      </c>
      <c r="P32" s="77">
        <v>16949.853770891597</v>
      </c>
      <c r="Q32" s="77">
        <v>18891.215432353947</v>
      </c>
      <c r="R32" s="77">
        <v>20492.310558390025</v>
      </c>
      <c r="S32" s="77">
        <v>22207.581395298337</v>
      </c>
      <c r="T32" s="77">
        <v>24042.563365067115</v>
      </c>
      <c r="U32" s="78"/>
      <c r="V32" s="78"/>
      <c r="W32" s="78"/>
      <c r="X32" s="78"/>
    </row>
    <row r="33" spans="1:24" hidden="1" x14ac:dyDescent="0.25">
      <c r="A33" s="71"/>
      <c r="B33" s="72" t="s">
        <v>203</v>
      </c>
      <c r="C33" s="72" t="s">
        <v>204</v>
      </c>
      <c r="D33" s="74"/>
      <c r="E33" s="74"/>
      <c r="F33" s="74"/>
      <c r="G33" s="74"/>
      <c r="H33" s="74"/>
      <c r="I33" s="74"/>
      <c r="J33" s="74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8"/>
      <c r="V33" s="78"/>
      <c r="W33" s="78"/>
      <c r="X33" s="78"/>
    </row>
    <row r="34" spans="1:24" hidden="1" x14ac:dyDescent="0.25">
      <c r="A34" s="76">
        <f>A32+1</f>
        <v>26</v>
      </c>
      <c r="B34" s="64" t="s">
        <v>205</v>
      </c>
      <c r="C34" s="64" t="s">
        <v>206</v>
      </c>
      <c r="D34" s="65" t="s">
        <v>178</v>
      </c>
      <c r="K34" s="79">
        <v>3.615730095767745</v>
      </c>
      <c r="L34" s="79">
        <v>1.698634189462922</v>
      </c>
      <c r="M34" s="79">
        <v>1.7763138179640379</v>
      </c>
      <c r="N34" s="79">
        <v>-7.2718913874325608E-4</v>
      </c>
      <c r="O34" s="79">
        <v>0.27390797931130351</v>
      </c>
      <c r="P34" s="79">
        <v>3.1204966750239151</v>
      </c>
      <c r="Q34" s="79">
        <v>3.0916050284484129</v>
      </c>
      <c r="R34" s="79">
        <v>3.0402087140273011</v>
      </c>
      <c r="S34" s="79">
        <v>2.7356680600894663</v>
      </c>
      <c r="T34" s="79">
        <v>2.4699840328632661</v>
      </c>
      <c r="U34" s="78"/>
      <c r="V34" s="78"/>
      <c r="W34" s="78"/>
      <c r="X34" s="78"/>
    </row>
    <row r="35" spans="1:24" hidden="1" x14ac:dyDescent="0.25">
      <c r="A35" s="76">
        <f>A34+1</f>
        <v>27</v>
      </c>
      <c r="B35" s="86" t="s">
        <v>207</v>
      </c>
      <c r="C35" s="86" t="s">
        <v>208</v>
      </c>
      <c r="D35" s="87" t="s">
        <v>178</v>
      </c>
      <c r="E35" s="87"/>
      <c r="F35" s="87"/>
      <c r="G35" s="87"/>
      <c r="H35" s="87"/>
      <c r="I35" s="87"/>
      <c r="J35" s="87"/>
      <c r="K35" s="79">
        <v>3.3479370757350466</v>
      </c>
      <c r="L35" s="79">
        <v>0.25598594291578536</v>
      </c>
      <c r="M35" s="79">
        <v>1.6528287750360136</v>
      </c>
      <c r="N35" s="79">
        <v>-1.025273903482983</v>
      </c>
      <c r="O35" s="79">
        <v>1.0392650513217632</v>
      </c>
      <c r="P35" s="79">
        <v>3.2245191638590902</v>
      </c>
      <c r="Q35" s="79">
        <v>2.8000000000000003</v>
      </c>
      <c r="R35" s="79">
        <v>2.4</v>
      </c>
      <c r="S35" s="79">
        <v>2.1</v>
      </c>
      <c r="T35" s="79">
        <v>2.1</v>
      </c>
      <c r="U35" s="78"/>
      <c r="V35" s="78"/>
      <c r="W35" s="78"/>
      <c r="X35" s="78"/>
    </row>
    <row r="36" spans="1:24" hidden="1" x14ac:dyDescent="0.25">
      <c r="A36" s="76">
        <f t="shared" ref="A36:A41" si="5">A35+1</f>
        <v>28</v>
      </c>
      <c r="B36" s="86" t="s">
        <v>209</v>
      </c>
      <c r="C36" s="86" t="s">
        <v>210</v>
      </c>
      <c r="D36" s="87" t="s">
        <v>178</v>
      </c>
      <c r="E36" s="87"/>
      <c r="F36" s="87"/>
      <c r="G36" s="87"/>
      <c r="H36" s="87"/>
      <c r="I36" s="87"/>
      <c r="J36" s="87"/>
      <c r="K36" s="79">
        <v>2.4438745014633696</v>
      </c>
      <c r="L36" s="79">
        <v>4.1537145317375206</v>
      </c>
      <c r="M36" s="79">
        <v>0.95227753260758163</v>
      </c>
      <c r="N36" s="79">
        <v>3.453612880782714</v>
      </c>
      <c r="O36" s="79">
        <v>0.33487070183007006</v>
      </c>
      <c r="P36" s="79">
        <v>2.9379099976106366</v>
      </c>
      <c r="Q36" s="79">
        <v>3</v>
      </c>
      <c r="R36" s="79">
        <v>2.9720023690359012</v>
      </c>
      <c r="S36" s="79">
        <v>2.6739761047458273</v>
      </c>
      <c r="T36" s="79">
        <v>2.3759498404557529</v>
      </c>
      <c r="U36" s="78"/>
      <c r="V36" s="78"/>
      <c r="W36" s="78"/>
      <c r="X36" s="78"/>
    </row>
    <row r="37" spans="1:24" hidden="1" x14ac:dyDescent="0.25">
      <c r="A37" s="76">
        <f t="shared" si="5"/>
        <v>29</v>
      </c>
      <c r="B37" s="86" t="s">
        <v>211</v>
      </c>
      <c r="C37" s="86" t="s">
        <v>212</v>
      </c>
      <c r="D37" s="87" t="s">
        <v>178</v>
      </c>
      <c r="E37" s="87"/>
      <c r="F37" s="87"/>
      <c r="G37" s="87"/>
      <c r="H37" s="87"/>
      <c r="I37" s="87"/>
      <c r="J37" s="87"/>
      <c r="K37" s="79">
        <v>12.450885410730123</v>
      </c>
      <c r="L37" s="79">
        <v>2.0831820832416952</v>
      </c>
      <c r="M37" s="79">
        <v>6.0319376987328752</v>
      </c>
      <c r="N37" s="79">
        <v>-1.6287842565309063</v>
      </c>
      <c r="O37" s="79">
        <v>-9.5891973844988883</v>
      </c>
      <c r="P37" s="79">
        <v>1.0396544194749566</v>
      </c>
      <c r="Q37" s="79">
        <v>2.2675704905816332</v>
      </c>
      <c r="R37" s="79">
        <v>3.1676909897935275</v>
      </c>
      <c r="S37" s="79">
        <v>2.8662450440819782</v>
      </c>
      <c r="T37" s="79">
        <v>1.9919452210225472</v>
      </c>
      <c r="U37" s="78"/>
      <c r="V37" s="78"/>
      <c r="W37" s="78"/>
      <c r="X37" s="78"/>
    </row>
    <row r="38" spans="1:24" hidden="1" x14ac:dyDescent="0.25">
      <c r="A38" s="76">
        <f t="shared" si="5"/>
        <v>30</v>
      </c>
      <c r="B38" s="86" t="s">
        <v>213</v>
      </c>
      <c r="C38" s="86" t="s">
        <v>214</v>
      </c>
      <c r="D38" s="87" t="s">
        <v>178</v>
      </c>
      <c r="E38" s="87"/>
      <c r="F38" s="87"/>
      <c r="G38" s="87"/>
      <c r="H38" s="87"/>
      <c r="I38" s="87"/>
      <c r="J38" s="87"/>
      <c r="K38" s="79">
        <v>7.7958214475638812</v>
      </c>
      <c r="L38" s="79">
        <v>1.4304517683945193</v>
      </c>
      <c r="M38" s="79">
        <v>0.81595312179752</v>
      </c>
      <c r="N38" s="79">
        <v>1.3748403260851063</v>
      </c>
      <c r="O38" s="79">
        <v>-0.89004181120482428</v>
      </c>
      <c r="P38" s="79">
        <v>1.2723645906466128</v>
      </c>
      <c r="Q38" s="79">
        <v>2.9371584607183356</v>
      </c>
      <c r="R38" s="79">
        <v>2.3257689290140795</v>
      </c>
      <c r="S38" s="79">
        <v>2.1729215460880158</v>
      </c>
      <c r="T38" s="79">
        <v>2.0200741631619521</v>
      </c>
      <c r="U38" s="78"/>
      <c r="V38" s="78"/>
      <c r="W38" s="78"/>
      <c r="X38" s="78"/>
    </row>
    <row r="39" spans="1:24" hidden="1" x14ac:dyDescent="0.25">
      <c r="A39" s="76">
        <f t="shared" si="5"/>
        <v>31</v>
      </c>
      <c r="B39" s="86" t="s">
        <v>215</v>
      </c>
      <c r="C39" s="86" t="s">
        <v>216</v>
      </c>
      <c r="D39" s="87" t="s">
        <v>200</v>
      </c>
      <c r="E39" s="87"/>
      <c r="F39" s="87"/>
      <c r="G39" s="87"/>
      <c r="H39" s="87"/>
      <c r="I39" s="87"/>
      <c r="J39" s="87"/>
      <c r="K39" s="87" t="s">
        <v>200</v>
      </c>
      <c r="L39" s="87" t="s">
        <v>200</v>
      </c>
      <c r="M39" s="87" t="s">
        <v>200</v>
      </c>
      <c r="N39" s="87" t="s">
        <v>200</v>
      </c>
      <c r="O39" s="87" t="s">
        <v>200</v>
      </c>
      <c r="P39" s="87" t="s">
        <v>200</v>
      </c>
      <c r="Q39" s="87" t="s">
        <v>200</v>
      </c>
      <c r="R39" s="87" t="s">
        <v>200</v>
      </c>
      <c r="S39" s="87" t="s">
        <v>200</v>
      </c>
      <c r="T39" s="87" t="s">
        <v>200</v>
      </c>
      <c r="U39" s="78"/>
      <c r="V39" s="78"/>
      <c r="W39" s="78"/>
      <c r="X39" s="78"/>
    </row>
    <row r="40" spans="1:24" hidden="1" x14ac:dyDescent="0.25">
      <c r="A40" s="76">
        <f t="shared" si="5"/>
        <v>32</v>
      </c>
      <c r="B40" s="86" t="s">
        <v>217</v>
      </c>
      <c r="C40" s="86" t="s">
        <v>218</v>
      </c>
      <c r="D40" s="87" t="s">
        <v>178</v>
      </c>
      <c r="E40" s="87"/>
      <c r="F40" s="87"/>
      <c r="G40" s="87"/>
      <c r="H40" s="87"/>
      <c r="I40" s="87"/>
      <c r="J40" s="87"/>
      <c r="K40" s="79">
        <v>4.1257903257970128</v>
      </c>
      <c r="L40" s="79">
        <v>1.3175990676802343</v>
      </c>
      <c r="M40" s="79">
        <v>-1.4917796299592112</v>
      </c>
      <c r="N40" s="79">
        <v>-0.56213758838138972</v>
      </c>
      <c r="O40" s="79">
        <v>-2.1169992330113558</v>
      </c>
      <c r="P40" s="79">
        <v>4.3</v>
      </c>
      <c r="Q40" s="79">
        <v>4.3</v>
      </c>
      <c r="R40" s="79">
        <v>4.3</v>
      </c>
      <c r="S40" s="79">
        <v>4.3</v>
      </c>
      <c r="T40" s="79">
        <v>4.3</v>
      </c>
      <c r="U40" s="78"/>
      <c r="V40" s="78"/>
      <c r="W40" s="78"/>
      <c r="X40" s="78"/>
    </row>
    <row r="41" spans="1:24" hidden="1" x14ac:dyDescent="0.25">
      <c r="A41" s="76">
        <f t="shared" si="5"/>
        <v>33</v>
      </c>
      <c r="B41" s="86" t="s">
        <v>219</v>
      </c>
      <c r="C41" s="86" t="s">
        <v>220</v>
      </c>
      <c r="D41" s="87" t="s">
        <v>178</v>
      </c>
      <c r="E41" s="87"/>
      <c r="F41" s="87"/>
      <c r="G41" s="87"/>
      <c r="H41" s="87"/>
      <c r="I41" s="87"/>
      <c r="J41" s="87"/>
      <c r="K41" s="79">
        <v>7.1164605325228649</v>
      </c>
      <c r="L41" s="79">
        <v>0.73583871200671069</v>
      </c>
      <c r="M41" s="79">
        <v>-0.24723052732036876</v>
      </c>
      <c r="N41" s="79">
        <v>-1.2147524259056581</v>
      </c>
      <c r="O41" s="79">
        <v>-4.8097403709016646</v>
      </c>
      <c r="P41" s="79">
        <v>3.5</v>
      </c>
      <c r="Q41" s="79">
        <v>3.6</v>
      </c>
      <c r="R41" s="79">
        <v>3.6</v>
      </c>
      <c r="S41" s="79">
        <v>3.6</v>
      </c>
      <c r="T41" s="79">
        <v>3.6</v>
      </c>
      <c r="U41" s="78"/>
      <c r="V41" s="78"/>
      <c r="W41" s="78"/>
      <c r="X41" s="78"/>
    </row>
    <row r="42" spans="1:24" hidden="1" x14ac:dyDescent="0.25">
      <c r="A42" s="71"/>
      <c r="B42" s="72" t="s">
        <v>221</v>
      </c>
      <c r="C42" s="72" t="s">
        <v>222</v>
      </c>
      <c r="D42" s="74"/>
      <c r="E42" s="74"/>
      <c r="F42" s="74"/>
      <c r="G42" s="74"/>
      <c r="H42" s="74"/>
      <c r="I42" s="74"/>
      <c r="J42" s="74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8"/>
      <c r="V42" s="78"/>
      <c r="W42" s="78"/>
      <c r="X42" s="78"/>
    </row>
    <row r="43" spans="1:24" hidden="1" x14ac:dyDescent="0.25">
      <c r="A43" s="76">
        <f>A41+1</f>
        <v>34</v>
      </c>
      <c r="B43" s="64" t="s">
        <v>183</v>
      </c>
      <c r="C43" s="64" t="s">
        <v>184</v>
      </c>
      <c r="D43" s="65" t="s">
        <v>178</v>
      </c>
      <c r="K43" s="79">
        <v>1.9479731718604376</v>
      </c>
      <c r="L43" s="79">
        <v>3.0876806940658992</v>
      </c>
      <c r="M43" s="79">
        <v>0.86621651489385199</v>
      </c>
      <c r="N43" s="79">
        <v>1.5601121344148237</v>
      </c>
      <c r="O43" s="79">
        <v>2.0468404537222535</v>
      </c>
      <c r="P43" s="79">
        <v>3.2807005357587036</v>
      </c>
      <c r="Q43" s="79">
        <v>3.8769734792288957</v>
      </c>
      <c r="R43" s="79">
        <v>2.268860818263716</v>
      </c>
      <c r="S43" s="79">
        <v>1.8301586111506756</v>
      </c>
      <c r="T43" s="79">
        <v>1.6619549228576362</v>
      </c>
      <c r="U43" s="78"/>
      <c r="V43" s="78"/>
      <c r="W43" s="78"/>
      <c r="X43" s="78"/>
    </row>
    <row r="44" spans="1:24" hidden="1" x14ac:dyDescent="0.25">
      <c r="A44" s="76">
        <f>A43+1</f>
        <v>35</v>
      </c>
      <c r="B44" s="64" t="s">
        <v>185</v>
      </c>
      <c r="C44" s="64" t="s">
        <v>186</v>
      </c>
      <c r="D44" s="65" t="s">
        <v>178</v>
      </c>
      <c r="K44" s="79">
        <v>5.1203980023374424E-2</v>
      </c>
      <c r="L44" s="79">
        <v>0.2810893126370726</v>
      </c>
      <c r="M44" s="79">
        <v>0.3158824268008229</v>
      </c>
      <c r="N44" s="79">
        <v>0.31736500603906875</v>
      </c>
      <c r="O44" s="79">
        <v>0.46047491166554727</v>
      </c>
      <c r="P44" s="79">
        <v>0.693104640564423</v>
      </c>
      <c r="Q44" s="79">
        <v>0.52277226052360493</v>
      </c>
      <c r="R44" s="79">
        <v>0.46599455491818753</v>
      </c>
      <c r="S44" s="79">
        <v>0.4575183368227112</v>
      </c>
      <c r="T44" s="79">
        <v>0.42667203281146804</v>
      </c>
      <c r="U44" s="78"/>
      <c r="V44" s="78"/>
      <c r="W44" s="78"/>
      <c r="X44" s="78"/>
    </row>
    <row r="45" spans="1:24" hidden="1" x14ac:dyDescent="0.25">
      <c r="A45" s="76">
        <f t="shared" ref="A45:A49" si="6">A44+1</f>
        <v>36</v>
      </c>
      <c r="B45" s="64" t="s">
        <v>187</v>
      </c>
      <c r="C45" s="64" t="s">
        <v>188</v>
      </c>
      <c r="D45" s="65" t="s">
        <v>178</v>
      </c>
      <c r="K45" s="79">
        <v>-8.8007331952985324E-2</v>
      </c>
      <c r="L45" s="79">
        <v>-1.1973055763660738</v>
      </c>
      <c r="M45" s="79">
        <v>-2.0365449961818367</v>
      </c>
      <c r="N45" s="79">
        <v>0.44907924107813807</v>
      </c>
      <c r="O45" s="79">
        <v>-0.12119807627395711</v>
      </c>
      <c r="P45" s="79">
        <v>5.0911171195938563</v>
      </c>
      <c r="Q45" s="79">
        <v>2.2734518652335605</v>
      </c>
      <c r="R45" s="79">
        <v>1.4840362565804819</v>
      </c>
      <c r="S45" s="79">
        <v>1.6128155788926619</v>
      </c>
      <c r="T45" s="79">
        <v>1.6686173604285719</v>
      </c>
      <c r="U45" s="78"/>
      <c r="V45" s="78"/>
      <c r="W45" s="78"/>
      <c r="X45" s="78"/>
    </row>
    <row r="46" spans="1:24" hidden="1" x14ac:dyDescent="0.25">
      <c r="A46" s="76">
        <f t="shared" si="6"/>
        <v>37</v>
      </c>
      <c r="B46" s="64" t="s">
        <v>189</v>
      </c>
      <c r="C46" s="64" t="s">
        <v>190</v>
      </c>
      <c r="D46" s="65" t="s">
        <v>178</v>
      </c>
      <c r="K46" s="79">
        <v>3.2511356870883903</v>
      </c>
      <c r="L46" s="79">
        <v>-1.499243744172303</v>
      </c>
      <c r="M46" s="79">
        <v>1.3282893366748587E-2</v>
      </c>
      <c r="N46" s="79">
        <v>-0.10837417963487737</v>
      </c>
      <c r="O46" s="79">
        <v>-3.2381725164913138</v>
      </c>
      <c r="P46" s="79">
        <v>3.1742077789635164</v>
      </c>
      <c r="Q46" s="79">
        <v>2.2734518652335605</v>
      </c>
      <c r="R46" s="79">
        <v>1.9483856398982564</v>
      </c>
      <c r="S46" s="79">
        <v>1.6128155788926584</v>
      </c>
      <c r="T46" s="79">
        <v>1.668617360428569</v>
      </c>
      <c r="U46" s="78"/>
      <c r="V46" s="78"/>
      <c r="W46" s="78"/>
      <c r="X46" s="78"/>
    </row>
    <row r="47" spans="1:24" hidden="1" x14ac:dyDescent="0.25">
      <c r="A47" s="76">
        <f t="shared" si="6"/>
        <v>38</v>
      </c>
      <c r="B47" s="64" t="s">
        <v>191</v>
      </c>
      <c r="C47" s="64" t="s">
        <v>199</v>
      </c>
      <c r="D47" s="65" t="s">
        <v>178</v>
      </c>
      <c r="K47" s="79">
        <v>-3.3391430190413756</v>
      </c>
      <c r="L47" s="79">
        <v>0.30193816780622917</v>
      </c>
      <c r="M47" s="79">
        <v>-2.0498278895485851</v>
      </c>
      <c r="N47" s="79">
        <v>0.5574534207130154</v>
      </c>
      <c r="O47" s="79">
        <v>3.1169744402173567</v>
      </c>
      <c r="P47" s="79">
        <v>1.9169093406303399</v>
      </c>
      <c r="Q47" s="79">
        <v>0</v>
      </c>
      <c r="R47" s="79">
        <v>-0.46434938331777453</v>
      </c>
      <c r="S47" s="79">
        <v>3.5527136788005009E-15</v>
      </c>
      <c r="T47" s="79">
        <v>2.886579864025407E-15</v>
      </c>
      <c r="U47" s="78"/>
      <c r="V47" s="78"/>
      <c r="W47" s="78"/>
      <c r="X47" s="78"/>
    </row>
    <row r="48" spans="1:24" hidden="1" x14ac:dyDescent="0.25">
      <c r="A48" s="76">
        <f t="shared" si="6"/>
        <v>39</v>
      </c>
      <c r="B48" s="64" t="s">
        <v>193</v>
      </c>
      <c r="C48" s="64" t="s">
        <v>194</v>
      </c>
      <c r="D48" s="65" t="s">
        <v>178</v>
      </c>
      <c r="K48" s="79">
        <v>5.5266183400173752</v>
      </c>
      <c r="L48" s="79">
        <v>0.64270285787483072</v>
      </c>
      <c r="M48" s="79">
        <v>3.5145455539160526</v>
      </c>
      <c r="N48" s="79">
        <v>1.8212663464106618</v>
      </c>
      <c r="O48" s="79">
        <v>2.4956298973309403</v>
      </c>
      <c r="P48" s="79">
        <v>2.4721479707263696</v>
      </c>
      <c r="Q48" s="79">
        <v>2.4586059828535674</v>
      </c>
      <c r="R48" s="79">
        <v>2.4212197257420889</v>
      </c>
      <c r="S48" s="79">
        <v>2.3385588927455712</v>
      </c>
      <c r="T48" s="79">
        <v>2.3557344509986375</v>
      </c>
      <c r="U48" s="78"/>
      <c r="V48" s="78"/>
      <c r="W48" s="78"/>
      <c r="X48" s="78"/>
    </row>
    <row r="49" spans="1:24" hidden="1" x14ac:dyDescent="0.25">
      <c r="A49" s="76">
        <f t="shared" si="6"/>
        <v>40</v>
      </c>
      <c r="B49" s="64" t="s">
        <v>195</v>
      </c>
      <c r="C49" s="64" t="s">
        <v>196</v>
      </c>
      <c r="D49" s="65" t="s">
        <v>178</v>
      </c>
      <c r="K49" s="79">
        <v>-3.403159784977865</v>
      </c>
      <c r="L49" s="79">
        <v>-0.23448035953721713</v>
      </c>
      <c r="M49" s="79">
        <v>-0.74754945348873436</v>
      </c>
      <c r="N49" s="79">
        <v>-1.3111338761775344</v>
      </c>
      <c r="O49" s="79">
        <v>-2.8061100660514704</v>
      </c>
      <c r="P49" s="79">
        <v>-7.0158539876701749</v>
      </c>
      <c r="Q49" s="79">
        <v>-5.0988517583875543</v>
      </c>
      <c r="R49" s="79">
        <v>-3.2732123584990886</v>
      </c>
      <c r="S49" s="79">
        <v>-3.244187049971329</v>
      </c>
      <c r="T49" s="79">
        <v>-3.2206721387882467</v>
      </c>
      <c r="U49" s="78"/>
      <c r="V49" s="78"/>
      <c r="W49" s="78"/>
      <c r="X49" s="78"/>
    </row>
    <row r="50" spans="1:24" hidden="1" x14ac:dyDescent="0.25">
      <c r="A50" s="71"/>
      <c r="B50" s="72" t="s">
        <v>223</v>
      </c>
      <c r="C50" s="72" t="s">
        <v>224</v>
      </c>
      <c r="D50" s="74"/>
      <c r="E50" s="74"/>
      <c r="F50" s="74"/>
      <c r="G50" s="74"/>
      <c r="H50" s="74"/>
      <c r="I50" s="74"/>
      <c r="J50" s="74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8"/>
      <c r="V50" s="78"/>
      <c r="W50" s="78"/>
      <c r="X50" s="78"/>
    </row>
    <row r="51" spans="1:24" hidden="1" x14ac:dyDescent="0.25">
      <c r="A51" s="76">
        <f>A49+1</f>
        <v>41</v>
      </c>
      <c r="B51" s="64" t="s">
        <v>225</v>
      </c>
      <c r="C51" s="64" t="s">
        <v>226</v>
      </c>
      <c r="D51" s="65" t="s">
        <v>178</v>
      </c>
      <c r="K51" s="79">
        <v>2.2675736961451198</v>
      </c>
      <c r="L51" s="79">
        <v>-5.5432372505537231E-2</v>
      </c>
      <c r="M51" s="79">
        <v>0.61009428729894566</v>
      </c>
      <c r="N51" s="79">
        <v>0.16538037486217849</v>
      </c>
      <c r="O51" s="79">
        <v>0.11007154650524154</v>
      </c>
      <c r="P51" s="79">
        <v>2.9000000000000004</v>
      </c>
      <c r="Q51" s="79">
        <v>2.8000000000000003</v>
      </c>
      <c r="R51" s="79">
        <v>2.4</v>
      </c>
      <c r="S51" s="79">
        <v>2.1</v>
      </c>
      <c r="T51" s="79">
        <v>2.1</v>
      </c>
      <c r="U51" s="78"/>
      <c r="V51" s="78"/>
      <c r="W51" s="78"/>
      <c r="X51" s="78"/>
    </row>
    <row r="52" spans="1:24" hidden="1" x14ac:dyDescent="0.25">
      <c r="A52" s="71"/>
      <c r="B52" s="72" t="s">
        <v>227</v>
      </c>
      <c r="C52" s="72" t="s">
        <v>228</v>
      </c>
      <c r="D52" s="74"/>
      <c r="E52" s="74"/>
      <c r="F52" s="74"/>
      <c r="G52" s="74"/>
      <c r="H52" s="74"/>
      <c r="I52" s="74"/>
      <c r="J52" s="74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8"/>
      <c r="V52" s="78"/>
      <c r="W52" s="78"/>
      <c r="X52" s="78"/>
    </row>
    <row r="53" spans="1:24" s="86" customFormat="1" hidden="1" x14ac:dyDescent="0.25">
      <c r="A53" s="76">
        <f>A51+1</f>
        <v>42</v>
      </c>
      <c r="B53" s="86" t="s">
        <v>229</v>
      </c>
      <c r="C53" s="86" t="s">
        <v>230</v>
      </c>
      <c r="D53" s="65" t="s">
        <v>173</v>
      </c>
      <c r="E53" s="65"/>
      <c r="F53" s="65"/>
      <c r="G53" s="65"/>
      <c r="H53" s="65"/>
      <c r="I53" s="65"/>
      <c r="J53" s="65"/>
      <c r="K53" s="77">
        <v>10999.338</v>
      </c>
      <c r="L53" s="77">
        <v>11063.838</v>
      </c>
      <c r="M53" s="77">
        <v>10956.14</v>
      </c>
      <c r="N53" s="77">
        <v>10607.608</v>
      </c>
      <c r="O53" s="77">
        <v>10403.287</v>
      </c>
      <c r="P53" s="77">
        <v>11220.032938021204</v>
      </c>
      <c r="Q53" s="77">
        <v>11967.830458715322</v>
      </c>
      <c r="R53" s="77">
        <v>12791.116190221475</v>
      </c>
      <c r="S53" s="77">
        <v>13576.614158471833</v>
      </c>
      <c r="T53" s="77">
        <v>14336.527307903098</v>
      </c>
      <c r="U53" s="78"/>
      <c r="V53" s="78"/>
      <c r="W53" s="78"/>
      <c r="X53" s="78"/>
    </row>
    <row r="54" spans="1:24" s="86" customFormat="1" hidden="1" x14ac:dyDescent="0.25">
      <c r="A54" s="76">
        <f>A53+1</f>
        <v>43</v>
      </c>
      <c r="B54" s="86" t="s">
        <v>231</v>
      </c>
      <c r="C54" s="86" t="s">
        <v>232</v>
      </c>
      <c r="D54" s="65" t="s">
        <v>173</v>
      </c>
      <c r="E54" s="65"/>
      <c r="F54" s="65"/>
      <c r="G54" s="65"/>
      <c r="H54" s="65"/>
      <c r="I54" s="65"/>
      <c r="J54" s="65"/>
      <c r="K54" s="77">
        <v>8746.7659999999996</v>
      </c>
      <c r="L54" s="77">
        <v>9416.1039999999994</v>
      </c>
      <c r="M54" s="77">
        <v>10093.050999999999</v>
      </c>
      <c r="N54" s="77">
        <v>10908.264000000001</v>
      </c>
      <c r="O54" s="77">
        <v>11573.939</v>
      </c>
      <c r="P54" s="77">
        <v>12476.589498980991</v>
      </c>
      <c r="Q54" s="77">
        <v>13489.52510122794</v>
      </c>
      <c r="R54" s="77">
        <v>14298.89660730162</v>
      </c>
      <c r="S54" s="77">
        <v>15085.335920703208</v>
      </c>
      <c r="T54" s="77">
        <v>15823.763114021633</v>
      </c>
      <c r="U54" s="78"/>
      <c r="V54" s="78"/>
      <c r="W54" s="78"/>
      <c r="X54" s="78"/>
    </row>
    <row r="55" spans="1:24" s="86" customFormat="1" hidden="1" x14ac:dyDescent="0.25">
      <c r="A55" s="76">
        <f t="shared" ref="A55:A58" si="7">A54+1</f>
        <v>44</v>
      </c>
      <c r="B55" s="86" t="s">
        <v>233</v>
      </c>
      <c r="C55" s="86" t="s">
        <v>234</v>
      </c>
      <c r="D55" s="65" t="s">
        <v>173</v>
      </c>
      <c r="E55" s="65"/>
      <c r="F55" s="65"/>
      <c r="G55" s="65"/>
      <c r="H55" s="65"/>
      <c r="I55" s="65"/>
      <c r="J55" s="65"/>
      <c r="K55" s="77">
        <v>7254.7730000000001</v>
      </c>
      <c r="L55" s="77">
        <v>7797.3180000000002</v>
      </c>
      <c r="M55" s="77">
        <v>8401.018</v>
      </c>
      <c r="N55" s="77">
        <v>9090.7070000000003</v>
      </c>
      <c r="O55" s="77">
        <v>9599.3080000000009</v>
      </c>
      <c r="P55" s="77">
        <v>10339.083673234121</v>
      </c>
      <c r="Q55" s="77">
        <v>11178.481745044219</v>
      </c>
      <c r="R55" s="77">
        <v>11849.190649746875</v>
      </c>
      <c r="S55" s="77">
        <v>12500.896135482953</v>
      </c>
      <c r="T55" s="77">
        <v>13112.815001314842</v>
      </c>
      <c r="U55" s="78"/>
      <c r="V55" s="78"/>
      <c r="W55" s="78"/>
      <c r="X55" s="78"/>
    </row>
    <row r="56" spans="1:24" s="86" customFormat="1" hidden="1" x14ac:dyDescent="0.25">
      <c r="A56" s="76">
        <f t="shared" si="7"/>
        <v>45</v>
      </c>
      <c r="B56" s="86" t="s">
        <v>235</v>
      </c>
      <c r="C56" s="86" t="s">
        <v>236</v>
      </c>
      <c r="D56" s="65" t="s">
        <v>173</v>
      </c>
      <c r="E56" s="65"/>
      <c r="F56" s="65"/>
      <c r="G56" s="65"/>
      <c r="H56" s="65"/>
      <c r="I56" s="65"/>
      <c r="J56" s="65"/>
      <c r="K56" s="77">
        <v>1491.9929999999999</v>
      </c>
      <c r="L56" s="77">
        <v>1618.7860000000001</v>
      </c>
      <c r="M56" s="77">
        <v>1692.0329999999999</v>
      </c>
      <c r="N56" s="77">
        <v>1817.557</v>
      </c>
      <c r="O56" s="77">
        <v>1974.6310000000001</v>
      </c>
      <c r="P56" s="77">
        <v>2137.5058257468704</v>
      </c>
      <c r="Q56" s="77">
        <v>2311.0433561837208</v>
      </c>
      <c r="R56" s="77">
        <v>2449.7059575547446</v>
      </c>
      <c r="S56" s="77">
        <v>2584.4397852202555</v>
      </c>
      <c r="T56" s="77">
        <v>2710.9481127067902</v>
      </c>
      <c r="U56" s="78"/>
      <c r="V56" s="78"/>
      <c r="W56" s="78"/>
      <c r="X56" s="78"/>
    </row>
    <row r="57" spans="1:24" s="86" customFormat="1" hidden="1" x14ac:dyDescent="0.25">
      <c r="A57" s="76">
        <f t="shared" si="7"/>
        <v>46</v>
      </c>
      <c r="B57" s="86" t="s">
        <v>237</v>
      </c>
      <c r="C57" s="86" t="s">
        <v>238</v>
      </c>
      <c r="D57" s="65" t="s">
        <v>173</v>
      </c>
      <c r="E57" s="65"/>
      <c r="F57" s="65"/>
      <c r="G57" s="65"/>
      <c r="H57" s="65"/>
      <c r="I57" s="65"/>
      <c r="J57" s="65"/>
      <c r="K57" s="77">
        <v>2790.3470000000002</v>
      </c>
      <c r="L57" s="77">
        <v>3027.7440000000001</v>
      </c>
      <c r="M57" s="77">
        <v>3247.8539999999998</v>
      </c>
      <c r="N57" s="77">
        <v>3387.8</v>
      </c>
      <c r="O57" s="77">
        <v>3611.0529999999999</v>
      </c>
      <c r="P57" s="77">
        <v>3883.1404648787047</v>
      </c>
      <c r="Q57" s="77">
        <v>4121.7304908160377</v>
      </c>
      <c r="R57" s="77">
        <v>4414.5145327537402</v>
      </c>
      <c r="S57" s="77">
        <v>4673.7659234386392</v>
      </c>
      <c r="T57" s="77">
        <v>4986.7984395325648</v>
      </c>
      <c r="U57" s="78"/>
      <c r="V57" s="78"/>
      <c r="W57" s="78"/>
      <c r="X57" s="78"/>
    </row>
    <row r="58" spans="1:24" s="86" customFormat="1" hidden="1" x14ac:dyDescent="0.25">
      <c r="A58" s="76">
        <f t="shared" si="7"/>
        <v>47</v>
      </c>
      <c r="B58" s="86" t="s">
        <v>239</v>
      </c>
      <c r="C58" s="86" t="s">
        <v>240</v>
      </c>
      <c r="D58" s="65" t="s">
        <v>173</v>
      </c>
      <c r="E58" s="65"/>
      <c r="F58" s="65"/>
      <c r="G58" s="65"/>
      <c r="H58" s="65"/>
      <c r="I58" s="65"/>
      <c r="J58" s="65"/>
      <c r="K58" s="77">
        <v>-650.83799999999997</v>
      </c>
      <c r="L58" s="77">
        <v>-676.14499999999998</v>
      </c>
      <c r="M58" s="77">
        <v>-615.52300000000002</v>
      </c>
      <c r="N58" s="77">
        <v>-550.55600000000004</v>
      </c>
      <c r="O58" s="77">
        <v>-661.59100000000001</v>
      </c>
      <c r="P58" s="77">
        <v>-713.08128686647069</v>
      </c>
      <c r="Q58" s="77">
        <v>-764.77425931645871</v>
      </c>
      <c r="R58" s="77">
        <v>-814.55699857599575</v>
      </c>
      <c r="S58" s="77">
        <v>-861.90281440518868</v>
      </c>
      <c r="T58" s="77">
        <v>-908.73628769408037</v>
      </c>
      <c r="U58" s="78"/>
      <c r="V58" s="78"/>
      <c r="W58" s="78"/>
      <c r="X58" s="78"/>
    </row>
    <row r="59" spans="1:24" hidden="1" x14ac:dyDescent="0.25">
      <c r="A59" s="71"/>
      <c r="B59" s="72" t="s">
        <v>241</v>
      </c>
      <c r="C59" s="72" t="s">
        <v>242</v>
      </c>
      <c r="D59" s="74"/>
      <c r="E59" s="74"/>
      <c r="F59" s="74"/>
      <c r="G59" s="74"/>
      <c r="H59" s="74"/>
      <c r="I59" s="74"/>
      <c r="J59" s="74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8"/>
      <c r="V59" s="78"/>
      <c r="W59" s="78"/>
      <c r="X59" s="78"/>
    </row>
    <row r="60" spans="1:24" hidden="1" x14ac:dyDescent="0.25">
      <c r="A60" s="76">
        <f>A58+1</f>
        <v>48</v>
      </c>
      <c r="B60" s="64" t="s">
        <v>243</v>
      </c>
      <c r="C60" s="64" t="s">
        <v>244</v>
      </c>
      <c r="D60" s="65" t="s">
        <v>245</v>
      </c>
      <c r="K60" s="77">
        <v>2044.8130000000001</v>
      </c>
      <c r="L60" s="77">
        <v>2023.825</v>
      </c>
      <c r="M60" s="77">
        <v>2001.4680000000001</v>
      </c>
      <c r="N60" s="77">
        <v>1986.096</v>
      </c>
      <c r="O60" s="77">
        <v>1968.9570000000001</v>
      </c>
      <c r="P60" s="77">
        <v>1950.116</v>
      </c>
      <c r="Q60" s="77">
        <v>1934.5728621719215</v>
      </c>
      <c r="R60" s="77">
        <v>1919.0788803515982</v>
      </c>
      <c r="S60" s="77">
        <v>1904.1816439739603</v>
      </c>
      <c r="T60" s="77">
        <v>1890.4830557790574</v>
      </c>
      <c r="U60" s="78"/>
      <c r="V60" s="78"/>
      <c r="W60" s="78"/>
      <c r="X60" s="78"/>
    </row>
    <row r="61" spans="1:24" hidden="1" x14ac:dyDescent="0.25">
      <c r="A61" s="76">
        <f>A60+1</f>
        <v>49</v>
      </c>
      <c r="B61" s="64" t="s">
        <v>246</v>
      </c>
      <c r="C61" s="64" t="s">
        <v>247</v>
      </c>
      <c r="D61" s="65" t="s">
        <v>178</v>
      </c>
      <c r="K61" s="79">
        <v>-1.4360324013486858</v>
      </c>
      <c r="L61" s="79">
        <v>-1.026401925261633</v>
      </c>
      <c r="M61" s="79">
        <v>-1.1046903758971216</v>
      </c>
      <c r="N61" s="79">
        <v>-0.76803626138415293</v>
      </c>
      <c r="O61" s="79">
        <v>-0.86294922299827714</v>
      </c>
      <c r="P61" s="79">
        <v>-0.95690256313368804</v>
      </c>
      <c r="Q61" s="79">
        <v>-0.7970365777255517</v>
      </c>
      <c r="R61" s="79">
        <v>-0.80089936767377967</v>
      </c>
      <c r="S61" s="79">
        <v>-0.77627014346114409</v>
      </c>
      <c r="T61" s="79">
        <v>-0.7193950345154243</v>
      </c>
      <c r="U61" s="78"/>
      <c r="V61" s="78"/>
      <c r="W61" s="78"/>
      <c r="X61" s="78"/>
    </row>
    <row r="62" spans="1:24" hidden="1" x14ac:dyDescent="0.25">
      <c r="A62" s="76">
        <f t="shared" ref="A62:A68" si="8">A61+1</f>
        <v>50</v>
      </c>
      <c r="B62" s="64" t="s">
        <v>248</v>
      </c>
      <c r="C62" s="64" t="s">
        <v>249</v>
      </c>
      <c r="D62" s="65" t="s">
        <v>245</v>
      </c>
      <c r="K62" s="77">
        <v>1560</v>
      </c>
      <c r="L62" s="77">
        <v>1536.1</v>
      </c>
      <c r="M62" s="77">
        <v>1495.8</v>
      </c>
      <c r="N62" s="77">
        <v>1472.6</v>
      </c>
      <c r="O62" s="77">
        <v>1450.3</v>
      </c>
      <c r="P62" s="77">
        <v>1423.3454296589559</v>
      </c>
      <c r="Q62" s="77">
        <v>1401.9952482140716</v>
      </c>
      <c r="R62" s="77">
        <v>1387.4940304942054</v>
      </c>
      <c r="S62" s="77">
        <v>1374.8191469491992</v>
      </c>
      <c r="T62" s="77">
        <v>1364.9287662724794</v>
      </c>
      <c r="U62" s="78"/>
      <c r="V62" s="78"/>
      <c r="W62" s="78"/>
      <c r="X62" s="78"/>
    </row>
    <row r="63" spans="1:24" hidden="1" x14ac:dyDescent="0.25">
      <c r="A63" s="76">
        <f t="shared" si="8"/>
        <v>51</v>
      </c>
      <c r="B63" s="64" t="s">
        <v>250</v>
      </c>
      <c r="C63" s="64" t="s">
        <v>251</v>
      </c>
      <c r="D63" s="65" t="s">
        <v>245</v>
      </c>
      <c r="K63" s="77">
        <v>1030.7</v>
      </c>
      <c r="L63" s="77">
        <v>1014.2</v>
      </c>
      <c r="M63" s="77">
        <v>992.3</v>
      </c>
      <c r="N63" s="77">
        <v>994.2</v>
      </c>
      <c r="O63" s="77">
        <v>988.6</v>
      </c>
      <c r="P63" s="77">
        <v>980.81919861297433</v>
      </c>
      <c r="Q63" s="77">
        <v>974.38669750877978</v>
      </c>
      <c r="R63" s="77">
        <v>971.24582134594391</v>
      </c>
      <c r="S63" s="77">
        <v>965.12304115833774</v>
      </c>
      <c r="T63" s="77">
        <v>962.27478022209789</v>
      </c>
      <c r="U63" s="78"/>
      <c r="V63" s="78"/>
      <c r="W63" s="78"/>
      <c r="X63" s="78"/>
    </row>
    <row r="64" spans="1:24" hidden="1" x14ac:dyDescent="0.25">
      <c r="A64" s="76">
        <f t="shared" si="8"/>
        <v>52</v>
      </c>
      <c r="B64" s="64" t="s">
        <v>252</v>
      </c>
      <c r="C64" s="64" t="s">
        <v>253</v>
      </c>
      <c r="D64" s="65" t="s">
        <v>245</v>
      </c>
      <c r="K64" s="77">
        <v>875.6</v>
      </c>
      <c r="L64" s="77">
        <v>893.9</v>
      </c>
      <c r="M64" s="77">
        <v>884.6</v>
      </c>
      <c r="N64" s="77">
        <v>896.1</v>
      </c>
      <c r="O64" s="77">
        <v>893.3</v>
      </c>
      <c r="P64" s="77">
        <v>895.01639999999998</v>
      </c>
      <c r="Q64" s="77">
        <v>896</v>
      </c>
      <c r="R64" s="77">
        <v>896</v>
      </c>
      <c r="S64" s="77">
        <v>896</v>
      </c>
      <c r="T64" s="77">
        <v>895.10400000000004</v>
      </c>
      <c r="U64" s="78"/>
      <c r="V64" s="78"/>
      <c r="W64" s="78"/>
      <c r="X64" s="78"/>
    </row>
    <row r="65" spans="1:24" hidden="1" x14ac:dyDescent="0.25">
      <c r="A65" s="76">
        <f t="shared" si="8"/>
        <v>53</v>
      </c>
      <c r="B65" s="64" t="s">
        <v>254</v>
      </c>
      <c r="C65" s="64" t="s">
        <v>255</v>
      </c>
      <c r="D65" s="65" t="s">
        <v>178</v>
      </c>
      <c r="K65" s="79">
        <v>1.624883936861643</v>
      </c>
      <c r="L65" s="79">
        <v>2.0899954317039615</v>
      </c>
      <c r="M65" s="79">
        <v>-1.0403848305179486</v>
      </c>
      <c r="N65" s="79">
        <v>1.3000226090888578</v>
      </c>
      <c r="O65" s="79">
        <v>-0.31246512665997273</v>
      </c>
      <c r="P65" s="79">
        <v>0.1921414978170759</v>
      </c>
      <c r="Q65" s="79">
        <v>0.10989742757787724</v>
      </c>
      <c r="R65" s="79">
        <v>0</v>
      </c>
      <c r="S65" s="79">
        <v>0</v>
      </c>
      <c r="T65" s="79">
        <v>-9.9999999999994316E-2</v>
      </c>
      <c r="U65" s="78"/>
      <c r="V65" s="78"/>
      <c r="W65" s="78"/>
      <c r="X65" s="78"/>
    </row>
    <row r="66" spans="1:24" hidden="1" x14ac:dyDescent="0.25">
      <c r="A66" s="76">
        <f t="shared" si="8"/>
        <v>54</v>
      </c>
      <c r="B66" s="64" t="s">
        <v>256</v>
      </c>
      <c r="C66" s="64" t="s">
        <v>257</v>
      </c>
      <c r="D66" s="65" t="s">
        <v>178</v>
      </c>
      <c r="K66" s="79">
        <v>66.070512820512832</v>
      </c>
      <c r="L66" s="79">
        <v>66.024347373217893</v>
      </c>
      <c r="M66" s="79">
        <v>66.339082765075545</v>
      </c>
      <c r="N66" s="79">
        <v>67.513241885101195</v>
      </c>
      <c r="O66" s="79">
        <v>68.165207198510657</v>
      </c>
      <c r="P66" s="79">
        <v>68.909428321133959</v>
      </c>
      <c r="Q66" s="79">
        <v>69.5</v>
      </c>
      <c r="R66" s="79">
        <v>70</v>
      </c>
      <c r="S66" s="79">
        <v>70.199999999999989</v>
      </c>
      <c r="T66" s="79">
        <v>70.5</v>
      </c>
      <c r="U66" s="78"/>
      <c r="V66" s="78"/>
      <c r="W66" s="78"/>
      <c r="X66" s="78"/>
    </row>
    <row r="67" spans="1:24" hidden="1" x14ac:dyDescent="0.25">
      <c r="A67" s="76">
        <f t="shared" si="8"/>
        <v>55</v>
      </c>
      <c r="B67" s="64" t="s">
        <v>258</v>
      </c>
      <c r="C67" s="64" t="s">
        <v>259</v>
      </c>
      <c r="D67" s="65" t="s">
        <v>178</v>
      </c>
      <c r="K67" s="79">
        <v>15.048025613660618</v>
      </c>
      <c r="L67" s="79">
        <v>11.871425754289094</v>
      </c>
      <c r="M67" s="79">
        <v>10.843494910813261</v>
      </c>
      <c r="N67" s="79">
        <v>9.8772882719774699</v>
      </c>
      <c r="O67" s="79">
        <v>9.6398948007283014</v>
      </c>
      <c r="P67" s="79">
        <v>8.7506238391691049</v>
      </c>
      <c r="Q67" s="79">
        <v>8.0447216396931012</v>
      </c>
      <c r="R67" s="79">
        <v>7.7473508448838322</v>
      </c>
      <c r="S67" s="79">
        <v>7.1620962520360596</v>
      </c>
      <c r="T67" s="79">
        <v>6.9804157401479952</v>
      </c>
      <c r="U67" s="78"/>
      <c r="V67" s="78"/>
      <c r="W67" s="78"/>
      <c r="X67" s="78"/>
    </row>
    <row r="68" spans="1:24" hidden="1" x14ac:dyDescent="0.25">
      <c r="A68" s="76">
        <f t="shared" si="8"/>
        <v>56</v>
      </c>
      <c r="B68" s="64" t="s">
        <v>260</v>
      </c>
      <c r="C68" s="64" t="s">
        <v>261</v>
      </c>
      <c r="D68" s="65" t="s">
        <v>262</v>
      </c>
      <c r="K68" s="79"/>
      <c r="L68" s="79">
        <v>14.09877835741362</v>
      </c>
      <c r="M68" s="79">
        <v>12.928598461928548</v>
      </c>
      <c r="N68" s="79">
        <v>11.279548929533764</v>
      </c>
      <c r="O68" s="79">
        <v>11.434494530316176</v>
      </c>
      <c r="P68" s="79">
        <v>11.057780505938299</v>
      </c>
      <c r="Q68" s="79">
        <v>10.290406806128624</v>
      </c>
      <c r="R68" s="79">
        <v>9.6610156665114477</v>
      </c>
      <c r="S68" s="79">
        <v>9.3834026855769128</v>
      </c>
      <c r="T68" s="79">
        <v>8.7570375812787926</v>
      </c>
      <c r="U68" s="78"/>
      <c r="V68" s="78"/>
      <c r="W68" s="78"/>
      <c r="X68" s="78"/>
    </row>
    <row r="69" spans="1:24" hidden="1" x14ac:dyDescent="0.25">
      <c r="A69" s="71"/>
      <c r="B69" s="72" t="s">
        <v>263</v>
      </c>
      <c r="C69" s="72" t="s">
        <v>264</v>
      </c>
      <c r="D69" s="74"/>
      <c r="E69" s="74"/>
      <c r="F69" s="74"/>
      <c r="G69" s="74"/>
      <c r="H69" s="74"/>
      <c r="I69" s="74"/>
      <c r="J69" s="74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8"/>
      <c r="V69" s="78"/>
      <c r="W69" s="78"/>
      <c r="X69" s="78"/>
    </row>
    <row r="70" spans="1:24" hidden="1" x14ac:dyDescent="0.25">
      <c r="A70" s="76">
        <f>A68+1</f>
        <v>57</v>
      </c>
      <c r="B70" s="64" t="s">
        <v>265</v>
      </c>
      <c r="C70" s="64" t="s">
        <v>266</v>
      </c>
      <c r="D70" s="65" t="s">
        <v>267</v>
      </c>
      <c r="K70" s="77">
        <v>685</v>
      </c>
      <c r="L70" s="77">
        <v>716</v>
      </c>
      <c r="M70" s="77">
        <v>765</v>
      </c>
      <c r="N70" s="77">
        <v>818</v>
      </c>
      <c r="O70" s="77">
        <v>859</v>
      </c>
      <c r="P70" s="77">
        <v>923.42499999999995</v>
      </c>
      <c r="Q70" s="77">
        <v>997.29899999999998</v>
      </c>
      <c r="R70" s="77">
        <v>1057.1369400000001</v>
      </c>
      <c r="S70" s="77">
        <v>1115.2794716999999</v>
      </c>
      <c r="T70" s="77">
        <v>1171.043445285</v>
      </c>
      <c r="U70" s="78"/>
      <c r="V70" s="78"/>
      <c r="W70" s="78"/>
      <c r="X70" s="78"/>
    </row>
    <row r="71" spans="1:24" hidden="1" x14ac:dyDescent="0.25">
      <c r="A71" s="76">
        <f>A70+1</f>
        <v>58</v>
      </c>
      <c r="B71" s="64" t="s">
        <v>268</v>
      </c>
      <c r="C71" s="64" t="s">
        <v>269</v>
      </c>
      <c r="D71" s="65" t="s">
        <v>178</v>
      </c>
      <c r="K71" s="79">
        <v>3.7878787878787845</v>
      </c>
      <c r="L71" s="79">
        <v>4.5255474452554845</v>
      </c>
      <c r="M71" s="79">
        <v>6.8435754189944076</v>
      </c>
      <c r="N71" s="79">
        <v>6.9281045751633963</v>
      </c>
      <c r="O71" s="79">
        <v>5.012224938875292</v>
      </c>
      <c r="P71" s="79">
        <v>7.5</v>
      </c>
      <c r="Q71" s="79">
        <v>8</v>
      </c>
      <c r="R71" s="79">
        <v>6</v>
      </c>
      <c r="S71" s="79">
        <v>5.5</v>
      </c>
      <c r="T71" s="79">
        <v>5</v>
      </c>
      <c r="U71" s="78"/>
      <c r="V71" s="78"/>
      <c r="W71" s="78"/>
      <c r="X71" s="78"/>
    </row>
    <row r="72" spans="1:24" hidden="1" x14ac:dyDescent="0.25">
      <c r="A72" s="76">
        <f>A71+1</f>
        <v>59</v>
      </c>
      <c r="B72" s="64" t="s">
        <v>270</v>
      </c>
      <c r="C72" s="64" t="s">
        <v>271</v>
      </c>
      <c r="D72" s="65" t="s">
        <v>178</v>
      </c>
      <c r="K72" s="79">
        <v>2.3712149473211985</v>
      </c>
      <c r="L72" s="79">
        <v>0.47966648925763522</v>
      </c>
      <c r="M72" s="79">
        <v>2.9839797491135966</v>
      </c>
      <c r="N72" s="79">
        <v>1.5169456068200526</v>
      </c>
      <c r="O72" s="79">
        <v>2.3955876229535988</v>
      </c>
      <c r="P72" s="79">
        <v>4.3207727836124032</v>
      </c>
      <c r="Q72" s="79">
        <v>3.9187477988499975</v>
      </c>
      <c r="R72" s="79">
        <v>3.3668989970053964</v>
      </c>
      <c r="S72" s="79">
        <v>2.9948643696402932</v>
      </c>
      <c r="T72" s="79">
        <v>2.9953019302383144</v>
      </c>
      <c r="U72" s="78"/>
      <c r="V72" s="78"/>
      <c r="W72" s="78"/>
      <c r="X72" s="78"/>
    </row>
    <row r="73" spans="1:24" x14ac:dyDescent="0.25">
      <c r="A73" s="71"/>
      <c r="B73" s="72" t="s">
        <v>272</v>
      </c>
      <c r="C73" s="72" t="s">
        <v>273</v>
      </c>
      <c r="D73" s="74"/>
      <c r="E73" s="74"/>
      <c r="F73" s="74"/>
      <c r="G73" s="74"/>
      <c r="H73" s="74"/>
      <c r="I73" s="74"/>
      <c r="J73" s="74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8"/>
      <c r="V73" s="78"/>
      <c r="W73" s="78"/>
      <c r="X73" s="78"/>
    </row>
    <row r="74" spans="1:24" x14ac:dyDescent="0.25">
      <c r="A74" s="76">
        <f>A72+1</f>
        <v>60</v>
      </c>
      <c r="B74" s="64" t="s">
        <v>274</v>
      </c>
      <c r="C74" s="64" t="s">
        <v>275</v>
      </c>
      <c r="D74" s="65" t="s">
        <v>276</v>
      </c>
      <c r="F74" s="94">
        <v>19845.32807701534</v>
      </c>
      <c r="G74" s="94">
        <v>20362.507901038232</v>
      </c>
      <c r="H74" s="94">
        <v>20048.850254722031</v>
      </c>
      <c r="I74" s="94">
        <v>19701.145523630403</v>
      </c>
      <c r="J74" s="94">
        <v>19640.452289873749</v>
      </c>
      <c r="K74" s="77">
        <v>19893.77704638011</v>
      </c>
      <c r="L74" s="77">
        <v>20313.535742058728</v>
      </c>
      <c r="M74" s="77">
        <v>20799.029246293932</v>
      </c>
      <c r="N74" s="77">
        <v>21399.892402190115</v>
      </c>
      <c r="O74" s="77">
        <v>21943.449669205747</v>
      </c>
      <c r="P74" s="77">
        <v>22678.55521118069</v>
      </c>
      <c r="Q74" s="77">
        <v>23449.626088360834</v>
      </c>
      <c r="R74" s="77">
        <v>24258.635843446671</v>
      </c>
      <c r="S74" s="77">
        <v>25071.300141776272</v>
      </c>
      <c r="T74" s="77">
        <v>25886.117396384001</v>
      </c>
      <c r="U74" s="77">
        <v>26645.722701792394</v>
      </c>
      <c r="V74" s="77">
        <v>27445.094382846168</v>
      </c>
      <c r="W74" s="77">
        <v>28224.535063318999</v>
      </c>
      <c r="X74" s="77">
        <v>29014.822045091933</v>
      </c>
    </row>
    <row r="75" spans="1:24" x14ac:dyDescent="0.25">
      <c r="A75" s="76">
        <v>61</v>
      </c>
      <c r="B75" s="64" t="s">
        <v>277</v>
      </c>
      <c r="D75" s="65" t="s">
        <v>262</v>
      </c>
      <c r="F75" s="95">
        <v>3.8542568401399535</v>
      </c>
      <c r="G75" s="95">
        <v>2.6060532837544059</v>
      </c>
      <c r="H75" s="95">
        <v>-1.5403684449900652</v>
      </c>
      <c r="I75" s="95">
        <v>-1.7342876358195838</v>
      </c>
      <c r="J75" s="95">
        <v>-0.30806956724346435</v>
      </c>
      <c r="K75" s="88">
        <f t="shared" ref="K75:X75" si="9">(K74-J74)/J74*100</f>
        <v>1.2898112159920607</v>
      </c>
      <c r="L75" s="79">
        <f t="shared" si="9"/>
        <v>2.1099999999999888</v>
      </c>
      <c r="M75" s="79">
        <f t="shared" si="9"/>
        <v>2.3900000000000041</v>
      </c>
      <c r="N75" s="79">
        <f t="shared" si="9"/>
        <v>2.8888999999999854</v>
      </c>
      <c r="O75" s="79">
        <f t="shared" si="9"/>
        <v>2.5400000000000169</v>
      </c>
      <c r="P75" s="79">
        <f t="shared" si="9"/>
        <v>3.3499998999999994</v>
      </c>
      <c r="Q75" s="79">
        <f t="shared" si="9"/>
        <v>3.4000000000000008</v>
      </c>
      <c r="R75" s="79">
        <f t="shared" si="9"/>
        <v>3.4499899999999881</v>
      </c>
      <c r="S75" s="79">
        <f t="shared" si="9"/>
        <v>3.3499999900000028</v>
      </c>
      <c r="T75" s="79">
        <f t="shared" si="9"/>
        <v>3.2500000000000022</v>
      </c>
      <c r="U75" s="79">
        <f t="shared" si="9"/>
        <v>2.934411884860344</v>
      </c>
      <c r="V75" s="79">
        <f t="shared" si="9"/>
        <v>3.0000000000000062</v>
      </c>
      <c r="W75" s="79">
        <f t="shared" si="9"/>
        <v>2.8400000000000007</v>
      </c>
      <c r="X75" s="79">
        <f t="shared" si="9"/>
        <v>2.8000000000000047</v>
      </c>
    </row>
    <row r="76" spans="1:24" x14ac:dyDescent="0.25">
      <c r="A76" s="76">
        <v>62</v>
      </c>
      <c r="B76" s="64" t="s">
        <v>278</v>
      </c>
      <c r="C76" s="64" t="s">
        <v>279</v>
      </c>
      <c r="D76" s="65" t="s">
        <v>178</v>
      </c>
      <c r="K76" s="77">
        <v>885.38389147013788</v>
      </c>
      <c r="L76" s="88">
        <v>-9.1147804091625761E-2</v>
      </c>
      <c r="M76" s="88">
        <v>-0.10721491010653636</v>
      </c>
      <c r="N76" s="88">
        <v>5.7733245453142953E-3</v>
      </c>
      <c r="O76" s="88">
        <v>-4.9109227300400703E-2</v>
      </c>
      <c r="P76" s="88">
        <v>2.4127152042625964E-2</v>
      </c>
      <c r="Q76" s="88">
        <v>1.4404834128340127E-2</v>
      </c>
      <c r="R76" s="88">
        <v>-5.611569786501746E-3</v>
      </c>
      <c r="S76" s="88">
        <v>1.9762146042224059E-2</v>
      </c>
      <c r="T76" s="88">
        <v>4.2948729124528025E-2</v>
      </c>
      <c r="U76" s="78"/>
      <c r="V76" s="78"/>
      <c r="W76" s="78"/>
      <c r="X76" s="78"/>
    </row>
    <row r="77" spans="1:24" x14ac:dyDescent="0.25">
      <c r="A77" s="76">
        <v>63</v>
      </c>
      <c r="B77" s="64" t="s">
        <v>280</v>
      </c>
      <c r="C77" s="64" t="s">
        <v>281</v>
      </c>
      <c r="D77" s="65" t="s">
        <v>178</v>
      </c>
      <c r="K77" s="77">
        <v>54492.108649561764</v>
      </c>
      <c r="L77" s="88">
        <v>2.4033491469582886</v>
      </c>
      <c r="M77" s="88">
        <v>2.2654277532081175</v>
      </c>
      <c r="N77" s="88">
        <v>2.1723088439780311</v>
      </c>
      <c r="O77" s="88">
        <v>1.5</v>
      </c>
      <c r="P77" s="88">
        <v>2.1032883329915131</v>
      </c>
      <c r="Q77" s="88">
        <v>2.2000000000000002</v>
      </c>
      <c r="R77" s="88">
        <v>2.2000000000000002</v>
      </c>
      <c r="S77" s="88">
        <v>2.1</v>
      </c>
      <c r="T77" s="88">
        <v>2</v>
      </c>
      <c r="U77" s="78"/>
      <c r="V77" s="78"/>
      <c r="W77" s="78"/>
      <c r="X77" s="78"/>
    </row>
    <row r="78" spans="1:24" x14ac:dyDescent="0.25">
      <c r="A78" s="76">
        <f t="shared" ref="A78:A80" si="10">A77+1</f>
        <v>64</v>
      </c>
      <c r="B78" s="64" t="s">
        <v>282</v>
      </c>
      <c r="C78" s="64" t="s">
        <v>283</v>
      </c>
      <c r="D78" s="65" t="s">
        <v>178</v>
      </c>
      <c r="K78" s="79">
        <v>5.3133072577266471</v>
      </c>
      <c r="L78" s="88">
        <v>-0.25217243323482386</v>
      </c>
      <c r="M78" s="88">
        <v>0.21200269905841562</v>
      </c>
      <c r="N78" s="88">
        <v>0.71552707787761083</v>
      </c>
      <c r="O78" s="88">
        <v>1.0891092273004008</v>
      </c>
      <c r="P78" s="88">
        <v>1.2225844149658607</v>
      </c>
      <c r="Q78" s="88">
        <v>1.1855951658716597</v>
      </c>
      <c r="R78" s="88">
        <v>1.2556015697865015</v>
      </c>
      <c r="S78" s="88">
        <v>1.2302378439577759</v>
      </c>
      <c r="T78" s="88">
        <v>1.2070512708754619</v>
      </c>
      <c r="U78" s="78"/>
      <c r="V78" s="78"/>
      <c r="W78" s="78"/>
      <c r="X78" s="78"/>
    </row>
    <row r="79" spans="1:24" x14ac:dyDescent="0.25">
      <c r="A79" s="76">
        <f t="shared" si="10"/>
        <v>65</v>
      </c>
      <c r="B79" s="64" t="s">
        <v>284</v>
      </c>
      <c r="C79" s="64" t="s">
        <v>285</v>
      </c>
      <c r="D79" s="65" t="s">
        <v>178</v>
      </c>
      <c r="K79" s="79"/>
      <c r="L79" s="216">
        <f>(L5-L74)/L74*100</f>
        <v>0.2510801595001092</v>
      </c>
      <c r="M79" s="216">
        <f t="shared" ref="M79:T79" si="11">(M5-M74)/M74*100</f>
        <v>-0.21639589887086441</v>
      </c>
      <c r="N79" s="216">
        <f t="shared" si="11"/>
        <v>-0.26703125939206557</v>
      </c>
      <c r="O79" s="216">
        <f t="shared" si="11"/>
        <v>-0.71868221078776395</v>
      </c>
      <c r="P79" s="216">
        <f t="shared" si="11"/>
        <v>0.40642572954389677</v>
      </c>
      <c r="Q79" s="216">
        <f t="shared" si="11"/>
        <v>1.0210527203974633</v>
      </c>
      <c r="R79" s="216">
        <f t="shared" si="11"/>
        <v>0.93991263914556344</v>
      </c>
      <c r="S79" s="216">
        <f t="shared" si="11"/>
        <v>0.59305866239059124</v>
      </c>
      <c r="T79" s="216">
        <f t="shared" si="11"/>
        <v>0.24456984571500268</v>
      </c>
      <c r="U79" s="216">
        <v>0.21105719885336782</v>
      </c>
      <c r="V79" s="217">
        <v>0.11376491031079183</v>
      </c>
      <c r="W79" s="218">
        <v>2.6150763656502818E-2</v>
      </c>
      <c r="X79" s="218">
        <v>2.6150763656502818E-2</v>
      </c>
    </row>
    <row r="80" spans="1:24" x14ac:dyDescent="0.25">
      <c r="A80" s="76">
        <f t="shared" si="10"/>
        <v>66</v>
      </c>
      <c r="B80" s="64" t="s">
        <v>284</v>
      </c>
      <c r="C80" s="64" t="s">
        <v>286</v>
      </c>
      <c r="D80" s="65" t="s">
        <v>276</v>
      </c>
      <c r="K80" s="79">
        <v>-0.2079446566816614</v>
      </c>
      <c r="L80" s="219">
        <v>2527.9463952467559</v>
      </c>
      <c r="M80" s="219">
        <v>2896.6884403077383</v>
      </c>
      <c r="N80" s="219">
        <v>2966.8505745754337</v>
      </c>
      <c r="O80" s="219">
        <v>2997.2114327696472</v>
      </c>
      <c r="P80" s="219">
        <v>4202.5676047113338</v>
      </c>
      <c r="Q80" s="219">
        <v>5379.6179047894402</v>
      </c>
      <c r="R80" s="219">
        <v>6446.7818494272869</v>
      </c>
      <c r="S80" s="219">
        <v>7418.4778942030935</v>
      </c>
      <c r="T80" s="219">
        <v>8368.7188827026403</v>
      </c>
      <c r="U80" s="78"/>
      <c r="V80" s="78"/>
      <c r="W80" s="78"/>
      <c r="X80" s="78"/>
    </row>
    <row r="81" spans="1:24" x14ac:dyDescent="0.25">
      <c r="A81" s="76"/>
      <c r="B81" s="86" t="s">
        <v>289</v>
      </c>
      <c r="C81" s="86"/>
      <c r="D81" s="87"/>
      <c r="E81" s="87"/>
      <c r="F81" s="87"/>
      <c r="G81" s="87"/>
      <c r="H81" s="87"/>
      <c r="I81" s="87"/>
      <c r="J81" s="87"/>
      <c r="K81" s="98">
        <f>AVERAGE(F75:O75)</f>
        <v>1.40962956918333</v>
      </c>
      <c r="L81" s="98">
        <f t="shared" ref="L81:T81" si="12">AVERAGE(G75:P75)</f>
        <v>1.3592038751693347</v>
      </c>
      <c r="M81" s="98">
        <f t="shared" si="12"/>
        <v>1.4385985467938942</v>
      </c>
      <c r="N81" s="98">
        <f t="shared" si="12"/>
        <v>1.9376343912928995</v>
      </c>
      <c r="O81" s="98">
        <f t="shared" si="12"/>
        <v>2.4460631538748587</v>
      </c>
      <c r="P81" s="98">
        <f t="shared" si="12"/>
        <v>2.8018701105992054</v>
      </c>
      <c r="Q81" s="98">
        <f t="shared" si="12"/>
        <v>2.9663301774860336</v>
      </c>
      <c r="R81" s="98">
        <f t="shared" si="12"/>
        <v>3.0553301774860353</v>
      </c>
      <c r="S81" s="98">
        <f t="shared" si="12"/>
        <v>3.1003301774860352</v>
      </c>
      <c r="T81" s="98">
        <f t="shared" si="12"/>
        <v>3.0914401774860369</v>
      </c>
      <c r="U81" s="250">
        <v>3</v>
      </c>
      <c r="V81" s="79"/>
      <c r="W81" s="79"/>
      <c r="X81" s="79"/>
    </row>
    <row r="82" spans="1:24" x14ac:dyDescent="0.25">
      <c r="A82" s="90"/>
      <c r="S82" s="300"/>
      <c r="T82" s="300"/>
    </row>
    <row r="83" spans="1:24" x14ac:dyDescent="0.25">
      <c r="A83" s="91"/>
      <c r="P83" s="167" t="s">
        <v>359</v>
      </c>
      <c r="Q83" s="89">
        <v>15</v>
      </c>
      <c r="R83" s="89"/>
      <c r="S83" s="89"/>
      <c r="T83" s="89"/>
      <c r="U83" s="89"/>
    </row>
    <row r="84" spans="1:24" x14ac:dyDescent="0.25">
      <c r="A84" s="91"/>
      <c r="P84" s="167" t="s">
        <v>360</v>
      </c>
      <c r="Q84" s="89">
        <v>45</v>
      </c>
      <c r="R84" s="89"/>
      <c r="S84" s="89"/>
    </row>
    <row r="85" spans="1:24" x14ac:dyDescent="0.25">
      <c r="A85" s="90"/>
      <c r="Q85" s="64">
        <f>Q83/Q6*100</f>
        <v>5.2057464042763082E-2</v>
      </c>
    </row>
    <row r="86" spans="1:24" x14ac:dyDescent="0.25">
      <c r="A86" s="91"/>
      <c r="Q86" s="64">
        <f>Q84/Q6*100</f>
        <v>0.15617239212828926</v>
      </c>
    </row>
    <row r="87" spans="1:24" x14ac:dyDescent="0.25">
      <c r="A87" s="90"/>
      <c r="B87" s="64" t="s">
        <v>434</v>
      </c>
      <c r="O87" s="64" t="s">
        <v>469</v>
      </c>
      <c r="R87" s="64">
        <v>1</v>
      </c>
      <c r="S87" s="64">
        <v>1.02</v>
      </c>
      <c r="T87" s="64">
        <v>1.04</v>
      </c>
      <c r="U87" s="64">
        <v>1.06</v>
      </c>
    </row>
    <row r="88" spans="1:24" x14ac:dyDescent="0.25">
      <c r="A88" s="90"/>
      <c r="B88" s="64" t="s">
        <v>435</v>
      </c>
    </row>
    <row r="89" spans="1:24" x14ac:dyDescent="0.25">
      <c r="A89" s="90"/>
    </row>
    <row r="90" spans="1:24" x14ac:dyDescent="0.25">
      <c r="A90" s="90"/>
    </row>
    <row r="91" spans="1:24" x14ac:dyDescent="0.25">
      <c r="A91" s="91"/>
    </row>
    <row r="92" spans="1:24" x14ac:dyDescent="0.25">
      <c r="A92" s="91"/>
    </row>
    <row r="93" spans="1:24" x14ac:dyDescent="0.25">
      <c r="A93" s="90"/>
    </row>
    <row r="94" spans="1:24" x14ac:dyDescent="0.25">
      <c r="A94" s="91"/>
    </row>
    <row r="95" spans="1:24" x14ac:dyDescent="0.25">
      <c r="A95" s="91"/>
    </row>
    <row r="96" spans="1:24" x14ac:dyDescent="0.25">
      <c r="A96" s="90"/>
    </row>
    <row r="97" spans="1:1" x14ac:dyDescent="0.25">
      <c r="A97" s="91"/>
    </row>
    <row r="98" spans="1:1" x14ac:dyDescent="0.25">
      <c r="A98" s="91"/>
    </row>
    <row r="99" spans="1:1" x14ac:dyDescent="0.25">
      <c r="A99" s="90"/>
    </row>
    <row r="100" spans="1:1" x14ac:dyDescent="0.25">
      <c r="A100" s="91"/>
    </row>
    <row r="101" spans="1:1" x14ac:dyDescent="0.25">
      <c r="A101" s="91"/>
    </row>
    <row r="102" spans="1:1" x14ac:dyDescent="0.25">
      <c r="A102" s="90"/>
    </row>
    <row r="103" spans="1:1" x14ac:dyDescent="0.25">
      <c r="A103" s="91"/>
    </row>
    <row r="104" spans="1:1" x14ac:dyDescent="0.25">
      <c r="A104" s="91"/>
    </row>
    <row r="105" spans="1:1" x14ac:dyDescent="0.25">
      <c r="A105" s="92"/>
    </row>
    <row r="106" spans="1:1" x14ac:dyDescent="0.25">
      <c r="A106" s="92"/>
    </row>
    <row r="107" spans="1:1" x14ac:dyDescent="0.25">
      <c r="A107" s="90"/>
    </row>
    <row r="108" spans="1:1" x14ac:dyDescent="0.25">
      <c r="A108" s="92"/>
    </row>
    <row r="109" spans="1:1" x14ac:dyDescent="0.25">
      <c r="A109" s="92"/>
    </row>
    <row r="110" spans="1:1" x14ac:dyDescent="0.25">
      <c r="A110" s="92"/>
    </row>
    <row r="111" spans="1:1" x14ac:dyDescent="0.25">
      <c r="A111" s="92"/>
    </row>
    <row r="112" spans="1:1" x14ac:dyDescent="0.25">
      <c r="A112" s="92"/>
    </row>
    <row r="113" spans="1:1" x14ac:dyDescent="0.25">
      <c r="A113" s="92"/>
    </row>
    <row r="114" spans="1:1" x14ac:dyDescent="0.25">
      <c r="A114" s="90"/>
    </row>
    <row r="115" spans="1:1" x14ac:dyDescent="0.25">
      <c r="A115" s="92"/>
    </row>
    <row r="116" spans="1:1" x14ac:dyDescent="0.25">
      <c r="A116" s="92"/>
    </row>
    <row r="117" spans="1:1" x14ac:dyDescent="0.25">
      <c r="A117" s="92"/>
    </row>
    <row r="118" spans="1:1" x14ac:dyDescent="0.25">
      <c r="A118" s="93"/>
    </row>
  </sheetData>
  <mergeCells count="1">
    <mergeCell ref="S82:T82"/>
  </mergeCells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rowBreaks count="1" manualBreakCount="1">
    <brk id="4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10"/>
  <sheetViews>
    <sheetView workbookViewId="0"/>
  </sheetViews>
  <sheetFormatPr defaultRowHeight="15" x14ac:dyDescent="0.25"/>
  <cols>
    <col min="1" max="1" width="33.140625" style="101" bestFit="1" customWidth="1"/>
    <col min="2" max="2" width="16" style="101" bestFit="1" customWidth="1"/>
    <col min="3" max="3" width="10" style="101" customWidth="1"/>
    <col min="4" max="5" width="10.85546875" style="101" bestFit="1" customWidth="1"/>
    <col min="6" max="12" width="10" style="101" customWidth="1"/>
    <col min="13" max="16384" width="9.140625" style="101"/>
  </cols>
  <sheetData>
    <row r="1" spans="1:12" x14ac:dyDescent="0.25">
      <c r="A1" s="101" t="s">
        <v>364</v>
      </c>
    </row>
    <row r="2" spans="1:12" x14ac:dyDescent="0.25">
      <c r="A2" s="168"/>
      <c r="B2" s="169"/>
      <c r="C2" s="169">
        <v>2008</v>
      </c>
      <c r="D2" s="169">
        <v>2009</v>
      </c>
      <c r="E2" s="169">
        <v>2010</v>
      </c>
      <c r="F2" s="169">
        <v>2011</v>
      </c>
      <c r="G2" s="169">
        <v>2012</v>
      </c>
      <c r="H2" s="169">
        <v>2013</v>
      </c>
      <c r="I2" s="169">
        <v>2014</v>
      </c>
      <c r="J2" s="169">
        <v>2015</v>
      </c>
      <c r="K2" s="169">
        <v>2016</v>
      </c>
      <c r="L2" s="169">
        <v>2017</v>
      </c>
    </row>
    <row r="3" spans="1:12" x14ac:dyDescent="0.25">
      <c r="A3" s="168" t="s">
        <v>94</v>
      </c>
      <c r="B3" s="170" t="s">
        <v>365</v>
      </c>
      <c r="C3" s="171">
        <f>'LNG_2008-2018'!B5/1000000</f>
        <v>6.9357230000000003</v>
      </c>
      <c r="D3" s="171">
        <f>'LNG_2008-2018'!D5/1000000</f>
        <v>7.1143590000000003</v>
      </c>
      <c r="E3" s="171">
        <f>'LNG_2008-2018'!G5/1000000</f>
        <v>9.8645239999999994</v>
      </c>
      <c r="F3" s="171">
        <f>'LNG_2008-2018'!H5/1000000</f>
        <v>19.243257</v>
      </c>
      <c r="G3" s="171">
        <f>'LNG_2008-2018'!J5/1000000</f>
        <v>23.026883999999999</v>
      </c>
      <c r="H3" s="171">
        <f>'LNG_2008-2018'!L5/1000000</f>
        <v>21.321971999999999</v>
      </c>
      <c r="I3" s="171">
        <f>'LNG_2008-2018'!M5/1000000</f>
        <v>38.098717000000001</v>
      </c>
      <c r="J3" s="171">
        <f>'LNG_2008-2018'!N5/1000000</f>
        <v>32.642775999999998</v>
      </c>
      <c r="K3" s="171">
        <f>'LNG_2008-2018'!O5/1000000</f>
        <v>32.716962000000002</v>
      </c>
      <c r="L3" s="171">
        <f>'LNG_2008-2018'!P5/1000000</f>
        <v>41.035305999999999</v>
      </c>
    </row>
    <row r="4" spans="1:12" x14ac:dyDescent="0.25">
      <c r="A4" s="172"/>
      <c r="B4" s="170" t="s">
        <v>366</v>
      </c>
      <c r="C4" s="171">
        <f>'LNG_2008-2018'!C20/1000000</f>
        <v>8.3585949999999993</v>
      </c>
      <c r="D4" s="171">
        <f>'LNG_2008-2018'!F20/1000000</f>
        <v>108.10707600000001</v>
      </c>
      <c r="E4" s="171">
        <f>'LNG_2008-2018'!G20/1000000</f>
        <v>118.475241</v>
      </c>
      <c r="F4" s="171">
        <f>'LNG_2008-2018'!I20/1000000</f>
        <v>68.096461000000005</v>
      </c>
      <c r="G4" s="171">
        <f>'LNG_2008-2018'!K20/1000000</f>
        <v>10.563726000000001</v>
      </c>
      <c r="H4" s="171">
        <f>'LNG_2008-2018'!L20/1000000</f>
        <v>53.348809000000003</v>
      </c>
      <c r="I4" s="171">
        <f>'LNG_2008-2018'!M20/1000000</f>
        <v>47.380226</v>
      </c>
      <c r="J4" s="171">
        <f>'LNG_2008-2018'!N20/1000000</f>
        <v>38.063631999999998</v>
      </c>
      <c r="K4" s="171">
        <f>'LNG_2008-2018'!O20/1000000</f>
        <v>45.553699999999999</v>
      </c>
      <c r="L4" s="171">
        <f>'LNG_2008-2018'!P20/1000000</f>
        <v>68.021347000000006</v>
      </c>
    </row>
    <row r="5" spans="1:12" x14ac:dyDescent="0.25">
      <c r="A5" s="168" t="s">
        <v>357</v>
      </c>
      <c r="B5" s="170" t="s">
        <v>365</v>
      </c>
      <c r="C5" s="171"/>
      <c r="D5" s="171"/>
      <c r="E5" s="171">
        <f>'Apro_rezerve_2010-2018'!B5/1000000</f>
        <v>0.142287</v>
      </c>
      <c r="F5" s="171">
        <f>'Apro_rezerve_2010-2018'!C5/1000000</f>
        <v>1.937441</v>
      </c>
      <c r="G5" s="171">
        <f>'Apro_rezerve_2010-2018'!E5/1000000</f>
        <v>2.1343079999999999</v>
      </c>
      <c r="H5" s="171">
        <f>'Apro_rezerve_2010-2018'!G5/1000000</f>
        <v>3.2209379999999999</v>
      </c>
      <c r="I5" s="171">
        <f>'Apro_rezerve_2010-2018'!H5/1000000</f>
        <v>4.2686159999999997</v>
      </c>
      <c r="J5" s="171">
        <f>'Apro_rezerve_2010-2018'!I5/1000000</f>
        <v>5</v>
      </c>
      <c r="K5" s="171">
        <f>'Apro_rezerve_2010-2018'!J5/1000000</f>
        <v>4.3404990000000003</v>
      </c>
      <c r="L5" s="171">
        <f>'Apro_rezerve_2010-2018'!K5/1000000</f>
        <v>15.587272</v>
      </c>
    </row>
    <row r="6" spans="1:12" x14ac:dyDescent="0.25">
      <c r="A6" s="173"/>
      <c r="B6" s="170" t="s">
        <v>366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</row>
    <row r="10" spans="1:12" x14ac:dyDescent="0.25">
      <c r="A10" s="174"/>
    </row>
  </sheetData>
  <pageMargins left="0.70866141732283472" right="0.70866141732283472" top="0.74803149606299213" bottom="0.74803149606299213" header="0.31496062992125984" footer="0.31496062992125984"/>
  <pageSetup paperSize="9" scale="86" orientation="landscape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2:Q26"/>
  <sheetViews>
    <sheetView zoomScale="90" zoomScaleNormal="90" workbookViewId="0">
      <pane xSplit="1" ySplit="5" topLeftCell="B6" activePane="bottomRight" state="frozen"/>
      <selection activeCell="A23" sqref="A23"/>
      <selection pane="topRight" activeCell="A23" sqref="A23"/>
      <selection pane="bottomLeft" activeCell="A23" sqref="A23"/>
      <selection pane="bottomRight"/>
    </sheetView>
  </sheetViews>
  <sheetFormatPr defaultRowHeight="12.75" x14ac:dyDescent="0.2"/>
  <cols>
    <col min="1" max="1" width="34.140625" style="175" customWidth="1"/>
    <col min="2" max="2" width="14.5703125" style="175" bestFit="1" customWidth="1"/>
    <col min="3" max="3" width="15.28515625" style="175" customWidth="1"/>
    <col min="4" max="4" width="13.28515625" style="175" customWidth="1"/>
    <col min="5" max="5" width="14.5703125" style="175" customWidth="1"/>
    <col min="6" max="6" width="14.7109375" style="175" customWidth="1"/>
    <col min="7" max="7" width="12.42578125" style="175" bestFit="1" customWidth="1"/>
    <col min="8" max="8" width="14.5703125" style="175" bestFit="1" customWidth="1"/>
    <col min="9" max="9" width="13.42578125" style="175" customWidth="1"/>
    <col min="10" max="10" width="12" style="175" customWidth="1"/>
    <col min="11" max="11" width="12.42578125" style="175" customWidth="1"/>
    <col min="12" max="15" width="11.28515625" style="175" bestFit="1" customWidth="1"/>
    <col min="16" max="16" width="12.28515625" style="175" customWidth="1"/>
    <col min="17" max="17" width="12.5703125" style="175" customWidth="1"/>
    <col min="18" max="16384" width="9.140625" style="175"/>
  </cols>
  <sheetData>
    <row r="2" spans="1:17" ht="16.5" thickBot="1" x14ac:dyDescent="0.3">
      <c r="A2" s="301" t="s">
        <v>367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</row>
    <row r="3" spans="1:17" ht="45" x14ac:dyDescent="0.25">
      <c r="A3" s="176"/>
      <c r="B3" s="177" t="s">
        <v>368</v>
      </c>
      <c r="C3" s="177" t="s">
        <v>369</v>
      </c>
      <c r="D3" s="177" t="s">
        <v>370</v>
      </c>
      <c r="E3" s="177" t="s">
        <v>371</v>
      </c>
      <c r="F3" s="177" t="s">
        <v>372</v>
      </c>
      <c r="G3" s="177" t="s">
        <v>373</v>
      </c>
      <c r="H3" s="177" t="s">
        <v>374</v>
      </c>
      <c r="I3" s="177" t="s">
        <v>375</v>
      </c>
      <c r="J3" s="177" t="s">
        <v>376</v>
      </c>
      <c r="K3" s="177" t="s">
        <v>377</v>
      </c>
      <c r="L3" s="177" t="s">
        <v>378</v>
      </c>
      <c r="M3" s="177" t="s">
        <v>379</v>
      </c>
      <c r="N3" s="177" t="s">
        <v>380</v>
      </c>
      <c r="O3" s="177" t="s">
        <v>381</v>
      </c>
      <c r="P3" s="177" t="s">
        <v>382</v>
      </c>
      <c r="Q3" s="178" t="s">
        <v>383</v>
      </c>
    </row>
    <row r="4" spans="1:17" ht="15" x14ac:dyDescent="0.25">
      <c r="A4" s="179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1"/>
      <c r="P4" s="241"/>
      <c r="Q4" s="180"/>
    </row>
    <row r="5" spans="1:17" ht="28.5" x14ac:dyDescent="0.2">
      <c r="A5" s="181" t="s">
        <v>384</v>
      </c>
      <c r="B5" s="228">
        <v>6935723</v>
      </c>
      <c r="C5" s="228">
        <v>8358595</v>
      </c>
      <c r="D5" s="228">
        <v>7114359</v>
      </c>
      <c r="E5" s="228">
        <v>21021911</v>
      </c>
      <c r="F5" s="228">
        <v>12589198</v>
      </c>
      <c r="G5" s="228">
        <v>9864524</v>
      </c>
      <c r="H5" s="228">
        <v>19243257</v>
      </c>
      <c r="I5" s="228">
        <v>19806367</v>
      </c>
      <c r="J5" s="228">
        <v>23026884</v>
      </c>
      <c r="K5" s="228">
        <v>10563726</v>
      </c>
      <c r="L5" s="228">
        <v>21321972</v>
      </c>
      <c r="M5" s="228">
        <v>38098717</v>
      </c>
      <c r="N5" s="228">
        <v>32642776</v>
      </c>
      <c r="O5" s="228">
        <v>32716962</v>
      </c>
      <c r="P5" s="228">
        <v>41035306</v>
      </c>
      <c r="Q5" s="229">
        <v>43545932</v>
      </c>
    </row>
    <row r="6" spans="1:17" ht="75" x14ac:dyDescent="0.2">
      <c r="A6" s="182" t="s">
        <v>385</v>
      </c>
      <c r="B6" s="242"/>
      <c r="C6" s="242"/>
      <c r="D6" s="242"/>
      <c r="E6" s="242"/>
      <c r="F6" s="242">
        <v>95517878</v>
      </c>
      <c r="G6" s="242">
        <v>108610717</v>
      </c>
      <c r="H6" s="242"/>
      <c r="I6" s="242">
        <v>48290094</v>
      </c>
      <c r="J6" s="242"/>
      <c r="K6" s="242"/>
      <c r="L6" s="242"/>
      <c r="M6" s="242"/>
      <c r="N6" s="242"/>
      <c r="O6" s="243"/>
      <c r="P6" s="243"/>
      <c r="Q6" s="183"/>
    </row>
    <row r="7" spans="1:17" ht="75" x14ac:dyDescent="0.2">
      <c r="A7" s="184" t="s">
        <v>386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>
        <v>2146529</v>
      </c>
      <c r="M7" s="242">
        <v>2860846</v>
      </c>
      <c r="N7" s="242"/>
      <c r="O7" s="243"/>
      <c r="P7" s="243"/>
      <c r="Q7" s="183"/>
    </row>
    <row r="8" spans="1:17" ht="96" customHeight="1" x14ac:dyDescent="0.2">
      <c r="A8" s="182" t="s">
        <v>387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>
        <v>21343077</v>
      </c>
      <c r="M8" s="242">
        <v>3526111</v>
      </c>
      <c r="N8" s="242"/>
      <c r="O8" s="243"/>
      <c r="P8" s="243"/>
      <c r="Q8" s="183"/>
    </row>
    <row r="9" spans="1:17" ht="75" x14ac:dyDescent="0.2">
      <c r="A9" s="182" t="s">
        <v>388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>
        <v>2894552</v>
      </c>
      <c r="N9" s="242">
        <v>3972666</v>
      </c>
      <c r="O9" s="243"/>
      <c r="P9" s="243"/>
      <c r="Q9" s="183"/>
    </row>
    <row r="10" spans="1:17" ht="60" x14ac:dyDescent="0.2">
      <c r="A10" s="182" t="s">
        <v>389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>
        <v>8537231</v>
      </c>
      <c r="M10" s="242"/>
      <c r="N10" s="242"/>
      <c r="O10" s="243"/>
      <c r="P10" s="243"/>
      <c r="Q10" s="183"/>
    </row>
    <row r="11" spans="1:17" ht="120" x14ac:dyDescent="0.2">
      <c r="A11" s="182" t="s">
        <v>390</v>
      </c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>
        <v>1448190</v>
      </c>
      <c r="O11" s="243"/>
      <c r="P11" s="243"/>
      <c r="Q11" s="183"/>
    </row>
    <row r="12" spans="1:17" ht="63.75" x14ac:dyDescent="0.2">
      <c r="A12" s="244" t="s">
        <v>391</v>
      </c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185">
        <v>2500000</v>
      </c>
      <c r="P12" s="243"/>
      <c r="Q12" s="183"/>
    </row>
    <row r="13" spans="1:17" ht="63.75" x14ac:dyDescent="0.2">
      <c r="A13" s="244" t="s">
        <v>392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185">
        <v>2096682</v>
      </c>
      <c r="P13" s="243"/>
      <c r="Q13" s="183"/>
    </row>
    <row r="14" spans="1:17" ht="63.75" x14ac:dyDescent="0.2">
      <c r="A14" s="245" t="s">
        <v>393</v>
      </c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6">
        <v>8240056</v>
      </c>
      <c r="P14" s="243"/>
      <c r="Q14" s="183"/>
    </row>
    <row r="15" spans="1:17" ht="114.75" x14ac:dyDescent="0.2">
      <c r="A15" s="245" t="s">
        <v>394</v>
      </c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6"/>
      <c r="P15" s="242">
        <v>1260571</v>
      </c>
      <c r="Q15" s="183"/>
    </row>
    <row r="16" spans="1:17" ht="63.75" x14ac:dyDescent="0.2">
      <c r="A16" s="245" t="s">
        <v>395</v>
      </c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6"/>
      <c r="P16" s="242">
        <v>7146712</v>
      </c>
      <c r="Q16" s="183"/>
    </row>
    <row r="17" spans="1:17" ht="153" x14ac:dyDescent="0.2">
      <c r="A17" s="245" t="s">
        <v>396</v>
      </c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6"/>
      <c r="P17" s="242">
        <v>574259</v>
      </c>
      <c r="Q17" s="183"/>
    </row>
    <row r="18" spans="1:17" ht="63.75" x14ac:dyDescent="0.2">
      <c r="A18" s="245" t="s">
        <v>397</v>
      </c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6"/>
      <c r="P18" s="242">
        <v>14255306</v>
      </c>
      <c r="Q18" s="183"/>
    </row>
    <row r="19" spans="1:17" ht="267.75" x14ac:dyDescent="0.2">
      <c r="A19" s="245" t="s">
        <v>398</v>
      </c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6"/>
      <c r="P19" s="242">
        <v>3749193</v>
      </c>
      <c r="Q19" s="183"/>
    </row>
    <row r="20" spans="1:17" ht="14.25" x14ac:dyDescent="0.2">
      <c r="A20" s="186" t="s">
        <v>399</v>
      </c>
      <c r="B20" s="228">
        <f t="shared" ref="B20:Q20" si="0">SUM(B5:B19)</f>
        <v>6935723</v>
      </c>
      <c r="C20" s="228">
        <f t="shared" si="0"/>
        <v>8358595</v>
      </c>
      <c r="D20" s="228">
        <f t="shared" si="0"/>
        <v>7114359</v>
      </c>
      <c r="E20" s="228">
        <f t="shared" si="0"/>
        <v>21021911</v>
      </c>
      <c r="F20" s="228">
        <f t="shared" si="0"/>
        <v>108107076</v>
      </c>
      <c r="G20" s="228">
        <f t="shared" si="0"/>
        <v>118475241</v>
      </c>
      <c r="H20" s="228">
        <f t="shared" si="0"/>
        <v>19243257</v>
      </c>
      <c r="I20" s="228">
        <f t="shared" si="0"/>
        <v>68096461</v>
      </c>
      <c r="J20" s="228">
        <f t="shared" si="0"/>
        <v>23026884</v>
      </c>
      <c r="K20" s="228">
        <f t="shared" si="0"/>
        <v>10563726</v>
      </c>
      <c r="L20" s="228">
        <f t="shared" si="0"/>
        <v>53348809</v>
      </c>
      <c r="M20" s="228">
        <f t="shared" si="0"/>
        <v>47380226</v>
      </c>
      <c r="N20" s="228">
        <f t="shared" si="0"/>
        <v>38063632</v>
      </c>
      <c r="O20" s="228">
        <f t="shared" si="0"/>
        <v>45553700</v>
      </c>
      <c r="P20" s="228">
        <f t="shared" si="0"/>
        <v>68021347</v>
      </c>
      <c r="Q20" s="229">
        <f t="shared" si="0"/>
        <v>43545932</v>
      </c>
    </row>
    <row r="21" spans="1:17" ht="30" x14ac:dyDescent="0.2">
      <c r="A21" s="182" t="s">
        <v>400</v>
      </c>
      <c r="B21" s="242"/>
      <c r="C21" s="242">
        <v>6036046</v>
      </c>
      <c r="D21" s="242"/>
      <c r="E21" s="242">
        <v>3133381</v>
      </c>
      <c r="F21" s="242">
        <v>107625368</v>
      </c>
      <c r="G21" s="242">
        <v>116191931</v>
      </c>
      <c r="H21" s="242">
        <v>927237</v>
      </c>
      <c r="I21" s="242">
        <v>65436658</v>
      </c>
      <c r="J21" s="242">
        <v>12536253</v>
      </c>
      <c r="K21" s="242">
        <v>10563726</v>
      </c>
      <c r="L21" s="242">
        <v>48896793</v>
      </c>
      <c r="M21" s="242">
        <v>45702869</v>
      </c>
      <c r="N21" s="242">
        <v>25023157</v>
      </c>
      <c r="O21" s="242">
        <v>44912981</v>
      </c>
      <c r="P21" s="242">
        <v>66952162</v>
      </c>
      <c r="Q21" s="187"/>
    </row>
    <row r="22" spans="1:17" ht="45.75" thickBot="1" x14ac:dyDescent="0.25">
      <c r="A22" s="188" t="s">
        <v>401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>
        <v>5523933</v>
      </c>
      <c r="O22" s="247"/>
      <c r="P22" s="247"/>
      <c r="Q22" s="189"/>
    </row>
    <row r="23" spans="1:17" ht="15" thickBot="1" x14ac:dyDescent="0.25">
      <c r="A23" s="190" t="s">
        <v>402</v>
      </c>
      <c r="B23" s="191"/>
      <c r="C23" s="191">
        <f>C20-C21</f>
        <v>2322549</v>
      </c>
      <c r="D23" s="191"/>
      <c r="E23" s="191"/>
      <c r="F23" s="191">
        <f>F20-F21</f>
        <v>481708</v>
      </c>
      <c r="G23" s="191">
        <f>G20-G21</f>
        <v>2283310</v>
      </c>
      <c r="H23" s="191"/>
      <c r="I23" s="191">
        <f>I20-I21</f>
        <v>2659803</v>
      </c>
      <c r="J23" s="191"/>
      <c r="K23" s="191">
        <f>K20-K21</f>
        <v>0</v>
      </c>
      <c r="L23" s="191">
        <f>L20-L21</f>
        <v>4452016</v>
      </c>
      <c r="M23" s="191">
        <f>M20-M21</f>
        <v>1677357</v>
      </c>
      <c r="N23" s="191">
        <f>N20-N21-N22</f>
        <v>7516542</v>
      </c>
      <c r="O23" s="191">
        <f>O20-O21</f>
        <v>640719</v>
      </c>
      <c r="P23" s="191">
        <f>P20-P21</f>
        <v>1069185</v>
      </c>
      <c r="Q23" s="248"/>
    </row>
    <row r="24" spans="1:17" ht="15" x14ac:dyDescent="0.25">
      <c r="A24" s="192" t="s">
        <v>403</v>
      </c>
      <c r="B24" s="192"/>
      <c r="C24" s="192"/>
      <c r="D24" s="192"/>
      <c r="E24" s="193"/>
      <c r="F24" s="193"/>
      <c r="G24" s="194"/>
      <c r="H24" s="192"/>
      <c r="I24" s="192"/>
      <c r="J24" s="192"/>
      <c r="K24" s="192"/>
      <c r="L24" s="192"/>
      <c r="M24" s="192"/>
      <c r="N24" s="192"/>
      <c r="O24" s="192"/>
      <c r="P24" s="192"/>
      <c r="Q24" s="192"/>
    </row>
    <row r="25" spans="1:17" ht="15" x14ac:dyDescent="0.25">
      <c r="A25" s="192" t="s">
        <v>404</v>
      </c>
      <c r="B25" s="192"/>
      <c r="C25" s="192"/>
      <c r="D25" s="192"/>
      <c r="E25" s="193"/>
      <c r="F25" s="193"/>
      <c r="G25" s="194"/>
      <c r="H25" s="192"/>
      <c r="I25" s="192"/>
      <c r="J25" s="192"/>
      <c r="K25" s="192"/>
      <c r="L25" s="192"/>
      <c r="M25" s="192"/>
      <c r="N25" s="192"/>
      <c r="O25" s="192"/>
      <c r="P25" s="192"/>
      <c r="Q25" s="192"/>
    </row>
    <row r="26" spans="1:17" x14ac:dyDescent="0.2">
      <c r="A26" s="195"/>
      <c r="B26" s="195"/>
      <c r="C26" s="195"/>
      <c r="D26" s="196"/>
      <c r="E26" s="196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</row>
  </sheetData>
  <mergeCells count="1">
    <mergeCell ref="A2:O2"/>
  </mergeCells>
  <pageMargins left="0.15748031496062992" right="0.15748031496062992" top="0.31496062992125984" bottom="0.47244094488188981" header="0.15748031496062992" footer="0.31496062992125984"/>
  <pageSetup paperSize="9" scale="4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2:L13"/>
  <sheetViews>
    <sheetView zoomScale="90" zoomScaleNormal="90" workbookViewId="0">
      <pane xSplit="1" ySplit="5" topLeftCell="B6" activePane="bottomRight" state="frozen"/>
      <selection activeCell="A23" sqref="A23"/>
      <selection pane="topRight" activeCell="A23" sqref="A23"/>
      <selection pane="bottomLeft" activeCell="A23" sqref="A23"/>
      <selection pane="bottomRight"/>
    </sheetView>
  </sheetViews>
  <sheetFormatPr defaultRowHeight="12.75" x14ac:dyDescent="0.2"/>
  <cols>
    <col min="1" max="1" width="40.5703125" style="175" customWidth="1"/>
    <col min="2" max="12" width="15.140625" style="175" customWidth="1"/>
    <col min="13" max="16384" width="9.140625" style="175"/>
  </cols>
  <sheetData>
    <row r="2" spans="1:12" ht="16.5" thickBot="1" x14ac:dyDescent="0.3">
      <c r="A2" s="301" t="s">
        <v>405</v>
      </c>
      <c r="B2" s="301"/>
      <c r="C2" s="301"/>
      <c r="D2" s="301"/>
      <c r="E2" s="301"/>
      <c r="F2" s="301"/>
      <c r="G2" s="301"/>
      <c r="H2" s="301"/>
      <c r="I2" s="301"/>
      <c r="J2" s="301"/>
    </row>
    <row r="3" spans="1:12" ht="30" x14ac:dyDescent="0.25">
      <c r="A3" s="176"/>
      <c r="B3" s="177" t="s">
        <v>373</v>
      </c>
      <c r="C3" s="177" t="s">
        <v>374</v>
      </c>
      <c r="D3" s="177" t="s">
        <v>375</v>
      </c>
      <c r="E3" s="177" t="s">
        <v>376</v>
      </c>
      <c r="F3" s="177" t="s">
        <v>377</v>
      </c>
      <c r="G3" s="177" t="s">
        <v>378</v>
      </c>
      <c r="H3" s="177" t="s">
        <v>379</v>
      </c>
      <c r="I3" s="177" t="s">
        <v>380</v>
      </c>
      <c r="J3" s="177" t="s">
        <v>381</v>
      </c>
      <c r="K3" s="177" t="s">
        <v>382</v>
      </c>
      <c r="L3" s="178" t="s">
        <v>383</v>
      </c>
    </row>
    <row r="4" spans="1:12" ht="15" x14ac:dyDescent="0.25">
      <c r="A4" s="224"/>
      <c r="B4" s="225"/>
      <c r="C4" s="225"/>
      <c r="D4" s="225"/>
      <c r="E4" s="225"/>
      <c r="F4" s="225"/>
      <c r="G4" s="225"/>
      <c r="H4" s="225"/>
      <c r="I4" s="225"/>
      <c r="J4" s="226"/>
      <c r="K4" s="226"/>
      <c r="L4" s="227"/>
    </row>
    <row r="5" spans="1:12" ht="28.5" x14ac:dyDescent="0.2">
      <c r="A5" s="181" t="s">
        <v>384</v>
      </c>
      <c r="B5" s="228">
        <v>142287</v>
      </c>
      <c r="C5" s="228">
        <v>1937441</v>
      </c>
      <c r="D5" s="228">
        <v>0</v>
      </c>
      <c r="E5" s="228">
        <v>2134308</v>
      </c>
      <c r="F5" s="228">
        <v>0</v>
      </c>
      <c r="G5" s="228">
        <v>3220938</v>
      </c>
      <c r="H5" s="228">
        <v>4268616</v>
      </c>
      <c r="I5" s="228">
        <v>5000000</v>
      </c>
      <c r="J5" s="228">
        <v>4340499</v>
      </c>
      <c r="K5" s="228">
        <v>15587272</v>
      </c>
      <c r="L5" s="229">
        <v>14272179</v>
      </c>
    </row>
    <row r="6" spans="1:12" s="199" customFormat="1" ht="30" x14ac:dyDescent="0.2">
      <c r="A6" s="230" t="s">
        <v>406</v>
      </c>
      <c r="B6" s="197">
        <v>142287</v>
      </c>
      <c r="C6" s="197"/>
      <c r="D6" s="197"/>
      <c r="E6" s="197">
        <f>930228/0.702804</f>
        <v>1323595.1986613623</v>
      </c>
      <c r="F6" s="197"/>
      <c r="G6" s="198">
        <f>1074409</f>
        <v>1074409</v>
      </c>
      <c r="H6" s="197">
        <f>1407770</f>
        <v>1407770</v>
      </c>
      <c r="I6" s="197">
        <v>1386127</v>
      </c>
      <c r="J6" s="197">
        <v>3778959</v>
      </c>
      <c r="K6" s="197">
        <f>1331966</f>
        <v>1331966</v>
      </c>
      <c r="L6" s="231"/>
    </row>
    <row r="7" spans="1:12" ht="45" x14ac:dyDescent="0.2">
      <c r="A7" s="232" t="s">
        <v>407</v>
      </c>
      <c r="B7" s="198"/>
      <c r="C7" s="198"/>
      <c r="D7" s="198"/>
      <c r="E7" s="198"/>
      <c r="F7" s="198"/>
      <c r="G7" s="198">
        <v>2146529</v>
      </c>
      <c r="H7" s="198"/>
      <c r="I7" s="198"/>
      <c r="J7" s="200"/>
      <c r="K7" s="200"/>
      <c r="L7" s="233"/>
    </row>
    <row r="8" spans="1:12" ht="45" x14ac:dyDescent="0.2">
      <c r="A8" s="232" t="s">
        <v>408</v>
      </c>
      <c r="B8" s="198"/>
      <c r="C8" s="198"/>
      <c r="D8" s="198"/>
      <c r="E8" s="198"/>
      <c r="F8" s="198"/>
      <c r="G8" s="198"/>
      <c r="H8" s="198">
        <v>2860846</v>
      </c>
      <c r="I8" s="198"/>
      <c r="J8" s="200"/>
      <c r="K8" s="200"/>
      <c r="L8" s="233"/>
    </row>
    <row r="9" spans="1:12" ht="38.25" x14ac:dyDescent="0.2">
      <c r="A9" s="234" t="s">
        <v>409</v>
      </c>
      <c r="B9" s="198"/>
      <c r="C9" s="198"/>
      <c r="D9" s="198"/>
      <c r="E9" s="198"/>
      <c r="F9" s="198"/>
      <c r="G9" s="198"/>
      <c r="H9" s="198"/>
      <c r="I9" s="198"/>
      <c r="J9" s="201"/>
      <c r="K9" s="198">
        <v>14255306</v>
      </c>
      <c r="L9" s="233"/>
    </row>
    <row r="10" spans="1:12" ht="15" x14ac:dyDescent="0.2">
      <c r="A10" s="235"/>
      <c r="B10" s="202"/>
      <c r="C10" s="202"/>
      <c r="D10" s="202"/>
      <c r="E10" s="202"/>
      <c r="F10" s="202"/>
      <c r="G10" s="202"/>
      <c r="H10" s="202"/>
      <c r="I10" s="202"/>
      <c r="J10" s="203"/>
      <c r="K10" s="202"/>
      <c r="L10" s="236"/>
    </row>
    <row r="11" spans="1:12" ht="21.75" customHeight="1" thickBot="1" x14ac:dyDescent="0.25">
      <c r="A11" s="237" t="s">
        <v>410</v>
      </c>
      <c r="B11" s="238">
        <f t="shared" ref="B11:L11" si="0">B5-SUM(B6:B10)</f>
        <v>0</v>
      </c>
      <c r="C11" s="238">
        <f t="shared" si="0"/>
        <v>1937441</v>
      </c>
      <c r="D11" s="238">
        <f t="shared" si="0"/>
        <v>0</v>
      </c>
      <c r="E11" s="238">
        <f t="shared" si="0"/>
        <v>810712.80133863771</v>
      </c>
      <c r="F11" s="238">
        <f t="shared" si="0"/>
        <v>0</v>
      </c>
      <c r="G11" s="238">
        <f t="shared" si="0"/>
        <v>0</v>
      </c>
      <c r="H11" s="238">
        <f t="shared" si="0"/>
        <v>0</v>
      </c>
      <c r="I11" s="238">
        <f t="shared" si="0"/>
        <v>3613873</v>
      </c>
      <c r="J11" s="238">
        <f t="shared" si="0"/>
        <v>561540</v>
      </c>
      <c r="K11" s="238">
        <f t="shared" si="0"/>
        <v>0</v>
      </c>
      <c r="L11" s="239">
        <f t="shared" si="0"/>
        <v>14272179</v>
      </c>
    </row>
    <row r="12" spans="1:12" ht="15" x14ac:dyDescent="0.25">
      <c r="A12" s="192" t="s">
        <v>411</v>
      </c>
      <c r="B12" s="194"/>
      <c r="C12" s="192"/>
      <c r="D12" s="192"/>
      <c r="E12" s="192"/>
      <c r="F12" s="192"/>
      <c r="G12" s="192"/>
      <c r="H12" s="192"/>
      <c r="I12" s="192"/>
      <c r="J12" s="192"/>
      <c r="K12" s="192"/>
      <c r="L12" s="192"/>
    </row>
    <row r="13" spans="1:12" x14ac:dyDescent="0.2">
      <c r="A13" s="195"/>
      <c r="B13" s="195"/>
      <c r="C13" s="195"/>
      <c r="D13" s="195"/>
      <c r="E13" s="195"/>
      <c r="F13" s="195"/>
      <c r="G13" s="196"/>
      <c r="H13" s="195"/>
      <c r="I13" s="195"/>
      <c r="J13" s="195"/>
      <c r="K13" s="195"/>
      <c r="L13" s="195"/>
    </row>
  </sheetData>
  <mergeCells count="1">
    <mergeCell ref="A2:J2"/>
  </mergeCells>
  <pageMargins left="0.66" right="0.15748031496062992" top="0.31496062992125984" bottom="0.48" header="0.15748031496062992" footer="0.31496062992125984"/>
  <pageSetup paperSize="9" scale="6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U35"/>
  <sheetViews>
    <sheetView topLeftCell="A7" zoomScaleNormal="100" workbookViewId="0">
      <selection activeCell="A10" sqref="A10"/>
    </sheetView>
  </sheetViews>
  <sheetFormatPr defaultRowHeight="14.25" x14ac:dyDescent="0.2"/>
  <cols>
    <col min="1" max="16384" width="9.140625" style="59"/>
  </cols>
  <sheetData>
    <row r="1" spans="1:21" x14ac:dyDescent="0.2">
      <c r="A1" s="58" t="s">
        <v>346</v>
      </c>
    </row>
    <row r="3" spans="1:21" x14ac:dyDescent="0.2">
      <c r="A3" s="58" t="s">
        <v>23</v>
      </c>
      <c r="B3" s="60">
        <v>43032.330046296294</v>
      </c>
    </row>
    <row r="4" spans="1:21" x14ac:dyDescent="0.2">
      <c r="A4" s="58" t="s">
        <v>24</v>
      </c>
      <c r="B4" s="60">
        <v>43150.441388356485</v>
      </c>
    </row>
    <row r="5" spans="1:21" x14ac:dyDescent="0.2">
      <c r="A5" s="58" t="s">
        <v>26</v>
      </c>
      <c r="B5" s="58" t="s">
        <v>27</v>
      </c>
    </row>
    <row r="7" spans="1:21" x14ac:dyDescent="0.2">
      <c r="A7" s="58" t="s">
        <v>30</v>
      </c>
      <c r="B7" s="58" t="s">
        <v>61</v>
      </c>
    </row>
    <row r="8" spans="1:21" x14ac:dyDescent="0.2">
      <c r="A8" s="58" t="s">
        <v>33</v>
      </c>
      <c r="B8" s="58" t="s">
        <v>34</v>
      </c>
    </row>
    <row r="9" spans="1:21" x14ac:dyDescent="0.2">
      <c r="A9" s="58" t="s">
        <v>39</v>
      </c>
      <c r="B9" s="58" t="s">
        <v>347</v>
      </c>
    </row>
    <row r="11" spans="1:21" x14ac:dyDescent="0.2">
      <c r="A11" s="61"/>
      <c r="B11" s="61" t="s">
        <v>304</v>
      </c>
      <c r="C11" s="61" t="s">
        <v>305</v>
      </c>
      <c r="D11" s="61" t="s">
        <v>306</v>
      </c>
      <c r="E11" s="61" t="s">
        <v>136</v>
      </c>
      <c r="F11" s="61" t="s">
        <v>137</v>
      </c>
      <c r="G11" s="61" t="s">
        <v>138</v>
      </c>
      <c r="H11" s="61" t="s">
        <v>139</v>
      </c>
      <c r="I11" s="61" t="s">
        <v>140</v>
      </c>
      <c r="J11" s="61" t="s">
        <v>141</v>
      </c>
      <c r="K11" s="61" t="s">
        <v>142</v>
      </c>
      <c r="L11" s="61" t="s">
        <v>143</v>
      </c>
      <c r="M11" s="61" t="s">
        <v>144</v>
      </c>
      <c r="N11" s="61" t="s">
        <v>44</v>
      </c>
      <c r="O11" s="149">
        <v>2017</v>
      </c>
      <c r="P11" s="149">
        <v>2018</v>
      </c>
      <c r="Q11" s="149">
        <v>2019</v>
      </c>
      <c r="R11" s="149">
        <v>2020</v>
      </c>
      <c r="S11" s="149">
        <v>2021</v>
      </c>
      <c r="T11" s="149">
        <v>2022</v>
      </c>
    </row>
    <row r="12" spans="1:21" x14ac:dyDescent="0.2">
      <c r="A12" s="61" t="s">
        <v>46</v>
      </c>
      <c r="B12" s="150">
        <v>14</v>
      </c>
      <c r="C12" s="150">
        <v>11.4</v>
      </c>
      <c r="D12" s="150">
        <v>9.6</v>
      </c>
      <c r="E12" s="222">
        <v>8</v>
      </c>
      <c r="F12" s="222">
        <v>18.2</v>
      </c>
      <c r="G12" s="222">
        <v>35.799999999999997</v>
      </c>
      <c r="H12" s="222">
        <v>46.8</v>
      </c>
      <c r="I12" s="222">
        <v>42.7</v>
      </c>
      <c r="J12" s="222">
        <v>41.2</v>
      </c>
      <c r="K12" s="222">
        <v>39</v>
      </c>
      <c r="L12" s="222">
        <v>40.9</v>
      </c>
      <c r="M12" s="222">
        <v>36.9</v>
      </c>
      <c r="N12" s="222">
        <v>40.6</v>
      </c>
      <c r="O12" s="221">
        <v>40.200000000000003</v>
      </c>
      <c r="P12" s="221">
        <v>38.4</v>
      </c>
      <c r="Q12" s="221">
        <f>'Valsts parāds'!D4</f>
        <v>45.018766255051709</v>
      </c>
      <c r="R12" s="221">
        <f>'Valsts parāds'!E4</f>
        <v>45.37540589397662</v>
      </c>
      <c r="S12" s="221">
        <f>'Valsts parāds'!F4</f>
        <v>42.760861260644916</v>
      </c>
      <c r="T12" s="221">
        <f>'Valsts parāds'!G4</f>
        <v>42.553401744214952</v>
      </c>
      <c r="U12" s="223" t="s">
        <v>443</v>
      </c>
    </row>
    <row r="13" spans="1:21" x14ac:dyDescent="0.2">
      <c r="A13" s="61" t="s">
        <v>46</v>
      </c>
      <c r="B13" s="150">
        <v>14</v>
      </c>
      <c r="C13" s="150">
        <v>11.4</v>
      </c>
      <c r="D13" s="150">
        <v>9.6</v>
      </c>
      <c r="E13" s="150">
        <v>8</v>
      </c>
      <c r="F13" s="150">
        <v>18.2</v>
      </c>
      <c r="G13" s="150">
        <v>35.799999999999997</v>
      </c>
      <c r="H13" s="150">
        <v>46.8</v>
      </c>
      <c r="I13" s="150">
        <v>42.7</v>
      </c>
      <c r="J13" s="150">
        <v>41.2</v>
      </c>
      <c r="K13" s="150">
        <v>39</v>
      </c>
      <c r="L13" s="150">
        <v>40.9</v>
      </c>
      <c r="M13" s="150">
        <v>36.9</v>
      </c>
      <c r="N13" s="150">
        <v>40.6</v>
      </c>
      <c r="O13" s="151">
        <v>39</v>
      </c>
      <c r="P13" s="151">
        <v>37</v>
      </c>
      <c r="Q13" s="221"/>
      <c r="R13" s="221"/>
      <c r="S13" s="221"/>
      <c r="T13" s="221"/>
      <c r="U13" s="223" t="s">
        <v>27</v>
      </c>
    </row>
    <row r="14" spans="1:21" x14ac:dyDescent="0.2">
      <c r="A14" s="58" t="s">
        <v>48</v>
      </c>
    </row>
    <row r="15" spans="1:21" x14ac:dyDescent="0.2">
      <c r="A15" s="58" t="s">
        <v>49</v>
      </c>
      <c r="B15" s="58" t="s">
        <v>50</v>
      </c>
    </row>
    <row r="30" spans="1:14" ht="15" x14ac:dyDescent="0.25">
      <c r="A30" s="152" t="s">
        <v>30</v>
      </c>
      <c r="B30" s="152" t="s">
        <v>31</v>
      </c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</row>
    <row r="31" spans="1:14" ht="15" x14ac:dyDescent="0.25">
      <c r="A31" s="152" t="s">
        <v>33</v>
      </c>
      <c r="B31" s="152" t="s">
        <v>34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</row>
    <row r="32" spans="1:14" ht="15" x14ac:dyDescent="0.25">
      <c r="A32" s="152" t="s">
        <v>39</v>
      </c>
      <c r="B32" s="152" t="s">
        <v>347</v>
      </c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</row>
    <row r="33" spans="1:14" ht="15" x14ac:dyDescent="0.25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</row>
    <row r="34" spans="1:14" x14ac:dyDescent="0.2">
      <c r="A34" s="154" t="s">
        <v>43</v>
      </c>
      <c r="B34" s="154" t="s">
        <v>304</v>
      </c>
      <c r="C34" s="154" t="s">
        <v>305</v>
      </c>
      <c r="D34" s="154" t="s">
        <v>306</v>
      </c>
      <c r="E34" s="154" t="s">
        <v>136</v>
      </c>
      <c r="F34" s="154" t="s">
        <v>137</v>
      </c>
      <c r="G34" s="154" t="s">
        <v>138</v>
      </c>
      <c r="H34" s="154" t="s">
        <v>139</v>
      </c>
      <c r="I34" s="154" t="s">
        <v>140</v>
      </c>
      <c r="J34" s="154" t="s">
        <v>141</v>
      </c>
      <c r="K34" s="154" t="s">
        <v>142</v>
      </c>
      <c r="L34" s="154" t="s">
        <v>143</v>
      </c>
      <c r="M34" s="154" t="s">
        <v>144</v>
      </c>
      <c r="N34" s="154" t="s">
        <v>44</v>
      </c>
    </row>
    <row r="35" spans="1:14" x14ac:dyDescent="0.2">
      <c r="A35" s="154" t="s">
        <v>46</v>
      </c>
      <c r="B35" s="155">
        <v>1550.8</v>
      </c>
      <c r="C35" s="155">
        <v>1552</v>
      </c>
      <c r="D35" s="155">
        <v>1634.5</v>
      </c>
      <c r="E35" s="155">
        <v>1817.9</v>
      </c>
      <c r="F35" s="155">
        <v>4426.8</v>
      </c>
      <c r="G35" s="155">
        <v>6738.7</v>
      </c>
      <c r="H35" s="155">
        <v>8401.5</v>
      </c>
      <c r="I35" s="155">
        <v>8662.7999999999993</v>
      </c>
      <c r="J35" s="155">
        <v>9020</v>
      </c>
      <c r="K35" s="155">
        <v>8892.7000000000007</v>
      </c>
      <c r="L35" s="155">
        <v>9668.5</v>
      </c>
      <c r="M35" s="155">
        <v>8953.2999999999993</v>
      </c>
      <c r="N35" s="155">
        <v>10091.6</v>
      </c>
    </row>
  </sheetData>
  <pageMargins left="0.74803149606299213" right="0.74803149606299213" top="0.98425196850393704" bottom="0.98425196850393704" header="0.51181102362204722" footer="0.51181102362204722"/>
  <pageSetup paperSize="9" scale="60" firstPageNumber="0" fitToWidth="0" fitToHeight="0" pageOrder="overThenDown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/>
  </sheetViews>
  <sheetFormatPr defaultRowHeight="14.25" x14ac:dyDescent="0.2"/>
  <cols>
    <col min="1" max="16384" width="9.140625" style="208"/>
  </cols>
  <sheetData>
    <row r="1" spans="1:15" x14ac:dyDescent="0.2">
      <c r="A1" s="211" t="s">
        <v>346</v>
      </c>
    </row>
    <row r="3" spans="1:15" x14ac:dyDescent="0.2">
      <c r="A3" s="211" t="s">
        <v>23</v>
      </c>
      <c r="B3" s="212">
        <v>43214.316203703704</v>
      </c>
    </row>
    <row r="4" spans="1:15" x14ac:dyDescent="0.2">
      <c r="A4" s="211" t="s">
        <v>24</v>
      </c>
      <c r="B4" s="212">
        <v>43246.939575775468</v>
      </c>
    </row>
    <row r="5" spans="1:15" x14ac:dyDescent="0.2">
      <c r="A5" s="211" t="s">
        <v>26</v>
      </c>
      <c r="B5" s="211" t="s">
        <v>27</v>
      </c>
    </row>
    <row r="7" spans="1:15" x14ac:dyDescent="0.2">
      <c r="A7" s="211" t="s">
        <v>30</v>
      </c>
      <c r="B7" s="211" t="s">
        <v>31</v>
      </c>
    </row>
    <row r="8" spans="1:15" x14ac:dyDescent="0.2">
      <c r="A8" s="211" t="s">
        <v>33</v>
      </c>
      <c r="B8" s="211" t="s">
        <v>34</v>
      </c>
    </row>
    <row r="9" spans="1:15" x14ac:dyDescent="0.2">
      <c r="A9" s="211" t="s">
        <v>39</v>
      </c>
      <c r="B9" s="211" t="s">
        <v>347</v>
      </c>
    </row>
    <row r="11" spans="1:15" x14ac:dyDescent="0.2">
      <c r="A11" s="213" t="s">
        <v>43</v>
      </c>
      <c r="B11" s="213" t="s">
        <v>304</v>
      </c>
      <c r="C11" s="213" t="s">
        <v>305</v>
      </c>
      <c r="D11" s="213" t="s">
        <v>306</v>
      </c>
      <c r="E11" s="213" t="s">
        <v>136</v>
      </c>
      <c r="F11" s="213" t="s">
        <v>137</v>
      </c>
      <c r="G11" s="213" t="s">
        <v>138</v>
      </c>
      <c r="H11" s="213" t="s">
        <v>139</v>
      </c>
      <c r="I11" s="213" t="s">
        <v>140</v>
      </c>
      <c r="J11" s="213" t="s">
        <v>141</v>
      </c>
      <c r="K11" s="213" t="s">
        <v>142</v>
      </c>
      <c r="L11" s="213" t="s">
        <v>143</v>
      </c>
      <c r="M11" s="213" t="s">
        <v>144</v>
      </c>
      <c r="N11" s="213" t="s">
        <v>44</v>
      </c>
      <c r="O11" s="213" t="s">
        <v>432</v>
      </c>
    </row>
    <row r="12" spans="1:15" x14ac:dyDescent="0.2">
      <c r="A12" s="213" t="s">
        <v>46</v>
      </c>
      <c r="B12" s="214">
        <v>1550.8</v>
      </c>
      <c r="C12" s="214">
        <v>1552</v>
      </c>
      <c r="D12" s="214">
        <v>1634.5</v>
      </c>
      <c r="E12" s="214">
        <v>1817.9</v>
      </c>
      <c r="F12" s="214">
        <v>4426.8</v>
      </c>
      <c r="G12" s="214">
        <v>6738.7</v>
      </c>
      <c r="H12" s="214">
        <v>8401.5</v>
      </c>
      <c r="I12" s="214">
        <v>8662.7999999999993</v>
      </c>
      <c r="J12" s="214">
        <v>9020</v>
      </c>
      <c r="K12" s="214">
        <v>8892.7000000000007</v>
      </c>
      <c r="L12" s="214">
        <v>9668.5</v>
      </c>
      <c r="M12" s="214">
        <v>8953.2999999999993</v>
      </c>
      <c r="N12" s="214">
        <v>10091.6</v>
      </c>
      <c r="O12" s="214">
        <v>10782.3</v>
      </c>
    </row>
    <row r="14" spans="1:15" x14ac:dyDescent="0.2">
      <c r="A14" s="211" t="s">
        <v>48</v>
      </c>
    </row>
    <row r="15" spans="1:15" x14ac:dyDescent="0.2">
      <c r="A15" s="211" t="s">
        <v>49</v>
      </c>
      <c r="B15" s="211" t="s">
        <v>50</v>
      </c>
    </row>
    <row r="17" spans="1:15" x14ac:dyDescent="0.2">
      <c r="A17" s="211" t="s">
        <v>30</v>
      </c>
      <c r="B17" s="211" t="s">
        <v>61</v>
      </c>
    </row>
    <row r="18" spans="1:15" x14ac:dyDescent="0.2">
      <c r="A18" s="211" t="s">
        <v>33</v>
      </c>
      <c r="B18" s="211" t="s">
        <v>34</v>
      </c>
    </row>
    <row r="19" spans="1:15" x14ac:dyDescent="0.2">
      <c r="A19" s="211" t="s">
        <v>39</v>
      </c>
      <c r="B19" s="211" t="s">
        <v>347</v>
      </c>
    </row>
    <row r="21" spans="1:15" x14ac:dyDescent="0.2">
      <c r="A21" s="213" t="s">
        <v>43</v>
      </c>
      <c r="B21" s="213" t="s">
        <v>304</v>
      </c>
      <c r="C21" s="213" t="s">
        <v>305</v>
      </c>
      <c r="D21" s="213" t="s">
        <v>306</v>
      </c>
      <c r="E21" s="213" t="s">
        <v>136</v>
      </c>
      <c r="F21" s="213" t="s">
        <v>137</v>
      </c>
      <c r="G21" s="213" t="s">
        <v>138</v>
      </c>
      <c r="H21" s="213" t="s">
        <v>139</v>
      </c>
      <c r="I21" s="213" t="s">
        <v>140</v>
      </c>
      <c r="J21" s="213" t="s">
        <v>141</v>
      </c>
      <c r="K21" s="213" t="s">
        <v>142</v>
      </c>
      <c r="L21" s="213" t="s">
        <v>143</v>
      </c>
      <c r="M21" s="213" t="s">
        <v>144</v>
      </c>
      <c r="N21" s="213" t="s">
        <v>44</v>
      </c>
      <c r="O21" s="213" t="s">
        <v>432</v>
      </c>
    </row>
    <row r="22" spans="1:15" x14ac:dyDescent="0.2">
      <c r="A22" s="213" t="s">
        <v>46</v>
      </c>
      <c r="B22" s="214">
        <v>14</v>
      </c>
      <c r="C22" s="214">
        <v>11.4</v>
      </c>
      <c r="D22" s="214">
        <v>9.6</v>
      </c>
      <c r="E22" s="214">
        <v>8</v>
      </c>
      <c r="F22" s="214">
        <v>18.2</v>
      </c>
      <c r="G22" s="214">
        <v>35.799999999999997</v>
      </c>
      <c r="H22" s="214">
        <v>46.8</v>
      </c>
      <c r="I22" s="214">
        <v>42.7</v>
      </c>
      <c r="J22" s="214">
        <v>41.2</v>
      </c>
      <c r="K22" s="214">
        <v>39</v>
      </c>
      <c r="L22" s="214">
        <v>40.9</v>
      </c>
      <c r="M22" s="214">
        <v>36.799999999999997</v>
      </c>
      <c r="N22" s="214">
        <v>40.5</v>
      </c>
      <c r="O22" s="214">
        <v>40.1</v>
      </c>
    </row>
    <row r="24" spans="1:15" x14ac:dyDescent="0.2">
      <c r="A24" s="211" t="s">
        <v>48</v>
      </c>
    </row>
    <row r="25" spans="1:15" x14ac:dyDescent="0.2">
      <c r="A25" s="211" t="s">
        <v>49</v>
      </c>
      <c r="B25" s="211" t="s">
        <v>50</v>
      </c>
    </row>
  </sheetData>
  <pageMargins left="0.75" right="0.75" top="1" bottom="1" header="0.5" footer="0.5"/>
  <pageSetup paperSize="9" scale="90" firstPageNumber="0" fitToWidth="0" fitToHeight="0" pageOrder="overThenDown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R51"/>
  <sheetViews>
    <sheetView topLeftCell="B9" zoomScaleNormal="100" workbookViewId="0">
      <selection activeCell="N25" sqref="N25"/>
    </sheetView>
  </sheetViews>
  <sheetFormatPr defaultRowHeight="15" x14ac:dyDescent="0.25"/>
  <cols>
    <col min="1" max="1" width="40.7109375" style="101" customWidth="1"/>
    <col min="2" max="2" width="27.5703125" style="101" customWidth="1"/>
    <col min="3" max="3" width="12.28515625" style="101" customWidth="1"/>
    <col min="4" max="4" width="10.28515625" style="101" bestFit="1" customWidth="1"/>
    <col min="5" max="5" width="11.28515625" style="101" bestFit="1" customWidth="1"/>
    <col min="6" max="6" width="10.28515625" style="101" bestFit="1" customWidth="1"/>
    <col min="7" max="16" width="9.5703125" style="101" bestFit="1" customWidth="1"/>
    <col min="17" max="16384" width="9.140625" style="101"/>
  </cols>
  <sheetData>
    <row r="1" spans="1:4" ht="18.75" x14ac:dyDescent="0.3">
      <c r="A1" s="100" t="s">
        <v>292</v>
      </c>
    </row>
    <row r="3" spans="1:4" x14ac:dyDescent="0.25">
      <c r="C3" s="102" t="s">
        <v>293</v>
      </c>
      <c r="D3" s="102" t="s">
        <v>294</v>
      </c>
    </row>
    <row r="4" spans="1:4" x14ac:dyDescent="0.25">
      <c r="A4" s="102" t="s">
        <v>295</v>
      </c>
      <c r="B4" s="102" t="s">
        <v>295</v>
      </c>
      <c r="C4" s="101">
        <v>-1.4279999999999999</v>
      </c>
      <c r="D4" s="101">
        <v>-57.963000000000001</v>
      </c>
    </row>
    <row r="5" spans="1:4" x14ac:dyDescent="0.25">
      <c r="A5" s="102" t="s">
        <v>296</v>
      </c>
      <c r="B5" s="102" t="s">
        <v>296</v>
      </c>
      <c r="C5" s="101">
        <v>-0.42099999999999999</v>
      </c>
      <c r="D5" s="101">
        <v>-19.689</v>
      </c>
    </row>
    <row r="6" spans="1:4" x14ac:dyDescent="0.25">
      <c r="A6" s="102" t="s">
        <v>297</v>
      </c>
      <c r="B6" s="102" t="s">
        <v>297</v>
      </c>
      <c r="C6" s="101">
        <v>1.4139999999999999</v>
      </c>
      <c r="D6" s="101">
        <v>76.248999999999995</v>
      </c>
    </row>
    <row r="7" spans="1:4" x14ac:dyDescent="0.25">
      <c r="A7" s="102" t="s">
        <v>298</v>
      </c>
      <c r="B7" s="102" t="s">
        <v>298</v>
      </c>
      <c r="C7" s="101">
        <v>2.9000000000000001E-2</v>
      </c>
      <c r="D7" s="101">
        <v>1.7250000000000001</v>
      </c>
    </row>
    <row r="8" spans="1:4" x14ac:dyDescent="0.25">
      <c r="A8" s="102" t="s">
        <v>299</v>
      </c>
      <c r="B8" s="102" t="s">
        <v>299</v>
      </c>
      <c r="C8" s="101">
        <v>-3.7330000000000001</v>
      </c>
      <c r="D8" s="101">
        <v>-234.114</v>
      </c>
    </row>
    <row r="9" spans="1:4" x14ac:dyDescent="0.25">
      <c r="A9" s="102" t="s">
        <v>300</v>
      </c>
      <c r="B9" s="102" t="s">
        <v>300</v>
      </c>
      <c r="C9" s="101">
        <v>-2.7309999999999999</v>
      </c>
      <c r="D9" s="101">
        <v>-187.065</v>
      </c>
    </row>
    <row r="10" spans="1:4" x14ac:dyDescent="0.25">
      <c r="A10" s="102" t="s">
        <v>301</v>
      </c>
      <c r="B10" s="102" t="s">
        <v>301</v>
      </c>
      <c r="C10" s="101">
        <v>-1.948</v>
      </c>
      <c r="D10" s="101">
        <v>-145.33699999999999</v>
      </c>
    </row>
    <row r="11" spans="1:4" x14ac:dyDescent="0.25">
      <c r="A11" s="102" t="s">
        <v>302</v>
      </c>
      <c r="B11" s="102" t="s">
        <v>302</v>
      </c>
      <c r="C11" s="101">
        <v>-2.282</v>
      </c>
      <c r="D11" s="101">
        <v>-191.626</v>
      </c>
    </row>
    <row r="12" spans="1:4" x14ac:dyDescent="0.25">
      <c r="A12" s="102" t="s">
        <v>303</v>
      </c>
      <c r="B12" s="102" t="s">
        <v>303</v>
      </c>
      <c r="C12" s="101">
        <v>-1.4550000000000001</v>
      </c>
      <c r="D12" s="101">
        <v>-139.01</v>
      </c>
    </row>
    <row r="13" spans="1:4" x14ac:dyDescent="0.25">
      <c r="A13" s="102" t="s">
        <v>304</v>
      </c>
      <c r="B13" s="102" t="s">
        <v>304</v>
      </c>
      <c r="C13" s="101">
        <v>-0.91900000000000004</v>
      </c>
      <c r="D13" s="101">
        <v>-101.54300000000001</v>
      </c>
    </row>
    <row r="14" spans="1:4" x14ac:dyDescent="0.25">
      <c r="A14" s="102" t="s">
        <v>305</v>
      </c>
      <c r="B14" s="102" t="s">
        <v>305</v>
      </c>
      <c r="C14" s="101">
        <v>-0.36399999999999999</v>
      </c>
      <c r="D14" s="101">
        <v>-49.526000000000003</v>
      </c>
    </row>
    <row r="15" spans="1:4" x14ac:dyDescent="0.25">
      <c r="A15" s="102" t="s">
        <v>306</v>
      </c>
      <c r="B15" s="102" t="s">
        <v>306</v>
      </c>
      <c r="C15" s="101">
        <v>-0.48799999999999999</v>
      </c>
      <c r="D15" s="101">
        <v>-83.42</v>
      </c>
    </row>
    <row r="16" spans="1:4" x14ac:dyDescent="0.25">
      <c r="A16" s="102" t="s">
        <v>136</v>
      </c>
      <c r="B16" s="102" t="s">
        <v>136</v>
      </c>
      <c r="C16" s="101">
        <v>-0.51300000000000001</v>
      </c>
      <c r="D16" s="101">
        <v>-115.818</v>
      </c>
    </row>
    <row r="17" spans="1:12" x14ac:dyDescent="0.25">
      <c r="A17" s="102" t="s">
        <v>137</v>
      </c>
      <c r="B17" s="102" t="s">
        <v>137</v>
      </c>
      <c r="C17" s="101">
        <v>-4.2039999999999997</v>
      </c>
      <c r="D17" s="101">
        <v>-1023.79</v>
      </c>
    </row>
    <row r="18" spans="1:12" x14ac:dyDescent="0.25">
      <c r="A18" s="102" t="s">
        <v>138</v>
      </c>
      <c r="B18" s="102" t="s">
        <v>138</v>
      </c>
      <c r="C18" s="101">
        <v>-9.1270000000000007</v>
      </c>
      <c r="D18" s="101">
        <v>-1718.2850000000001</v>
      </c>
    </row>
    <row r="19" spans="1:12" x14ac:dyDescent="0.25">
      <c r="A19" s="102" t="s">
        <v>139</v>
      </c>
      <c r="B19" s="102" t="s">
        <v>139</v>
      </c>
      <c r="C19" s="101">
        <v>-8.6859999999999999</v>
      </c>
      <c r="D19" s="101">
        <v>-1558.0630000000001</v>
      </c>
    </row>
    <row r="20" spans="1:12" x14ac:dyDescent="0.25">
      <c r="A20" s="102" t="s">
        <v>140</v>
      </c>
      <c r="B20" s="102" t="s">
        <v>140</v>
      </c>
      <c r="C20" s="101">
        <v>-4.3070000000000004</v>
      </c>
      <c r="D20" s="101">
        <v>-874.38099999999997</v>
      </c>
    </row>
    <row r="21" spans="1:12" x14ac:dyDescent="0.25">
      <c r="A21" s="102" t="s">
        <v>141</v>
      </c>
      <c r="B21" s="102" t="s">
        <v>141</v>
      </c>
      <c r="C21" s="101">
        <v>-1.206</v>
      </c>
      <c r="D21" s="101">
        <v>-263.85899999999998</v>
      </c>
    </row>
    <row r="22" spans="1:12" x14ac:dyDescent="0.25">
      <c r="A22" s="102" t="s">
        <v>142</v>
      </c>
      <c r="B22" s="102" t="s">
        <v>142</v>
      </c>
      <c r="C22" s="101">
        <v>-0.96</v>
      </c>
      <c r="D22" s="101">
        <v>-219.17699999999999</v>
      </c>
    </row>
    <row r="23" spans="1:12" x14ac:dyDescent="0.25">
      <c r="A23" s="102" t="s">
        <v>143</v>
      </c>
      <c r="B23" s="102" t="s">
        <v>143</v>
      </c>
      <c r="C23" s="101">
        <v>-1.2170000000000001</v>
      </c>
      <c r="D23" s="101">
        <v>-288.29700000000003</v>
      </c>
    </row>
    <row r="24" spans="1:12" x14ac:dyDescent="0.25">
      <c r="A24" s="102" t="s">
        <v>144</v>
      </c>
      <c r="B24" s="102" t="s">
        <v>144</v>
      </c>
      <c r="C24" s="101">
        <v>-1.224</v>
      </c>
      <c r="D24" s="101">
        <v>-298.02800000000002</v>
      </c>
    </row>
    <row r="25" spans="1:12" x14ac:dyDescent="0.25">
      <c r="A25" s="102" t="s">
        <v>44</v>
      </c>
      <c r="B25" s="102" t="s">
        <v>44</v>
      </c>
      <c r="C25" s="101">
        <v>3.7999999999999999E-2</v>
      </c>
      <c r="D25" s="101">
        <v>9.468</v>
      </c>
    </row>
    <row r="27" spans="1:12" ht="60" x14ac:dyDescent="0.25">
      <c r="A27" s="103" t="s">
        <v>307</v>
      </c>
    </row>
    <row r="28" spans="1:12" x14ac:dyDescent="0.25">
      <c r="A28" s="101" t="s">
        <v>308</v>
      </c>
    </row>
    <row r="29" spans="1:12" x14ac:dyDescent="0.25">
      <c r="A29" s="101" t="s">
        <v>309</v>
      </c>
      <c r="C29" s="104" t="s">
        <v>136</v>
      </c>
      <c r="D29" s="104" t="s">
        <v>137</v>
      </c>
      <c r="E29" s="104" t="s">
        <v>138</v>
      </c>
      <c r="F29" s="104" t="s">
        <v>139</v>
      </c>
      <c r="G29" s="104" t="s">
        <v>140</v>
      </c>
      <c r="H29" s="104" t="s">
        <v>141</v>
      </c>
      <c r="I29" s="104" t="s">
        <v>142</v>
      </c>
      <c r="J29" s="104" t="s">
        <v>143</v>
      </c>
      <c r="K29" s="104" t="s">
        <v>144</v>
      </c>
      <c r="L29" s="104" t="s">
        <v>44</v>
      </c>
    </row>
    <row r="30" spans="1:12" x14ac:dyDescent="0.25">
      <c r="A30" s="101" t="s">
        <v>310</v>
      </c>
      <c r="C30" s="105">
        <v>-0.51300000000000001</v>
      </c>
      <c r="D30" s="105">
        <v>-4.2039999999999997</v>
      </c>
      <c r="E30" s="105">
        <v>-9.1270000000000007</v>
      </c>
      <c r="F30" s="105">
        <v>-8.6859999999999999</v>
      </c>
      <c r="G30" s="105">
        <v>-4.3070000000000004</v>
      </c>
      <c r="H30" s="105">
        <v>-1.206</v>
      </c>
      <c r="I30" s="105">
        <v>-0.96</v>
      </c>
      <c r="J30" s="105">
        <v>-1.2170000000000001</v>
      </c>
      <c r="K30" s="105">
        <v>-1.224</v>
      </c>
      <c r="L30" s="105">
        <v>3.7999999999999999E-2</v>
      </c>
    </row>
    <row r="31" spans="1:12" x14ac:dyDescent="0.25">
      <c r="C31" s="105">
        <v>-115.818</v>
      </c>
      <c r="D31" s="105">
        <v>-1023.79</v>
      </c>
      <c r="E31" s="105">
        <v>-1718.2850000000001</v>
      </c>
      <c r="F31" s="105">
        <v>-1558.0630000000001</v>
      </c>
      <c r="G31" s="105">
        <v>-874.38099999999997</v>
      </c>
      <c r="H31" s="105">
        <v>-263.85899999999998</v>
      </c>
      <c r="I31" s="105">
        <v>-219.17699999999999</v>
      </c>
      <c r="J31" s="105">
        <v>-288.29700000000003</v>
      </c>
      <c r="K31" s="105">
        <v>-298.02800000000002</v>
      </c>
      <c r="L31" s="105">
        <v>9.468</v>
      </c>
    </row>
    <row r="32" spans="1:12" x14ac:dyDescent="0.25">
      <c r="A32" s="101" t="s">
        <v>311</v>
      </c>
    </row>
    <row r="33" spans="1:18" x14ac:dyDescent="0.25">
      <c r="A33" s="101" t="s">
        <v>312</v>
      </c>
      <c r="C33" s="104" t="s">
        <v>136</v>
      </c>
      <c r="D33" s="104" t="s">
        <v>137</v>
      </c>
      <c r="E33" s="104" t="s">
        <v>138</v>
      </c>
      <c r="F33" s="104" t="s">
        <v>139</v>
      </c>
      <c r="G33" s="104" t="s">
        <v>140</v>
      </c>
      <c r="H33" s="104" t="s">
        <v>141</v>
      </c>
      <c r="I33" s="104" t="s">
        <v>142</v>
      </c>
      <c r="J33" s="104" t="s">
        <v>143</v>
      </c>
      <c r="K33" s="104" t="s">
        <v>144</v>
      </c>
      <c r="L33" s="104" t="s">
        <v>44</v>
      </c>
      <c r="M33" s="104">
        <v>2017</v>
      </c>
      <c r="N33" s="104">
        <v>2018</v>
      </c>
      <c r="O33" s="104">
        <v>2019</v>
      </c>
      <c r="P33" s="104">
        <v>2020</v>
      </c>
      <c r="Q33" s="104">
        <v>2021</v>
      </c>
      <c r="R33" s="104">
        <v>2022</v>
      </c>
    </row>
    <row r="34" spans="1:18" x14ac:dyDescent="0.25">
      <c r="B34" s="101" t="s">
        <v>414</v>
      </c>
      <c r="C34" s="106">
        <v>-0.51300000000000001</v>
      </c>
      <c r="D34" s="106">
        <v>-4.2039999999999997</v>
      </c>
      <c r="E34" s="106">
        <v>-9.1270000000000007</v>
      </c>
      <c r="F34" s="106">
        <v>-8.6859999999999999</v>
      </c>
      <c r="G34" s="106">
        <v>-4.3070000000000004</v>
      </c>
      <c r="H34" s="106">
        <v>-1.206</v>
      </c>
      <c r="I34" s="106">
        <v>-0.96</v>
      </c>
      <c r="J34" s="106">
        <v>-1.2170000000000001</v>
      </c>
      <c r="K34" s="106">
        <v>-1.224</v>
      </c>
      <c r="L34" s="106">
        <v>3.7999999999999999E-2</v>
      </c>
      <c r="M34" s="101">
        <f>'Budžeta ieņēmumi un izdevumi'!N34</f>
        <v>-0.5</v>
      </c>
      <c r="N34" s="106">
        <f>'Budžeta ieņēmumi un izdevumi'!O34</f>
        <v>-0.9</v>
      </c>
      <c r="O34" s="101">
        <f>'Budžeta ieņēmumi un izdevumi'!D16</f>
        <v>-8.6187662550517121</v>
      </c>
      <c r="P34" s="101">
        <f>'Budžeta ieņēmumi un izdevumi'!E16</f>
        <v>-7.7754058939766111</v>
      </c>
      <c r="Q34" s="101">
        <f>'Budžeta ieņēmumi un izdevumi'!F16</f>
        <v>-7.5608612606449217</v>
      </c>
      <c r="R34" s="101">
        <f>'Budžeta ieņēmumi un izdevumi'!G16</f>
        <v>-7.3534017442149633</v>
      </c>
    </row>
    <row r="35" spans="1:18" x14ac:dyDescent="0.25">
      <c r="B35" s="101" t="s">
        <v>415</v>
      </c>
      <c r="C35" s="106">
        <v>9.9792693296943877</v>
      </c>
      <c r="D35" s="106">
        <v>-3.5476442246113402</v>
      </c>
      <c r="E35" s="106">
        <v>-14.401691783140866</v>
      </c>
      <c r="F35" s="106">
        <v>-3.9406703055711518</v>
      </c>
      <c r="G35" s="106">
        <v>6.3810212588655197</v>
      </c>
      <c r="H35" s="106">
        <v>4.0346283749703424</v>
      </c>
      <c r="I35" s="106">
        <v>2.5796869286744961</v>
      </c>
      <c r="J35" s="106">
        <v>1.9125500459401534</v>
      </c>
      <c r="K35" s="106">
        <v>2.8366888517651567</v>
      </c>
      <c r="L35" s="106">
        <v>2.0756371203933144</v>
      </c>
      <c r="M35" s="106">
        <v>4.5212162789731725</v>
      </c>
      <c r="N35" s="106">
        <v>4.0329518294520694</v>
      </c>
      <c r="O35" s="106">
        <v>3.3668989970053964</v>
      </c>
      <c r="P35" s="106">
        <v>2.9948643696402932</v>
      </c>
      <c r="Q35" s="106">
        <v>2.8923066283080834</v>
      </c>
      <c r="R35" s="101">
        <v>2.8999999999999937</v>
      </c>
    </row>
    <row r="51" spans="1:2" x14ac:dyDescent="0.25">
      <c r="A51" s="101" t="s">
        <v>313</v>
      </c>
      <c r="B51" s="101" t="s">
        <v>314</v>
      </c>
    </row>
  </sheetData>
  <pageMargins left="0.74803149606299213" right="0.74803149606299213" top="0.74803149606299213" bottom="0.51181102362204722" header="0.51181102362204722" footer="0.74803149606299213"/>
  <pageSetup paperSize="9" scale="57" orientation="landscape" verticalDpi="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workbookViewId="0">
      <selection activeCell="A2" sqref="A2"/>
    </sheetView>
  </sheetViews>
  <sheetFormatPr defaultRowHeight="15" x14ac:dyDescent="0.25"/>
  <cols>
    <col min="1" max="1" width="40.7109375" style="101" customWidth="1"/>
    <col min="2" max="2" width="7" style="101" customWidth="1"/>
    <col min="3" max="3" width="29.28515625" style="101" customWidth="1"/>
    <col min="4" max="4" width="39.28515625" style="101" customWidth="1"/>
    <col min="5" max="16384" width="9.140625" style="101"/>
  </cols>
  <sheetData>
    <row r="1" spans="1:4" ht="18.75" x14ac:dyDescent="0.3">
      <c r="A1" s="100" t="s">
        <v>292</v>
      </c>
    </row>
    <row r="3" spans="1:4" x14ac:dyDescent="0.25">
      <c r="C3" s="102" t="s">
        <v>294</v>
      </c>
      <c r="D3" s="102" t="s">
        <v>293</v>
      </c>
    </row>
    <row r="4" spans="1:4" x14ac:dyDescent="0.25">
      <c r="A4" s="102" t="s">
        <v>295</v>
      </c>
      <c r="B4" s="102" t="s">
        <v>295</v>
      </c>
      <c r="C4" s="220">
        <v>-57.963000000000001</v>
      </c>
      <c r="D4" s="220">
        <v>-1.4279999999999999</v>
      </c>
    </row>
    <row r="5" spans="1:4" x14ac:dyDescent="0.25">
      <c r="A5" s="102" t="s">
        <v>296</v>
      </c>
      <c r="B5" s="102" t="s">
        <v>296</v>
      </c>
      <c r="C5" s="220">
        <v>-19.689</v>
      </c>
      <c r="D5" s="220">
        <v>-0.42099999999999999</v>
      </c>
    </row>
    <row r="6" spans="1:4" x14ac:dyDescent="0.25">
      <c r="A6" s="102" t="s">
        <v>297</v>
      </c>
      <c r="B6" s="102" t="s">
        <v>297</v>
      </c>
      <c r="C6" s="220">
        <v>76.248999999999995</v>
      </c>
      <c r="D6" s="220">
        <v>1.4139999999999999</v>
      </c>
    </row>
    <row r="7" spans="1:4" x14ac:dyDescent="0.25">
      <c r="A7" s="102" t="s">
        <v>298</v>
      </c>
      <c r="B7" s="102" t="s">
        <v>298</v>
      </c>
      <c r="C7" s="220">
        <v>1.7250000000000001</v>
      </c>
      <c r="D7" s="220">
        <v>2.9000000000000001E-2</v>
      </c>
    </row>
    <row r="8" spans="1:4" x14ac:dyDescent="0.25">
      <c r="A8" s="102" t="s">
        <v>299</v>
      </c>
      <c r="B8" s="102" t="s">
        <v>299</v>
      </c>
      <c r="C8" s="220">
        <v>-234.114</v>
      </c>
      <c r="D8" s="220">
        <v>-3.7330000000000001</v>
      </c>
    </row>
    <row r="9" spans="1:4" x14ac:dyDescent="0.25">
      <c r="A9" s="102" t="s">
        <v>300</v>
      </c>
      <c r="B9" s="102" t="s">
        <v>300</v>
      </c>
      <c r="C9" s="220">
        <v>-187.065</v>
      </c>
      <c r="D9" s="220">
        <v>-2.7309999999999999</v>
      </c>
    </row>
    <row r="10" spans="1:4" x14ac:dyDescent="0.25">
      <c r="A10" s="102" t="s">
        <v>301</v>
      </c>
      <c r="B10" s="102" t="s">
        <v>301</v>
      </c>
      <c r="C10" s="220">
        <v>-145.33699999999999</v>
      </c>
      <c r="D10" s="220">
        <v>-1.948</v>
      </c>
    </row>
    <row r="11" spans="1:4" x14ac:dyDescent="0.25">
      <c r="A11" s="102" t="s">
        <v>302</v>
      </c>
      <c r="B11" s="102" t="s">
        <v>302</v>
      </c>
      <c r="C11" s="220">
        <v>-191.626</v>
      </c>
      <c r="D11" s="220">
        <v>-2.282</v>
      </c>
    </row>
    <row r="12" spans="1:4" x14ac:dyDescent="0.25">
      <c r="A12" s="102" t="s">
        <v>303</v>
      </c>
      <c r="B12" s="102" t="s">
        <v>303</v>
      </c>
      <c r="C12" s="220">
        <v>-139.01</v>
      </c>
      <c r="D12" s="220">
        <v>-1.4550000000000001</v>
      </c>
    </row>
    <row r="13" spans="1:4" x14ac:dyDescent="0.25">
      <c r="A13" s="102" t="s">
        <v>304</v>
      </c>
      <c r="B13" s="102" t="s">
        <v>304</v>
      </c>
      <c r="C13" s="220">
        <v>-101.54300000000001</v>
      </c>
      <c r="D13" s="220">
        <v>-0.91900000000000004</v>
      </c>
    </row>
    <row r="14" spans="1:4" x14ac:dyDescent="0.25">
      <c r="A14" s="102" t="s">
        <v>305</v>
      </c>
      <c r="B14" s="102" t="s">
        <v>305</v>
      </c>
      <c r="C14" s="220">
        <v>-49.526000000000003</v>
      </c>
      <c r="D14" s="220">
        <v>-0.36399999999999999</v>
      </c>
    </row>
    <row r="15" spans="1:4" x14ac:dyDescent="0.25">
      <c r="A15" s="102" t="s">
        <v>306</v>
      </c>
      <c r="B15" s="102" t="s">
        <v>306</v>
      </c>
      <c r="C15" s="220">
        <v>-83.42</v>
      </c>
      <c r="D15" s="220">
        <v>-0.48799999999999999</v>
      </c>
    </row>
    <row r="16" spans="1:4" x14ac:dyDescent="0.25">
      <c r="A16" s="102" t="s">
        <v>136</v>
      </c>
      <c r="B16" s="102" t="s">
        <v>136</v>
      </c>
      <c r="C16" s="220">
        <v>-115.818</v>
      </c>
      <c r="D16" s="220">
        <v>-0.51300000000000001</v>
      </c>
    </row>
    <row r="17" spans="1:4" x14ac:dyDescent="0.25">
      <c r="A17" s="102" t="s">
        <v>137</v>
      </c>
      <c r="B17" s="102" t="s">
        <v>137</v>
      </c>
      <c r="C17" s="220">
        <v>-1023.79</v>
      </c>
      <c r="D17" s="220">
        <v>-4.2039999999999997</v>
      </c>
    </row>
    <row r="18" spans="1:4" x14ac:dyDescent="0.25">
      <c r="A18" s="102" t="s">
        <v>138</v>
      </c>
      <c r="B18" s="102" t="s">
        <v>138</v>
      </c>
      <c r="C18" s="220">
        <v>-1718.2850000000001</v>
      </c>
      <c r="D18" s="220">
        <v>-9.1270000000000007</v>
      </c>
    </row>
    <row r="19" spans="1:4" x14ac:dyDescent="0.25">
      <c r="A19" s="102" t="s">
        <v>139</v>
      </c>
      <c r="B19" s="102" t="s">
        <v>139</v>
      </c>
      <c r="C19" s="220">
        <v>-1558.0630000000001</v>
      </c>
      <c r="D19" s="220">
        <v>-8.6859999999999999</v>
      </c>
    </row>
    <row r="20" spans="1:4" x14ac:dyDescent="0.25">
      <c r="A20" s="102" t="s">
        <v>140</v>
      </c>
      <c r="B20" s="102" t="s">
        <v>140</v>
      </c>
      <c r="C20" s="220">
        <v>-874.38099999999997</v>
      </c>
      <c r="D20" s="220">
        <v>-4.3070000000000004</v>
      </c>
    </row>
    <row r="21" spans="1:4" x14ac:dyDescent="0.25">
      <c r="A21" s="102" t="s">
        <v>141</v>
      </c>
      <c r="B21" s="102" t="s">
        <v>141</v>
      </c>
      <c r="C21" s="220">
        <v>-263.85899999999998</v>
      </c>
      <c r="D21" s="220">
        <v>-1.206</v>
      </c>
    </row>
    <row r="22" spans="1:4" x14ac:dyDescent="0.25">
      <c r="A22" s="102" t="s">
        <v>142</v>
      </c>
      <c r="B22" s="102" t="s">
        <v>142</v>
      </c>
      <c r="C22" s="220">
        <v>-264.13</v>
      </c>
      <c r="D22" s="220">
        <v>-1.159</v>
      </c>
    </row>
    <row r="23" spans="1:4" x14ac:dyDescent="0.25">
      <c r="A23" s="102" t="s">
        <v>143</v>
      </c>
      <c r="B23" s="102" t="s">
        <v>143</v>
      </c>
      <c r="C23" s="220">
        <v>-351.64100000000002</v>
      </c>
      <c r="D23" s="220">
        <v>-1.4890000000000001</v>
      </c>
    </row>
    <row r="24" spans="1:4" x14ac:dyDescent="0.25">
      <c r="A24" s="102" t="s">
        <v>144</v>
      </c>
      <c r="B24" s="102" t="s">
        <v>144</v>
      </c>
      <c r="C24" s="220">
        <v>-330.791</v>
      </c>
      <c r="D24" s="220">
        <v>-1.36</v>
      </c>
    </row>
    <row r="25" spans="1:4" x14ac:dyDescent="0.25">
      <c r="A25" s="102" t="s">
        <v>44</v>
      </c>
      <c r="B25" s="102" t="s">
        <v>44</v>
      </c>
      <c r="C25" s="220">
        <v>15.624000000000001</v>
      </c>
      <c r="D25" s="220">
        <v>6.3E-2</v>
      </c>
    </row>
    <row r="26" spans="1:4" x14ac:dyDescent="0.25">
      <c r="A26" s="102" t="s">
        <v>432</v>
      </c>
      <c r="B26" s="102" t="s">
        <v>432</v>
      </c>
      <c r="C26" s="220">
        <v>-131.107</v>
      </c>
      <c r="D26" s="220">
        <v>-0.48799999999999999</v>
      </c>
    </row>
    <row r="28" spans="1:4" ht="60" x14ac:dyDescent="0.25">
      <c r="A28" s="103" t="s">
        <v>307</v>
      </c>
    </row>
    <row r="29" spans="1:4" x14ac:dyDescent="0.25">
      <c r="A29" s="101" t="s">
        <v>308</v>
      </c>
    </row>
    <row r="30" spans="1:4" x14ac:dyDescent="0.25">
      <c r="A30" s="101" t="s">
        <v>309</v>
      </c>
    </row>
    <row r="31" spans="1:4" x14ac:dyDescent="0.25">
      <c r="A31" s="101" t="s">
        <v>310</v>
      </c>
    </row>
    <row r="34" spans="1:1" x14ac:dyDescent="0.25">
      <c r="A34" s="101" t="s">
        <v>312</v>
      </c>
    </row>
    <row r="35" spans="1:1" x14ac:dyDescent="0.25">
      <c r="A35" s="101" t="s">
        <v>436</v>
      </c>
    </row>
    <row r="37" spans="1:1" x14ac:dyDescent="0.25">
      <c r="A37" s="101" t="s">
        <v>433</v>
      </c>
    </row>
    <row r="38" spans="1:1" x14ac:dyDescent="0.25">
      <c r="A38" s="101" t="s">
        <v>437</v>
      </c>
    </row>
    <row r="40" spans="1:1" x14ac:dyDescent="0.25">
      <c r="A40" s="101" t="s">
        <v>438</v>
      </c>
    </row>
    <row r="41" spans="1:1" x14ac:dyDescent="0.25">
      <c r="A41" s="101" t="s">
        <v>439</v>
      </c>
    </row>
    <row r="43" spans="1:1" x14ac:dyDescent="0.25">
      <c r="A43" s="101" t="s">
        <v>440</v>
      </c>
    </row>
    <row r="45" spans="1:1" x14ac:dyDescent="0.25">
      <c r="A45" s="101" t="s">
        <v>441</v>
      </c>
    </row>
    <row r="46" spans="1:1" x14ac:dyDescent="0.25">
      <c r="A46" s="101" t="s">
        <v>442</v>
      </c>
    </row>
    <row r="56" spans="1:1" x14ac:dyDescent="0.25">
      <c r="A56" s="101" t="s">
        <v>313</v>
      </c>
    </row>
    <row r="57" spans="1:1" x14ac:dyDescent="0.25">
      <c r="A57" s="101" t="s">
        <v>314</v>
      </c>
    </row>
  </sheetData>
  <pageMargins left="0.74803149606299213" right="0.74803149606299213" top="0.74803149606299213" bottom="0.51181102362204722" header="0.51181102362204722" footer="0.74803149606299213"/>
  <pageSetup scale="7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-0.249977111117893"/>
  </sheetPr>
  <dimension ref="A1:XFC47"/>
  <sheetViews>
    <sheetView tabSelected="1" zoomScale="70" zoomScaleNormal="70" workbookViewId="0">
      <selection activeCell="A3" sqref="A3"/>
    </sheetView>
  </sheetViews>
  <sheetFormatPr defaultRowHeight="15" zeroHeight="1" x14ac:dyDescent="0.25"/>
  <cols>
    <col min="1" max="1" width="8.42578125" customWidth="1"/>
    <col min="2" max="2" width="64.7109375" customWidth="1"/>
    <col min="3" max="5" width="12.85546875" customWidth="1"/>
    <col min="6" max="6" width="12.7109375" customWidth="1"/>
    <col min="7" max="7" width="1.140625" customWidth="1"/>
    <col min="8" max="8" width="9.140625" style="19"/>
    <col min="9" max="9" width="8.140625" style="19" customWidth="1"/>
    <col min="10" max="10" width="22.7109375" style="19" bestFit="1" customWidth="1"/>
    <col min="11" max="11" width="33.42578125" style="19" bestFit="1" customWidth="1"/>
    <col min="12" max="15" width="12.5703125" style="19" customWidth="1"/>
    <col min="16" max="16" width="2.140625" style="19" customWidth="1"/>
    <col min="17" max="18" width="0" style="19" hidden="1" customWidth="1"/>
    <col min="19" max="19" width="9" style="19" hidden="1" customWidth="1"/>
    <col min="20" max="16383" width="0" hidden="1" customWidth="1"/>
    <col min="16384" max="16384" width="1.140625" hidden="1" customWidth="1"/>
  </cols>
  <sheetData>
    <row r="1" spans="1:15" ht="30.75" customHeight="1" x14ac:dyDescent="0.25">
      <c r="A1" s="296" t="s">
        <v>473</v>
      </c>
      <c r="B1" s="297"/>
      <c r="C1" s="297"/>
      <c r="D1" s="297"/>
      <c r="E1" s="297"/>
      <c r="F1" s="298"/>
      <c r="G1" s="26"/>
      <c r="H1" s="18"/>
      <c r="I1" s="251" t="s">
        <v>420</v>
      </c>
      <c r="J1" s="204"/>
      <c r="K1" s="205"/>
      <c r="L1" s="205"/>
      <c r="M1" s="205"/>
      <c r="N1" s="205"/>
      <c r="O1" s="205"/>
    </row>
    <row r="2" spans="1:15" ht="15.75" x14ac:dyDescent="0.25">
      <c r="A2" s="17" t="s">
        <v>0</v>
      </c>
      <c r="B2" s="17" t="s">
        <v>460</v>
      </c>
      <c r="C2" s="17">
        <v>2019</v>
      </c>
      <c r="D2" s="17">
        <v>2020</v>
      </c>
      <c r="E2" s="17">
        <v>2021</v>
      </c>
      <c r="F2" s="17">
        <v>2022</v>
      </c>
      <c r="G2" s="27"/>
      <c r="I2" s="17" t="s">
        <v>0</v>
      </c>
      <c r="J2" s="23" t="s">
        <v>127</v>
      </c>
      <c r="K2" s="25"/>
      <c r="L2" s="17">
        <v>2019</v>
      </c>
      <c r="M2" s="17">
        <v>2020</v>
      </c>
      <c r="N2" s="17">
        <v>2021</v>
      </c>
      <c r="O2" s="17">
        <v>2022</v>
      </c>
    </row>
    <row r="3" spans="1:15" ht="15.75" x14ac:dyDescent="0.25">
      <c r="A3" s="20" t="s">
        <v>1</v>
      </c>
      <c r="B3" s="15" t="s">
        <v>446</v>
      </c>
      <c r="C3" s="253">
        <f>0.15*(392+551)</f>
        <v>141.44999999999999</v>
      </c>
      <c r="D3" s="253">
        <f>0.15*(392+551)</f>
        <v>141.44999999999999</v>
      </c>
      <c r="E3" s="253">
        <f>0.15*(392+551)</f>
        <v>141.44999999999999</v>
      </c>
      <c r="F3" s="253">
        <f>0.15*(392+551)</f>
        <v>141.44999999999999</v>
      </c>
      <c r="G3" s="28"/>
      <c r="I3" s="20" t="s">
        <v>1</v>
      </c>
      <c r="J3" s="206" t="s">
        <v>416</v>
      </c>
      <c r="K3" s="206" t="s">
        <v>417</v>
      </c>
      <c r="L3" s="207">
        <f>'Budžeta ieņēmumi un izdevumi'!I16</f>
        <v>-0.999999999999996</v>
      </c>
      <c r="M3" s="207">
        <f>'Budžeta ieņēmumi un izdevumi'!J16</f>
        <v>-0.39999999999999603</v>
      </c>
      <c r="N3" s="207">
        <f>'Budžeta ieņēmumi un izdevumi'!K16</f>
        <v>-0.40000000000000541</v>
      </c>
      <c r="O3" s="207">
        <f>'Budžeta ieņēmumi un izdevumi'!L16</f>
        <v>-0.40000000000000679</v>
      </c>
    </row>
    <row r="4" spans="1:15" ht="15.75" x14ac:dyDescent="0.25">
      <c r="A4" s="20" t="s">
        <v>2</v>
      </c>
      <c r="B4" s="15" t="s">
        <v>448</v>
      </c>
      <c r="C4" s="253">
        <f>0.33*164</f>
        <v>54.120000000000005</v>
      </c>
      <c r="D4" s="253">
        <f t="shared" ref="D4:F4" si="0">0.33*164</f>
        <v>54.120000000000005</v>
      </c>
      <c r="E4" s="253">
        <f t="shared" si="0"/>
        <v>54.120000000000005</v>
      </c>
      <c r="F4" s="253">
        <f t="shared" si="0"/>
        <v>54.120000000000005</v>
      </c>
      <c r="G4" s="28"/>
      <c r="I4" s="20" t="s">
        <v>2</v>
      </c>
      <c r="J4" s="206"/>
      <c r="K4" s="206" t="s">
        <v>444</v>
      </c>
      <c r="L4" s="207">
        <f>'Budžeta ieņēmumi un izdevumi'!D16</f>
        <v>-8.6187662550517121</v>
      </c>
      <c r="M4" s="207">
        <f>'Budžeta ieņēmumi un izdevumi'!E16</f>
        <v>-7.7754058939766111</v>
      </c>
      <c r="N4" s="207">
        <f>'Budžeta ieņēmumi un izdevumi'!F16</f>
        <v>-7.5608612606449217</v>
      </c>
      <c r="O4" s="207">
        <f>'Budžeta ieņēmumi un izdevumi'!G16</f>
        <v>-7.3534017442149633</v>
      </c>
    </row>
    <row r="5" spans="1:15" ht="15.75" x14ac:dyDescent="0.25">
      <c r="A5" s="20" t="s">
        <v>3</v>
      </c>
      <c r="B5" s="15" t="s">
        <v>449</v>
      </c>
      <c r="C5" s="253">
        <v>104</v>
      </c>
      <c r="D5" s="253">
        <v>104</v>
      </c>
      <c r="E5" s="253">
        <v>104</v>
      </c>
      <c r="F5" s="253">
        <v>104</v>
      </c>
      <c r="G5" s="28"/>
      <c r="I5" s="20" t="s">
        <v>3</v>
      </c>
      <c r="J5" s="206" t="s">
        <v>418</v>
      </c>
      <c r="K5" s="206" t="s">
        <v>417</v>
      </c>
      <c r="L5" s="207">
        <f>'Valsts parāds'!D9</f>
        <v>37.4</v>
      </c>
      <c r="M5" s="207">
        <f>'Valsts parāds'!E9</f>
        <v>38</v>
      </c>
      <c r="N5" s="207">
        <f>'Valsts parāds'!F9</f>
        <v>35.6</v>
      </c>
      <c r="O5" s="207">
        <f>'Valsts parāds'!G9</f>
        <v>35.6</v>
      </c>
    </row>
    <row r="6" spans="1:15" ht="15.75" x14ac:dyDescent="0.25">
      <c r="A6" s="20" t="s">
        <v>4</v>
      </c>
      <c r="B6" s="15" t="s">
        <v>450</v>
      </c>
      <c r="C6" s="253">
        <v>50</v>
      </c>
      <c r="D6" s="253">
        <v>50</v>
      </c>
      <c r="E6" s="253">
        <v>50</v>
      </c>
      <c r="F6" s="253">
        <v>50</v>
      </c>
      <c r="G6" s="28"/>
      <c r="I6" s="20" t="s">
        <v>4</v>
      </c>
      <c r="J6" s="206"/>
      <c r="K6" s="206" t="s">
        <v>444</v>
      </c>
      <c r="L6" s="207">
        <f>'Valsts parāds'!D4</f>
        <v>45.018766255051709</v>
      </c>
      <c r="M6" s="207">
        <f>'Valsts parāds'!E4</f>
        <v>45.37540589397662</v>
      </c>
      <c r="N6" s="207">
        <f>'Valsts parāds'!F4</f>
        <v>42.760861260644916</v>
      </c>
      <c r="O6" s="207">
        <f>'Valsts parāds'!G4</f>
        <v>42.553401744214952</v>
      </c>
    </row>
    <row r="7" spans="1:15" ht="15.75" x14ac:dyDescent="0.25">
      <c r="A7" s="20" t="s">
        <v>5</v>
      </c>
      <c r="B7" s="15" t="s">
        <v>451</v>
      </c>
      <c r="C7" s="253">
        <f>260+120</f>
        <v>380</v>
      </c>
      <c r="D7" s="253">
        <f t="shared" ref="D7:F7" si="1">260+120</f>
        <v>380</v>
      </c>
      <c r="E7" s="253">
        <f t="shared" si="1"/>
        <v>380</v>
      </c>
      <c r="F7" s="253">
        <f t="shared" si="1"/>
        <v>380</v>
      </c>
      <c r="G7" s="28"/>
    </row>
    <row r="8" spans="1:15" ht="15.75" x14ac:dyDescent="0.25">
      <c r="A8" s="20" t="s">
        <v>6</v>
      </c>
      <c r="B8" s="15"/>
      <c r="C8" s="253"/>
      <c r="D8" s="253"/>
      <c r="E8" s="253"/>
      <c r="F8" s="253"/>
      <c r="G8" s="28"/>
    </row>
    <row r="9" spans="1:15" ht="15.75" x14ac:dyDescent="0.25">
      <c r="A9" s="20" t="s">
        <v>7</v>
      </c>
      <c r="B9" s="15"/>
      <c r="C9" s="253"/>
      <c r="D9" s="253"/>
      <c r="E9" s="253"/>
      <c r="F9" s="253"/>
      <c r="G9" s="28"/>
    </row>
    <row r="10" spans="1:15" ht="15.75" x14ac:dyDescent="0.25">
      <c r="A10" s="20"/>
      <c r="B10" s="21" t="s">
        <v>91</v>
      </c>
      <c r="C10" s="254">
        <f>SUM(C3:C9)</f>
        <v>729.56999999999994</v>
      </c>
      <c r="D10" s="254">
        <f>SUM(D3:D9)</f>
        <v>729.56999999999994</v>
      </c>
      <c r="E10" s="254">
        <f>SUM(E3:E9)</f>
        <v>729.56999999999994</v>
      </c>
      <c r="F10" s="254">
        <f>SUM(F3:F9)</f>
        <v>729.56999999999994</v>
      </c>
      <c r="G10" s="28"/>
    </row>
    <row r="11" spans="1:15" ht="15.75" x14ac:dyDescent="0.25">
      <c r="A11" s="19"/>
      <c r="B11" s="19"/>
      <c r="C11" s="19"/>
      <c r="D11" s="19"/>
      <c r="E11" s="19"/>
      <c r="F11" s="19"/>
      <c r="G11" s="28"/>
    </row>
    <row r="12" spans="1:15" ht="32.25" customHeight="1" x14ac:dyDescent="0.25">
      <c r="A12" s="296" t="s">
        <v>459</v>
      </c>
      <c r="B12" s="297"/>
      <c r="C12" s="297"/>
      <c r="D12" s="297"/>
      <c r="E12" s="297"/>
      <c r="F12" s="298"/>
      <c r="G12" s="28"/>
    </row>
    <row r="13" spans="1:15" ht="15.75" customHeight="1" x14ac:dyDescent="0.25">
      <c r="A13" s="17" t="s">
        <v>0</v>
      </c>
      <c r="B13" s="17" t="s">
        <v>460</v>
      </c>
      <c r="C13" s="17">
        <v>2019</v>
      </c>
      <c r="D13" s="17">
        <v>2020</v>
      </c>
      <c r="E13" s="17">
        <v>2021</v>
      </c>
      <c r="F13" s="17">
        <v>2022</v>
      </c>
      <c r="G13" s="28"/>
    </row>
    <row r="14" spans="1:15" ht="15.75" x14ac:dyDescent="0.25">
      <c r="A14" s="20" t="s">
        <v>1</v>
      </c>
      <c r="B14" s="15" t="s">
        <v>445</v>
      </c>
      <c r="C14" s="253">
        <v>112</v>
      </c>
      <c r="D14" s="253">
        <v>112</v>
      </c>
      <c r="E14" s="253">
        <v>112</v>
      </c>
      <c r="F14" s="253">
        <v>112</v>
      </c>
      <c r="G14" s="28"/>
    </row>
    <row r="15" spans="1:15" ht="15.75" x14ac:dyDescent="0.25">
      <c r="A15" s="20" t="s">
        <v>2</v>
      </c>
      <c r="B15" s="15" t="s">
        <v>462</v>
      </c>
      <c r="C15" s="253">
        <f>50*12*1934379/1000000</f>
        <v>1160.6274000000001</v>
      </c>
      <c r="D15" s="253">
        <f>50*12*1934379/1000000</f>
        <v>1160.6274000000001</v>
      </c>
      <c r="E15" s="253">
        <f>50*12*1934379/1000000</f>
        <v>1160.6274000000001</v>
      </c>
      <c r="F15" s="253">
        <f>50*12*1934379/1000000</f>
        <v>1160.6274000000001</v>
      </c>
      <c r="G15" s="28"/>
    </row>
    <row r="16" spans="1:15" ht="31.5" x14ac:dyDescent="0.25">
      <c r="A16" s="20" t="s">
        <v>3</v>
      </c>
      <c r="B16" s="255" t="s">
        <v>463</v>
      </c>
      <c r="C16" s="253">
        <v>40</v>
      </c>
      <c r="D16" s="253">
        <v>80</v>
      </c>
      <c r="E16" s="253">
        <v>120</v>
      </c>
      <c r="F16" s="253">
        <v>160</v>
      </c>
      <c r="G16" s="28"/>
    </row>
    <row r="17" spans="1:7" ht="15.75" x14ac:dyDescent="0.25">
      <c r="A17" s="20" t="s">
        <v>4</v>
      </c>
      <c r="B17" s="15" t="s">
        <v>447</v>
      </c>
      <c r="C17" s="253">
        <v>37.1</v>
      </c>
      <c r="D17" s="253">
        <v>37.1</v>
      </c>
      <c r="E17" s="253">
        <v>37.1</v>
      </c>
      <c r="F17" s="253">
        <v>37.1</v>
      </c>
      <c r="G17" s="28"/>
    </row>
    <row r="18" spans="1:7" ht="15.75" x14ac:dyDescent="0.25">
      <c r="A18" s="20" t="s">
        <v>5</v>
      </c>
      <c r="B18" s="15" t="s">
        <v>464</v>
      </c>
      <c r="C18" s="253">
        <f>Makro!R6*0.01-48*Makro!R87</f>
        <v>258.8997033170084</v>
      </c>
      <c r="D18" s="253">
        <f>Makro!S6*0.01-48*Makro!S87</f>
        <v>275.77813188208495</v>
      </c>
      <c r="E18" s="253">
        <f>Makro!T6*0.01-48*Makro!T87</f>
        <v>292.46352573763215</v>
      </c>
      <c r="F18" s="253">
        <f>Makro!U6*0.01-48*Makro!U87</f>
        <v>309.99223612746431</v>
      </c>
      <c r="G18" s="28"/>
    </row>
    <row r="19" spans="1:7" ht="15.75" x14ac:dyDescent="0.25">
      <c r="A19" s="20" t="s">
        <v>6</v>
      </c>
      <c r="B19" s="15"/>
      <c r="C19" s="253"/>
      <c r="D19" s="253"/>
      <c r="E19" s="253"/>
      <c r="F19" s="253"/>
      <c r="G19" s="28"/>
    </row>
    <row r="20" spans="1:7" ht="15.75" x14ac:dyDescent="0.25">
      <c r="A20" s="20" t="s">
        <v>7</v>
      </c>
      <c r="B20" s="15"/>
      <c r="C20" s="253"/>
      <c r="D20" s="253"/>
      <c r="E20" s="253"/>
      <c r="F20" s="253"/>
      <c r="G20" s="28"/>
    </row>
    <row r="21" spans="1:7" ht="15.75" x14ac:dyDescent="0.25">
      <c r="A21" s="20"/>
      <c r="B21" s="21" t="s">
        <v>91</v>
      </c>
      <c r="C21" s="254">
        <f>SUM(C14:C20)</f>
        <v>1608.6271033170083</v>
      </c>
      <c r="D21" s="254">
        <f>SUM(D14:D20)</f>
        <v>1665.5055318820851</v>
      </c>
      <c r="E21" s="254">
        <f>SUM(E14:E20)</f>
        <v>1722.1909257376321</v>
      </c>
      <c r="F21" s="254">
        <f>SUM(F14:F20)</f>
        <v>1779.7196361274644</v>
      </c>
      <c r="G21" s="28"/>
    </row>
    <row r="22" spans="1:7" ht="15.75" x14ac:dyDescent="0.25">
      <c r="A22" s="264" t="s">
        <v>482</v>
      </c>
      <c r="B22" s="19"/>
      <c r="C22" s="19"/>
      <c r="D22" s="19"/>
      <c r="E22" s="19"/>
      <c r="F22" s="19"/>
      <c r="G22" s="28"/>
    </row>
    <row r="23" spans="1:7" ht="15.75" x14ac:dyDescent="0.25">
      <c r="A23" s="19"/>
      <c r="B23" s="19"/>
      <c r="C23" s="19"/>
      <c r="D23" s="19"/>
      <c r="E23" s="19"/>
      <c r="F23" s="19"/>
      <c r="G23" s="28"/>
    </row>
    <row r="24" spans="1:7" ht="15" hidden="1" customHeight="1" x14ac:dyDescent="0.25">
      <c r="A24" t="s">
        <v>92</v>
      </c>
    </row>
    <row r="25" spans="1:7" ht="15" hidden="1" customHeight="1" x14ac:dyDescent="0.25"/>
    <row r="26" spans="1:7" ht="15" hidden="1" customHeight="1" x14ac:dyDescent="0.25"/>
    <row r="27" spans="1:7" ht="15" hidden="1" customHeight="1" x14ac:dyDescent="0.25"/>
    <row r="28" spans="1:7" ht="15" hidden="1" customHeight="1" x14ac:dyDescent="0.25"/>
    <row r="29" spans="1:7" ht="15" hidden="1" customHeight="1" x14ac:dyDescent="0.25"/>
    <row r="30" spans="1:7" ht="15" hidden="1" customHeight="1" x14ac:dyDescent="0.25"/>
    <row r="31" spans="1:7" ht="15" hidden="1" customHeight="1" x14ac:dyDescent="0.25"/>
    <row r="32" spans="1:7" ht="15" hidden="1" customHeight="1" x14ac:dyDescent="0.25"/>
    <row r="33" spans="5:5" ht="15" hidden="1" customHeight="1" x14ac:dyDescent="0.25"/>
    <row r="34" spans="5:5" ht="15" hidden="1" customHeight="1" x14ac:dyDescent="0.25"/>
    <row r="35" spans="5:5" ht="15" hidden="1" customHeight="1" x14ac:dyDescent="0.25"/>
    <row r="36" spans="5:5" ht="15" hidden="1" customHeight="1" x14ac:dyDescent="0.25"/>
    <row r="37" spans="5:5" ht="15" hidden="1" customHeight="1" x14ac:dyDescent="0.25"/>
    <row r="38" spans="5:5" ht="15" hidden="1" customHeight="1" x14ac:dyDescent="0.25"/>
    <row r="39" spans="5:5" ht="15" hidden="1" customHeight="1" x14ac:dyDescent="0.25"/>
    <row r="40" spans="5:5" ht="15" hidden="1" customHeight="1" x14ac:dyDescent="0.25"/>
    <row r="41" spans="5:5" ht="15" hidden="1" customHeight="1" x14ac:dyDescent="0.25"/>
    <row r="42" spans="5:5" ht="15" hidden="1" customHeight="1" x14ac:dyDescent="0.25"/>
    <row r="43" spans="5:5" ht="15" hidden="1" customHeight="1" x14ac:dyDescent="0.25"/>
    <row r="44" spans="5:5" ht="15" hidden="1" customHeight="1" x14ac:dyDescent="0.25"/>
    <row r="45" spans="5:5" ht="15" hidden="1" customHeight="1" x14ac:dyDescent="0.25"/>
    <row r="46" spans="5:5" ht="15" hidden="1" customHeight="1" x14ac:dyDescent="0.25"/>
    <row r="47" spans="5:5" ht="15" hidden="1" customHeight="1" x14ac:dyDescent="0.25">
      <c r="E47" t="e">
        <f>select</f>
        <v>#NAME?</v>
      </c>
    </row>
  </sheetData>
  <mergeCells count="2">
    <mergeCell ref="A1:F1"/>
    <mergeCell ref="A12:F12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Header>&amp;LIedzīvotāju ekspress aptauja sarunu festivālā Lampa</oddHeader>
    <oddFooter>&amp;LFiskālās disciplīnas padome&amp;CPage &amp;P&amp;R&amp;D</oddFooter>
  </headerFooter>
  <ignoredErrors>
    <ignoredError sqref="A3:A8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U36"/>
  <sheetViews>
    <sheetView showGridLines="0" topLeftCell="D13" zoomScaleNormal="100" workbookViewId="0">
      <selection activeCell="I31" sqref="I31"/>
    </sheetView>
  </sheetViews>
  <sheetFormatPr defaultRowHeight="15" x14ac:dyDescent="0.25"/>
  <cols>
    <col min="1" max="1" width="28.85546875" customWidth="1"/>
    <col min="2" max="2" width="30.85546875" customWidth="1"/>
    <col min="3" max="3" width="13" hidden="1" customWidth="1"/>
    <col min="4" max="5" width="13" customWidth="1"/>
    <col min="6" max="7" width="13.7109375" customWidth="1"/>
    <col min="8" max="8" width="30.85546875" customWidth="1"/>
  </cols>
  <sheetData>
    <row r="1" spans="1:10" ht="15.75" x14ac:dyDescent="0.25">
      <c r="A1" s="107" t="s">
        <v>315</v>
      </c>
      <c r="B1" s="107"/>
      <c r="C1" s="107"/>
      <c r="D1" s="107"/>
      <c r="E1" s="107"/>
      <c r="F1" s="107"/>
      <c r="G1" s="107"/>
      <c r="H1" s="108" t="s">
        <v>316</v>
      </c>
    </row>
    <row r="2" spans="1:10" ht="15.75" x14ac:dyDescent="0.25">
      <c r="A2" s="107" t="s">
        <v>317</v>
      </c>
      <c r="B2" s="107"/>
      <c r="C2" s="107"/>
      <c r="D2" s="107"/>
      <c r="E2" s="107"/>
      <c r="F2" s="107"/>
      <c r="G2" s="107"/>
      <c r="H2" s="108" t="s">
        <v>318</v>
      </c>
    </row>
    <row r="3" spans="1:10" s="111" customFormat="1" ht="12.75" x14ac:dyDescent="0.2">
      <c r="A3" s="109" t="s">
        <v>319</v>
      </c>
      <c r="B3" s="110"/>
      <c r="C3" s="110"/>
      <c r="D3" s="110"/>
      <c r="E3" s="110"/>
      <c r="F3" s="110"/>
      <c r="G3" s="110"/>
    </row>
    <row r="4" spans="1:10" s="111" customFormat="1" ht="12.75" x14ac:dyDescent="0.2">
      <c r="A4" s="109" t="s">
        <v>320</v>
      </c>
      <c r="B4" s="110"/>
      <c r="C4" s="110"/>
      <c r="D4" s="110"/>
      <c r="E4" s="110"/>
      <c r="F4" s="110"/>
      <c r="G4" s="110"/>
    </row>
    <row r="5" spans="1:10" ht="8.25" customHeight="1" x14ac:dyDescent="0.25">
      <c r="B5" s="112"/>
      <c r="C5" s="112"/>
      <c r="D5" s="112"/>
      <c r="E5" s="112"/>
      <c r="F5" s="112"/>
      <c r="G5" s="112"/>
    </row>
    <row r="6" spans="1:10" x14ac:dyDescent="0.25">
      <c r="A6" s="113" t="s">
        <v>321</v>
      </c>
      <c r="B6" s="114" t="s">
        <v>153</v>
      </c>
      <c r="C6" s="115">
        <v>2013</v>
      </c>
      <c r="D6" s="115">
        <v>2014</v>
      </c>
      <c r="E6" s="115">
        <v>2015</v>
      </c>
      <c r="F6" s="115">
        <v>2016</v>
      </c>
      <c r="G6" s="116">
        <v>2017</v>
      </c>
      <c r="H6" s="117" t="s">
        <v>322</v>
      </c>
    </row>
    <row r="7" spans="1:10" ht="45" x14ac:dyDescent="0.25">
      <c r="A7" s="118" t="s">
        <v>1</v>
      </c>
      <c r="B7" s="119" t="s">
        <v>323</v>
      </c>
      <c r="C7" s="120"/>
      <c r="D7" s="120">
        <f>(1+D11/100)/(1+D15/100)*100-100</f>
        <v>3.0391698646865279</v>
      </c>
      <c r="E7" s="120">
        <f>(1+E11/100)/(1+E15/100)*100-100</f>
        <v>3.9639634612129555</v>
      </c>
      <c r="F7" s="120">
        <f>(1+F11/100)/(1+F15/100)*100-100</f>
        <v>2.6095734711495169</v>
      </c>
      <c r="G7" s="120">
        <f>(1+G11/100)/(1+G15/100)*100-100</f>
        <v>5.0350415319658595</v>
      </c>
      <c r="H7" s="119" t="s">
        <v>324</v>
      </c>
      <c r="I7" s="121"/>
    </row>
    <row r="8" spans="1:10" ht="30" x14ac:dyDescent="0.25">
      <c r="A8" s="118" t="s">
        <v>2</v>
      </c>
      <c r="B8" s="119" t="s">
        <v>325</v>
      </c>
      <c r="C8" s="120"/>
      <c r="D8" s="120">
        <f>(1+D12/100)/(1+D15/100)*100-100</f>
        <v>4.2759291435279039</v>
      </c>
      <c r="E8" s="120">
        <f>(1+E12/100)/(1+E15/100)*100-100</f>
        <v>3.0689482260188612</v>
      </c>
      <c r="F8" s="120">
        <f>(1+F12/100)/(1+F15/100)*100-100</f>
        <v>7.029328760683029E-2</v>
      </c>
      <c r="G8" s="120">
        <f>(1+G12/100)/(1+G15/100)*100-100</f>
        <v>2.8252551833498813</v>
      </c>
      <c r="H8" s="119" t="s">
        <v>326</v>
      </c>
      <c r="I8" s="121"/>
    </row>
    <row r="9" spans="1:10" ht="30" x14ac:dyDescent="0.25">
      <c r="A9" s="122" t="s">
        <v>3</v>
      </c>
      <c r="B9" s="123" t="s">
        <v>327</v>
      </c>
      <c r="C9" s="124"/>
      <c r="D9" s="125">
        <v>1.4758629305202589</v>
      </c>
      <c r="E9" s="125">
        <v>1.9393386180406154</v>
      </c>
      <c r="F9" s="126">
        <v>2.4147435962267965</v>
      </c>
      <c r="G9" s="126">
        <v>2.7355505529511417</v>
      </c>
      <c r="H9" s="127" t="s">
        <v>328</v>
      </c>
      <c r="I9" s="121"/>
    </row>
    <row r="10" spans="1:10" s="112" customFormat="1" ht="6.75" customHeight="1" x14ac:dyDescent="0.25">
      <c r="A10" s="128"/>
      <c r="B10" s="129"/>
      <c r="C10" s="130"/>
      <c r="D10" s="130"/>
      <c r="E10" s="130"/>
      <c r="F10" s="130"/>
      <c r="G10" s="130"/>
      <c r="H10" s="130"/>
      <c r="I10" s="131"/>
      <c r="J10" s="132"/>
    </row>
    <row r="11" spans="1:10" ht="45" x14ac:dyDescent="0.25">
      <c r="A11" s="133" t="s">
        <v>329</v>
      </c>
      <c r="B11" s="134" t="s">
        <v>330</v>
      </c>
      <c r="C11" s="135"/>
      <c r="D11" s="135">
        <f t="shared" ref="D11:G12" si="0">(D13-C13)/C13*100</f>
        <v>4.8694688769084014</v>
      </c>
      <c r="E11" s="135">
        <f t="shared" si="0"/>
        <v>3.9632074465624769</v>
      </c>
      <c r="F11" s="136">
        <f t="shared" si="0"/>
        <v>2.890629280424291</v>
      </c>
      <c r="G11" s="136">
        <f t="shared" si="0"/>
        <v>8.3126565105808439</v>
      </c>
      <c r="H11" s="134" t="s">
        <v>331</v>
      </c>
      <c r="I11" s="121"/>
    </row>
    <row r="12" spans="1:10" ht="30" x14ac:dyDescent="0.25">
      <c r="A12" s="118" t="s">
        <v>332</v>
      </c>
      <c r="B12" s="119" t="s">
        <v>333</v>
      </c>
      <c r="C12" s="120"/>
      <c r="D12" s="120">
        <f t="shared" si="0"/>
        <v>6.1281968817147749</v>
      </c>
      <c r="E12" s="120">
        <f t="shared" si="0"/>
        <v>3.0681987198219605</v>
      </c>
      <c r="F12" s="137">
        <f t="shared" si="0"/>
        <v>0.34439380584181428</v>
      </c>
      <c r="G12" s="137">
        <f t="shared" si="0"/>
        <v>6.0339138524311782</v>
      </c>
      <c r="H12" s="119" t="s">
        <v>334</v>
      </c>
      <c r="I12" s="121"/>
    </row>
    <row r="13" spans="1:10" ht="30" x14ac:dyDescent="0.25">
      <c r="A13" s="118" t="s">
        <v>6</v>
      </c>
      <c r="B13" s="119" t="s">
        <v>335</v>
      </c>
      <c r="C13" s="120">
        <v>6853.7565594390471</v>
      </c>
      <c r="D13" s="120">
        <v>7187.4981019999996</v>
      </c>
      <c r="E13" s="120">
        <v>7472.3535620000002</v>
      </c>
      <c r="F13" s="137">
        <v>7688.3516019999997</v>
      </c>
      <c r="G13" s="137">
        <v>8327.4578619999993</v>
      </c>
      <c r="H13" s="138" t="s">
        <v>336</v>
      </c>
      <c r="I13" s="121"/>
    </row>
    <row r="14" spans="1:10" x14ac:dyDescent="0.25">
      <c r="A14" s="118" t="s">
        <v>7</v>
      </c>
      <c r="B14" s="119" t="s">
        <v>337</v>
      </c>
      <c r="C14" s="120">
        <v>6835.2477589768987</v>
      </c>
      <c r="D14" s="120">
        <v>7254.1251990000001</v>
      </c>
      <c r="E14" s="120">
        <v>7476.6961754900003</v>
      </c>
      <c r="F14" s="137">
        <v>7502.4454539999997</v>
      </c>
      <c r="G14" s="137">
        <v>7955.1365495199989</v>
      </c>
      <c r="H14" s="139" t="s">
        <v>338</v>
      </c>
      <c r="I14" s="121"/>
    </row>
    <row r="15" spans="1:10" x14ac:dyDescent="0.25">
      <c r="A15" s="118" t="s">
        <v>8</v>
      </c>
      <c r="B15" s="119" t="s">
        <v>339</v>
      </c>
      <c r="C15" s="120">
        <v>1.4516890048284097</v>
      </c>
      <c r="D15" s="120">
        <v>1.7763138179640379</v>
      </c>
      <c r="E15" s="120">
        <v>-7.2718913874325608E-4</v>
      </c>
      <c r="F15" s="137">
        <v>0.27390797931130351</v>
      </c>
      <c r="G15" s="137">
        <v>3.1204966750239151</v>
      </c>
      <c r="H15" s="119" t="s">
        <v>340</v>
      </c>
      <c r="I15" s="121"/>
    </row>
    <row r="16" spans="1:10" s="143" customFormat="1" ht="28.5" customHeight="1" x14ac:dyDescent="0.2">
      <c r="A16" s="140" t="s">
        <v>341</v>
      </c>
      <c r="B16" s="141"/>
      <c r="C16" s="141"/>
      <c r="D16" s="141"/>
      <c r="E16" s="141"/>
      <c r="F16" s="141"/>
      <c r="G16" s="141"/>
      <c r="H16" s="142" t="s">
        <v>342</v>
      </c>
    </row>
    <row r="31" spans="9:21" x14ac:dyDescent="0.25">
      <c r="J31" s="145">
        <v>2011</v>
      </c>
      <c r="K31" s="145">
        <v>2012</v>
      </c>
      <c r="L31" s="145">
        <v>2013</v>
      </c>
      <c r="M31" s="145">
        <v>2014</v>
      </c>
      <c r="N31" s="145">
        <v>2015</v>
      </c>
      <c r="O31" s="145">
        <v>2016</v>
      </c>
      <c r="P31" s="145" t="s">
        <v>133</v>
      </c>
      <c r="Q31" s="145" t="s">
        <v>134</v>
      </c>
      <c r="R31" s="104" t="s">
        <v>149</v>
      </c>
      <c r="S31" s="104" t="s">
        <v>150</v>
      </c>
      <c r="T31" s="104" t="s">
        <v>413</v>
      </c>
      <c r="U31" s="104" t="s">
        <v>350</v>
      </c>
    </row>
    <row r="32" spans="9:21" x14ac:dyDescent="0.25">
      <c r="I32" t="s">
        <v>128</v>
      </c>
      <c r="J32">
        <v>8216.7000000000007</v>
      </c>
      <c r="K32">
        <v>8309.2999999999993</v>
      </c>
      <c r="L32">
        <v>8596.5</v>
      </c>
      <c r="M32">
        <v>9045.2999999999993</v>
      </c>
      <c r="N32">
        <v>9353.1</v>
      </c>
      <c r="O32">
        <v>9309.7999999999993</v>
      </c>
      <c r="P32">
        <f>'Budžeta ieņēmumi un izdevumi'!N21</f>
        <v>10089.9</v>
      </c>
      <c r="Q32">
        <f>'Budžeta ieņēmumi un izdevumi'!O21</f>
        <v>10891.809857165392</v>
      </c>
      <c r="R32">
        <f>'Budžeta ieņēmumi un izdevumi'!D3</f>
        <v>12115.548993061009</v>
      </c>
      <c r="S32">
        <f>'Budžeta ieņēmumi un izdevumi'!E3</f>
        <v>12679.933253260724</v>
      </c>
      <c r="T32">
        <f>'Budžeta ieņēmumi un izdevumi'!F3</f>
        <v>12952.661868833469</v>
      </c>
      <c r="U32">
        <f>'Budžeta ieņēmumi un izdevumi'!G3</f>
        <v>13612.708829750472</v>
      </c>
    </row>
    <row r="34" spans="10:21" x14ac:dyDescent="0.25">
      <c r="K34" s="104" t="s">
        <v>141</v>
      </c>
      <c r="L34" s="104" t="s">
        <v>142</v>
      </c>
      <c r="M34" s="104" t="s">
        <v>143</v>
      </c>
      <c r="N34" s="104" t="s">
        <v>144</v>
      </c>
      <c r="O34" s="104" t="s">
        <v>44</v>
      </c>
      <c r="P34" s="104">
        <v>2017</v>
      </c>
      <c r="Q34" s="104">
        <v>2018</v>
      </c>
      <c r="R34" s="104">
        <v>2019</v>
      </c>
      <c r="S34" s="104">
        <v>2020</v>
      </c>
      <c r="T34" s="104">
        <v>2021</v>
      </c>
      <c r="U34" s="104">
        <v>2022</v>
      </c>
    </row>
    <row r="35" spans="10:21" x14ac:dyDescent="0.25">
      <c r="J35" t="s">
        <v>343</v>
      </c>
      <c r="K35" s="144">
        <f>(K32-J32)/J32*100</f>
        <v>1.1269731157277074</v>
      </c>
      <c r="L35" s="144">
        <f t="shared" ref="L35:Q35" si="1">(L32-K32)/K32*100</f>
        <v>3.4563681657901477</v>
      </c>
      <c r="M35" s="144">
        <f t="shared" si="1"/>
        <v>5.2207293666026784</v>
      </c>
      <c r="N35" s="144">
        <f t="shared" si="1"/>
        <v>3.402872209876965</v>
      </c>
      <c r="O35" s="144">
        <f t="shared" si="1"/>
        <v>-0.4629481134597202</v>
      </c>
      <c r="P35" s="144">
        <f t="shared" si="1"/>
        <v>8.3793421985434762</v>
      </c>
      <c r="Q35" s="144">
        <f t="shared" si="1"/>
        <v>7.9476492052982906</v>
      </c>
      <c r="R35" s="144">
        <f t="shared" ref="R35" si="2">(R32-Q32)/Q32*100</f>
        <v>11.235406713334758</v>
      </c>
      <c r="S35" s="144">
        <f t="shared" ref="S35" si="3">(S32-R32)/R32*100</f>
        <v>4.6583465637665871</v>
      </c>
      <c r="T35" s="144">
        <f t="shared" ref="T35" si="4">(T32-S32)/S32*100</f>
        <v>2.1508679117266749</v>
      </c>
      <c r="U35" s="144">
        <f t="shared" ref="U35" si="5">(U32-T32)/T32*100</f>
        <v>5.0958402805619416</v>
      </c>
    </row>
    <row r="36" spans="10:21" x14ac:dyDescent="0.25">
      <c r="J36" t="s">
        <v>344</v>
      </c>
      <c r="K36" s="121">
        <v>1.40962956918333</v>
      </c>
      <c r="L36" s="121">
        <v>1.3592038751693347</v>
      </c>
      <c r="M36" s="121">
        <v>1.4385985467938942</v>
      </c>
      <c r="N36" s="121">
        <v>1.9376343912928995</v>
      </c>
      <c r="O36" s="121">
        <v>2.4460631538748587</v>
      </c>
      <c r="P36" s="121">
        <v>2.8018701105992054</v>
      </c>
      <c r="Q36" s="121">
        <v>2.9663301774860336</v>
      </c>
      <c r="R36" s="121">
        <v>3.0553301774860353</v>
      </c>
      <c r="S36" s="121">
        <v>3.1003301774860352</v>
      </c>
      <c r="T36" s="121">
        <v>3.0914401774860369</v>
      </c>
      <c r="U36" s="121">
        <v>3</v>
      </c>
    </row>
  </sheetData>
  <pageMargins left="0.55118110236220474" right="0.55118110236220474" top="0.98425196850393704" bottom="0.98425196850393704" header="0.31496062992125984" footer="0.31496062992125984"/>
  <pageSetup scale="44" orientation="landscape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25"/>
  <sheetViews>
    <sheetView zoomScaleNormal="100" workbookViewId="0"/>
  </sheetViews>
  <sheetFormatPr defaultRowHeight="14.25" x14ac:dyDescent="0.2"/>
  <cols>
    <col min="1" max="16384" width="9.140625" style="59"/>
  </cols>
  <sheetData>
    <row r="1" spans="1:11" x14ac:dyDescent="0.2">
      <c r="A1" s="58" t="s">
        <v>147</v>
      </c>
    </row>
    <row r="3" spans="1:11" x14ac:dyDescent="0.2">
      <c r="A3" s="58" t="s">
        <v>23</v>
      </c>
      <c r="B3" s="60">
        <v>43076.309282407412</v>
      </c>
    </row>
    <row r="4" spans="1:11" x14ac:dyDescent="0.2">
      <c r="A4" s="58" t="s">
        <v>24</v>
      </c>
      <c r="B4" s="60">
        <v>43160.702809837967</v>
      </c>
    </row>
    <row r="5" spans="1:11" x14ac:dyDescent="0.2">
      <c r="A5" s="58" t="s">
        <v>26</v>
      </c>
      <c r="B5" s="58" t="s">
        <v>27</v>
      </c>
    </row>
    <row r="7" spans="1:11" x14ac:dyDescent="0.2">
      <c r="A7" s="58" t="s">
        <v>30</v>
      </c>
      <c r="B7" s="58" t="s">
        <v>31</v>
      </c>
    </row>
    <row r="8" spans="1:11" x14ac:dyDescent="0.2">
      <c r="A8" s="58" t="s">
        <v>33</v>
      </c>
      <c r="B8" s="58" t="s">
        <v>34</v>
      </c>
    </row>
    <row r="9" spans="1:11" x14ac:dyDescent="0.2">
      <c r="A9" s="58" t="s">
        <v>39</v>
      </c>
      <c r="B9" s="58" t="s">
        <v>148</v>
      </c>
    </row>
    <row r="11" spans="1:11" x14ac:dyDescent="0.2">
      <c r="A11" s="61" t="s">
        <v>43</v>
      </c>
      <c r="B11" s="61" t="s">
        <v>136</v>
      </c>
      <c r="C11" s="61" t="s">
        <v>137</v>
      </c>
      <c r="D11" s="61" t="s">
        <v>138</v>
      </c>
      <c r="E11" s="61" t="s">
        <v>139</v>
      </c>
      <c r="F11" s="61" t="s">
        <v>140</v>
      </c>
      <c r="G11" s="61" t="s">
        <v>141</v>
      </c>
      <c r="H11" s="61" t="s">
        <v>142</v>
      </c>
      <c r="I11" s="61" t="s">
        <v>143</v>
      </c>
      <c r="J11" s="61" t="s">
        <v>144</v>
      </c>
      <c r="K11" s="61" t="s">
        <v>44</v>
      </c>
    </row>
    <row r="12" spans="1:11" x14ac:dyDescent="0.2">
      <c r="A12" s="61" t="s">
        <v>46</v>
      </c>
      <c r="B12" s="62">
        <v>6414.1</v>
      </c>
      <c r="C12" s="62">
        <v>6885</v>
      </c>
      <c r="D12" s="62">
        <v>5245.2</v>
      </c>
      <c r="E12" s="62">
        <v>5120.3</v>
      </c>
      <c r="F12" s="62">
        <v>5757.3</v>
      </c>
      <c r="G12" s="62">
        <v>6385.9</v>
      </c>
      <c r="H12" s="62">
        <v>6754.8</v>
      </c>
      <c r="I12" s="62">
        <v>7102.7</v>
      </c>
      <c r="J12" s="62">
        <v>7372.7</v>
      </c>
      <c r="K12" s="62">
        <v>7803.6</v>
      </c>
    </row>
    <row r="14" spans="1:11" x14ac:dyDescent="0.2">
      <c r="A14" s="58" t="s">
        <v>48</v>
      </c>
    </row>
    <row r="15" spans="1:11" x14ac:dyDescent="0.2">
      <c r="A15" s="58" t="s">
        <v>49</v>
      </c>
      <c r="B15" s="58" t="s">
        <v>50</v>
      </c>
    </row>
    <row r="17" spans="1:11" x14ac:dyDescent="0.2">
      <c r="A17" s="58" t="s">
        <v>30</v>
      </c>
      <c r="B17" s="58" t="s">
        <v>61</v>
      </c>
    </row>
    <row r="18" spans="1:11" x14ac:dyDescent="0.2">
      <c r="A18" s="58" t="s">
        <v>33</v>
      </c>
      <c r="B18" s="58" t="s">
        <v>34</v>
      </c>
    </row>
    <row r="19" spans="1:11" x14ac:dyDescent="0.2">
      <c r="A19" s="58" t="s">
        <v>39</v>
      </c>
      <c r="B19" s="58" t="s">
        <v>148</v>
      </c>
    </row>
    <row r="21" spans="1:11" x14ac:dyDescent="0.2">
      <c r="A21" s="61" t="s">
        <v>43</v>
      </c>
      <c r="B21" s="61" t="s">
        <v>136</v>
      </c>
      <c r="C21" s="61" t="s">
        <v>137</v>
      </c>
      <c r="D21" s="61" t="s">
        <v>138</v>
      </c>
      <c r="E21" s="61" t="s">
        <v>139</v>
      </c>
      <c r="F21" s="61" t="s">
        <v>140</v>
      </c>
      <c r="G21" s="61" t="s">
        <v>141</v>
      </c>
      <c r="H21" s="61" t="s">
        <v>142</v>
      </c>
      <c r="I21" s="61" t="s">
        <v>143</v>
      </c>
      <c r="J21" s="61" t="s">
        <v>144</v>
      </c>
      <c r="K21" s="61" t="s">
        <v>44</v>
      </c>
    </row>
    <row r="22" spans="1:11" x14ac:dyDescent="0.2">
      <c r="A22" s="61" t="s">
        <v>46</v>
      </c>
      <c r="B22" s="62">
        <v>28.4</v>
      </c>
      <c r="C22" s="62">
        <v>28.3</v>
      </c>
      <c r="D22" s="62">
        <v>27.9</v>
      </c>
      <c r="E22" s="62">
        <v>28.5</v>
      </c>
      <c r="F22" s="62">
        <v>28.4</v>
      </c>
      <c r="G22" s="62">
        <v>29.2</v>
      </c>
      <c r="H22" s="62">
        <v>29.6</v>
      </c>
      <c r="I22" s="62">
        <v>30.1</v>
      </c>
      <c r="J22" s="62">
        <v>30.4</v>
      </c>
      <c r="K22" s="62">
        <v>31.4</v>
      </c>
    </row>
    <row r="24" spans="1:11" x14ac:dyDescent="0.2">
      <c r="A24" s="58" t="s">
        <v>48</v>
      </c>
    </row>
    <row r="25" spans="1:11" x14ac:dyDescent="0.2">
      <c r="A25" s="58" t="s">
        <v>49</v>
      </c>
      <c r="B25" s="58" t="s">
        <v>50</v>
      </c>
    </row>
  </sheetData>
  <pageMargins left="0.74803149606299213" right="0.74803149606299213" top="0.98425196850393704" bottom="0.98425196850393704" header="0.51181102362204722" footer="0.51181102362204722"/>
  <pageSetup paperSize="9" scale="90" firstPageNumber="0" fitToWidth="0" fitToHeight="0" pageOrder="overThenDown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L25"/>
  <sheetViews>
    <sheetView zoomScaleNormal="100" workbookViewId="0"/>
  </sheetViews>
  <sheetFormatPr defaultRowHeight="14.25" x14ac:dyDescent="0.2"/>
  <cols>
    <col min="1" max="16384" width="9.140625" style="208"/>
  </cols>
  <sheetData>
    <row r="1" spans="1:12" x14ac:dyDescent="0.2">
      <c r="A1" s="211" t="s">
        <v>147</v>
      </c>
    </row>
    <row r="3" spans="1:12" x14ac:dyDescent="0.2">
      <c r="A3" s="211" t="s">
        <v>23</v>
      </c>
      <c r="B3" s="212">
        <v>43236.673888888894</v>
      </c>
    </row>
    <row r="4" spans="1:12" x14ac:dyDescent="0.2">
      <c r="A4" s="211" t="s">
        <v>24</v>
      </c>
      <c r="B4" s="212">
        <v>43246.861071828709</v>
      </c>
    </row>
    <row r="5" spans="1:12" x14ac:dyDescent="0.2">
      <c r="A5" s="211" t="s">
        <v>26</v>
      </c>
      <c r="B5" s="211" t="s">
        <v>27</v>
      </c>
    </row>
    <row r="7" spans="1:12" x14ac:dyDescent="0.2">
      <c r="A7" s="211" t="s">
        <v>30</v>
      </c>
      <c r="B7" s="211" t="s">
        <v>31</v>
      </c>
    </row>
    <row r="8" spans="1:12" x14ac:dyDescent="0.2">
      <c r="A8" s="211" t="s">
        <v>33</v>
      </c>
      <c r="B8" s="211" t="s">
        <v>34</v>
      </c>
    </row>
    <row r="9" spans="1:12" x14ac:dyDescent="0.2">
      <c r="A9" s="211" t="s">
        <v>39</v>
      </c>
      <c r="B9" s="211" t="s">
        <v>148</v>
      </c>
    </row>
    <row r="11" spans="1:12" x14ac:dyDescent="0.2">
      <c r="A11" s="213" t="s">
        <v>43</v>
      </c>
      <c r="B11" s="213" t="s">
        <v>136</v>
      </c>
      <c r="C11" s="213" t="s">
        <v>137</v>
      </c>
      <c r="D11" s="213" t="s">
        <v>138</v>
      </c>
      <c r="E11" s="213" t="s">
        <v>139</v>
      </c>
      <c r="F11" s="213" t="s">
        <v>140</v>
      </c>
      <c r="G11" s="213" t="s">
        <v>141</v>
      </c>
      <c r="H11" s="213" t="s">
        <v>142</v>
      </c>
      <c r="I11" s="213" t="s">
        <v>143</v>
      </c>
      <c r="J11" s="213" t="s">
        <v>144</v>
      </c>
      <c r="K11" s="213" t="s">
        <v>44</v>
      </c>
      <c r="L11" s="213" t="s">
        <v>432</v>
      </c>
    </row>
    <row r="12" spans="1:12" x14ac:dyDescent="0.2">
      <c r="A12" s="213" t="s">
        <v>46</v>
      </c>
      <c r="B12" s="214">
        <v>6414.1</v>
      </c>
      <c r="C12" s="214">
        <v>6885</v>
      </c>
      <c r="D12" s="214">
        <v>5245.2</v>
      </c>
      <c r="E12" s="214">
        <v>5120.3</v>
      </c>
      <c r="F12" s="214">
        <v>5757.3</v>
      </c>
      <c r="G12" s="214">
        <v>6385.9</v>
      </c>
      <c r="H12" s="214">
        <v>6754.8</v>
      </c>
      <c r="I12" s="214">
        <v>7102.7</v>
      </c>
      <c r="J12" s="214">
        <v>7372.7</v>
      </c>
      <c r="K12" s="214">
        <v>7803.6</v>
      </c>
      <c r="L12" s="215" t="s">
        <v>49</v>
      </c>
    </row>
    <row r="14" spans="1:12" x14ac:dyDescent="0.2">
      <c r="A14" s="211" t="s">
        <v>48</v>
      </c>
    </row>
    <row r="15" spans="1:12" x14ac:dyDescent="0.2">
      <c r="A15" s="211" t="s">
        <v>49</v>
      </c>
      <c r="B15" s="211" t="s">
        <v>50</v>
      </c>
    </row>
    <row r="17" spans="1:12" x14ac:dyDescent="0.2">
      <c r="A17" s="211" t="s">
        <v>30</v>
      </c>
      <c r="B17" s="211" t="s">
        <v>61</v>
      </c>
    </row>
    <row r="18" spans="1:12" x14ac:dyDescent="0.2">
      <c r="A18" s="211" t="s">
        <v>33</v>
      </c>
      <c r="B18" s="211" t="s">
        <v>34</v>
      </c>
    </row>
    <row r="19" spans="1:12" x14ac:dyDescent="0.2">
      <c r="A19" s="211" t="s">
        <v>39</v>
      </c>
      <c r="B19" s="211" t="s">
        <v>148</v>
      </c>
    </row>
    <row r="21" spans="1:12" x14ac:dyDescent="0.2">
      <c r="A21" s="213" t="s">
        <v>43</v>
      </c>
      <c r="B21" s="213" t="s">
        <v>136</v>
      </c>
      <c r="C21" s="213" t="s">
        <v>137</v>
      </c>
      <c r="D21" s="213" t="s">
        <v>138</v>
      </c>
      <c r="E21" s="213" t="s">
        <v>139</v>
      </c>
      <c r="F21" s="213" t="s">
        <v>140</v>
      </c>
      <c r="G21" s="213" t="s">
        <v>141</v>
      </c>
      <c r="H21" s="213" t="s">
        <v>142</v>
      </c>
      <c r="I21" s="213" t="s">
        <v>143</v>
      </c>
      <c r="J21" s="213" t="s">
        <v>144</v>
      </c>
      <c r="K21" s="213" t="s">
        <v>44</v>
      </c>
      <c r="L21" s="213" t="s">
        <v>432</v>
      </c>
    </row>
    <row r="22" spans="1:12" x14ac:dyDescent="0.2">
      <c r="A22" s="213" t="s">
        <v>46</v>
      </c>
      <c r="B22" s="214">
        <v>28.4</v>
      </c>
      <c r="C22" s="214">
        <v>28.3</v>
      </c>
      <c r="D22" s="214">
        <v>27.9</v>
      </c>
      <c r="E22" s="214">
        <v>28.5</v>
      </c>
      <c r="F22" s="214">
        <v>28.4</v>
      </c>
      <c r="G22" s="214">
        <v>29.2</v>
      </c>
      <c r="H22" s="214">
        <v>29.6</v>
      </c>
      <c r="I22" s="214">
        <v>30.1</v>
      </c>
      <c r="J22" s="214">
        <v>30.4</v>
      </c>
      <c r="K22" s="214">
        <v>31.4</v>
      </c>
      <c r="L22" s="215" t="s">
        <v>49</v>
      </c>
    </row>
    <row r="24" spans="1:12" x14ac:dyDescent="0.2">
      <c r="A24" s="211" t="s">
        <v>48</v>
      </c>
    </row>
    <row r="25" spans="1:12" x14ac:dyDescent="0.2">
      <c r="A25" s="211" t="s">
        <v>49</v>
      </c>
      <c r="B25" s="211" t="s">
        <v>50</v>
      </c>
    </row>
  </sheetData>
  <pageMargins left="0.75" right="0.75" top="1" bottom="1" header="0.5" footer="0.5"/>
  <pageSetup paperSize="9" scale="90" firstPageNumber="0" fitToWidth="0" fitToHeight="0" pageOrder="overThenDown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65"/>
  <sheetViews>
    <sheetView zoomScaleNormal="100" workbookViewId="0"/>
  </sheetViews>
  <sheetFormatPr defaultRowHeight="14.25" x14ac:dyDescent="0.2"/>
  <cols>
    <col min="1" max="16384" width="9.140625" style="59"/>
  </cols>
  <sheetData>
    <row r="1" spans="1:11" x14ac:dyDescent="0.2">
      <c r="A1" s="58" t="s">
        <v>135</v>
      </c>
    </row>
    <row r="3" spans="1:11" x14ac:dyDescent="0.2">
      <c r="A3" s="58" t="s">
        <v>23</v>
      </c>
      <c r="B3" s="60">
        <v>43152.719074074077</v>
      </c>
    </row>
    <row r="4" spans="1:11" x14ac:dyDescent="0.2">
      <c r="A4" s="58" t="s">
        <v>24</v>
      </c>
      <c r="B4" s="60">
        <v>43160.700091087958</v>
      </c>
    </row>
    <row r="5" spans="1:11" x14ac:dyDescent="0.2">
      <c r="A5" s="58" t="s">
        <v>26</v>
      </c>
      <c r="B5" s="58" t="s">
        <v>27</v>
      </c>
    </row>
    <row r="7" spans="1:11" x14ac:dyDescent="0.2">
      <c r="A7" s="58" t="s">
        <v>30</v>
      </c>
      <c r="B7" s="58" t="s">
        <v>31</v>
      </c>
    </row>
    <row r="8" spans="1:11" x14ac:dyDescent="0.2">
      <c r="A8" s="58" t="s">
        <v>33</v>
      </c>
      <c r="B8" s="58" t="s">
        <v>34</v>
      </c>
    </row>
    <row r="9" spans="1:11" x14ac:dyDescent="0.2">
      <c r="A9" s="58" t="s">
        <v>39</v>
      </c>
      <c r="B9" s="58" t="s">
        <v>40</v>
      </c>
    </row>
    <row r="11" spans="1:11" x14ac:dyDescent="0.2">
      <c r="A11" s="61" t="s">
        <v>43</v>
      </c>
      <c r="B11" s="61" t="s">
        <v>136</v>
      </c>
      <c r="C11" s="61" t="s">
        <v>137</v>
      </c>
      <c r="D11" s="61" t="s">
        <v>138</v>
      </c>
      <c r="E11" s="61" t="s">
        <v>139</v>
      </c>
      <c r="F11" s="61" t="s">
        <v>140</v>
      </c>
      <c r="G11" s="61" t="s">
        <v>141</v>
      </c>
      <c r="H11" s="61" t="s">
        <v>142</v>
      </c>
      <c r="I11" s="61" t="s">
        <v>143</v>
      </c>
      <c r="J11" s="61" t="s">
        <v>144</v>
      </c>
      <c r="K11" s="61" t="s">
        <v>44</v>
      </c>
    </row>
    <row r="12" spans="1:11" x14ac:dyDescent="0.2">
      <c r="A12" s="61" t="s">
        <v>46</v>
      </c>
      <c r="B12" s="62">
        <v>7678.9</v>
      </c>
      <c r="C12" s="62">
        <v>9167.2999999999993</v>
      </c>
      <c r="D12" s="62">
        <v>8316.2999999999993</v>
      </c>
      <c r="E12" s="62">
        <v>8162.3</v>
      </c>
      <c r="F12" s="62">
        <v>8216.7000000000007</v>
      </c>
      <c r="G12" s="62">
        <v>8309.2999999999993</v>
      </c>
      <c r="H12" s="62">
        <v>8596.5</v>
      </c>
      <c r="I12" s="62">
        <v>9045.2999999999993</v>
      </c>
      <c r="J12" s="62">
        <v>9353.1</v>
      </c>
      <c r="K12" s="62">
        <v>9309.7999999999993</v>
      </c>
    </row>
    <row r="14" spans="1:11" x14ac:dyDescent="0.2">
      <c r="A14" s="58" t="s">
        <v>48</v>
      </c>
    </row>
    <row r="15" spans="1:11" x14ac:dyDescent="0.2">
      <c r="A15" s="58" t="s">
        <v>49</v>
      </c>
      <c r="B15" s="58" t="s">
        <v>50</v>
      </c>
    </row>
    <row r="17" spans="1:11" x14ac:dyDescent="0.2">
      <c r="A17" s="58" t="s">
        <v>30</v>
      </c>
      <c r="B17" s="58" t="s">
        <v>31</v>
      </c>
    </row>
    <row r="18" spans="1:11" x14ac:dyDescent="0.2">
      <c r="A18" s="58" t="s">
        <v>33</v>
      </c>
      <c r="B18" s="58" t="s">
        <v>34</v>
      </c>
    </row>
    <row r="19" spans="1:11" x14ac:dyDescent="0.2">
      <c r="A19" s="58" t="s">
        <v>39</v>
      </c>
      <c r="B19" s="58" t="s">
        <v>145</v>
      </c>
    </row>
    <row r="21" spans="1:11" x14ac:dyDescent="0.2">
      <c r="A21" s="61" t="s">
        <v>43</v>
      </c>
      <c r="B21" s="61" t="s">
        <v>136</v>
      </c>
      <c r="C21" s="61" t="s">
        <v>137</v>
      </c>
      <c r="D21" s="61" t="s">
        <v>138</v>
      </c>
      <c r="E21" s="61" t="s">
        <v>139</v>
      </c>
      <c r="F21" s="61" t="s">
        <v>140</v>
      </c>
      <c r="G21" s="61" t="s">
        <v>141</v>
      </c>
      <c r="H21" s="61" t="s">
        <v>142</v>
      </c>
      <c r="I21" s="61" t="s">
        <v>143</v>
      </c>
      <c r="J21" s="61" t="s">
        <v>144</v>
      </c>
      <c r="K21" s="61" t="s">
        <v>44</v>
      </c>
    </row>
    <row r="22" spans="1:11" x14ac:dyDescent="0.2">
      <c r="A22" s="61" t="s">
        <v>46</v>
      </c>
      <c r="B22" s="62">
        <v>-115.8</v>
      </c>
      <c r="C22" s="62">
        <v>-1023.8</v>
      </c>
      <c r="D22" s="62">
        <v>-1718.3</v>
      </c>
      <c r="E22" s="62">
        <v>-1558.1</v>
      </c>
      <c r="F22" s="62">
        <v>-874.4</v>
      </c>
      <c r="G22" s="62">
        <v>-263.89999999999998</v>
      </c>
      <c r="H22" s="62">
        <v>-219.2</v>
      </c>
      <c r="I22" s="62">
        <v>-288.3</v>
      </c>
      <c r="J22" s="62">
        <v>-298</v>
      </c>
      <c r="K22" s="62">
        <v>9.5</v>
      </c>
    </row>
    <row r="24" spans="1:11" x14ac:dyDescent="0.2">
      <c r="A24" s="58" t="s">
        <v>48</v>
      </c>
    </row>
    <row r="25" spans="1:11" x14ac:dyDescent="0.2">
      <c r="A25" s="58" t="s">
        <v>49</v>
      </c>
      <c r="B25" s="58" t="s">
        <v>50</v>
      </c>
    </row>
    <row r="27" spans="1:11" x14ac:dyDescent="0.2">
      <c r="A27" s="58" t="s">
        <v>30</v>
      </c>
      <c r="B27" s="58" t="s">
        <v>31</v>
      </c>
    </row>
    <row r="28" spans="1:11" x14ac:dyDescent="0.2">
      <c r="A28" s="58" t="s">
        <v>33</v>
      </c>
      <c r="B28" s="58" t="s">
        <v>34</v>
      </c>
    </row>
    <row r="29" spans="1:11" x14ac:dyDescent="0.2">
      <c r="A29" s="58" t="s">
        <v>39</v>
      </c>
      <c r="B29" s="58" t="s">
        <v>146</v>
      </c>
    </row>
    <row r="31" spans="1:11" x14ac:dyDescent="0.2">
      <c r="A31" s="61" t="s">
        <v>43</v>
      </c>
      <c r="B31" s="61" t="s">
        <v>136</v>
      </c>
      <c r="C31" s="61" t="s">
        <v>137</v>
      </c>
      <c r="D31" s="61" t="s">
        <v>138</v>
      </c>
      <c r="E31" s="61" t="s">
        <v>139</v>
      </c>
      <c r="F31" s="61" t="s">
        <v>140</v>
      </c>
      <c r="G31" s="61" t="s">
        <v>141</v>
      </c>
      <c r="H31" s="61" t="s">
        <v>142</v>
      </c>
      <c r="I31" s="61" t="s">
        <v>143</v>
      </c>
      <c r="J31" s="61" t="s">
        <v>144</v>
      </c>
      <c r="K31" s="61" t="s">
        <v>44</v>
      </c>
    </row>
    <row r="32" spans="1:11" x14ac:dyDescent="0.2">
      <c r="A32" s="61" t="s">
        <v>46</v>
      </c>
      <c r="B32" s="62">
        <v>7563.1</v>
      </c>
      <c r="C32" s="62">
        <v>8143.5</v>
      </c>
      <c r="D32" s="62">
        <v>6598.1</v>
      </c>
      <c r="E32" s="62">
        <v>6604.3</v>
      </c>
      <c r="F32" s="62">
        <v>7342.4</v>
      </c>
      <c r="G32" s="62">
        <v>8045.4</v>
      </c>
      <c r="H32" s="62">
        <v>8377.2999999999993</v>
      </c>
      <c r="I32" s="62">
        <v>8757</v>
      </c>
      <c r="J32" s="62">
        <v>9055.1</v>
      </c>
      <c r="K32" s="62">
        <v>9319.2999999999993</v>
      </c>
    </row>
    <row r="34" spans="1:11" x14ac:dyDescent="0.2">
      <c r="A34" s="58" t="s">
        <v>48</v>
      </c>
    </row>
    <row r="35" spans="1:11" x14ac:dyDescent="0.2">
      <c r="A35" s="58" t="s">
        <v>49</v>
      </c>
      <c r="B35" s="58" t="s">
        <v>50</v>
      </c>
    </row>
    <row r="37" spans="1:11" x14ac:dyDescent="0.2">
      <c r="A37" s="58" t="s">
        <v>30</v>
      </c>
      <c r="B37" s="58" t="s">
        <v>61</v>
      </c>
    </row>
    <row r="38" spans="1:11" x14ac:dyDescent="0.2">
      <c r="A38" s="58" t="s">
        <v>33</v>
      </c>
      <c r="B38" s="58" t="s">
        <v>34</v>
      </c>
    </row>
    <row r="39" spans="1:11" x14ac:dyDescent="0.2">
      <c r="A39" s="58" t="s">
        <v>39</v>
      </c>
      <c r="B39" s="58" t="s">
        <v>40</v>
      </c>
    </row>
    <row r="41" spans="1:11" x14ac:dyDescent="0.2">
      <c r="A41" s="61" t="s">
        <v>43</v>
      </c>
      <c r="B41" s="61" t="s">
        <v>136</v>
      </c>
      <c r="C41" s="61" t="s">
        <v>137</v>
      </c>
      <c r="D41" s="61" t="s">
        <v>138</v>
      </c>
      <c r="E41" s="61" t="s">
        <v>139</v>
      </c>
      <c r="F41" s="61" t="s">
        <v>140</v>
      </c>
      <c r="G41" s="61" t="s">
        <v>141</v>
      </c>
      <c r="H41" s="61" t="s">
        <v>142</v>
      </c>
      <c r="I41" s="61" t="s">
        <v>143</v>
      </c>
      <c r="J41" s="61" t="s">
        <v>144</v>
      </c>
      <c r="K41" s="61" t="s">
        <v>44</v>
      </c>
    </row>
    <row r="42" spans="1:11" x14ac:dyDescent="0.2">
      <c r="A42" s="61" t="s">
        <v>46</v>
      </c>
      <c r="B42" s="62">
        <v>34</v>
      </c>
      <c r="C42" s="62">
        <v>37.6</v>
      </c>
      <c r="D42" s="62">
        <v>44.2</v>
      </c>
      <c r="E42" s="62">
        <v>45.5</v>
      </c>
      <c r="F42" s="62">
        <v>40.5</v>
      </c>
      <c r="G42" s="62">
        <v>38</v>
      </c>
      <c r="H42" s="62">
        <v>37.700000000000003</v>
      </c>
      <c r="I42" s="62">
        <v>38.200000000000003</v>
      </c>
      <c r="J42" s="62">
        <v>38.4</v>
      </c>
      <c r="K42" s="62">
        <v>37.299999999999997</v>
      </c>
    </row>
    <row r="44" spans="1:11" x14ac:dyDescent="0.2">
      <c r="A44" s="58" t="s">
        <v>48</v>
      </c>
    </row>
    <row r="45" spans="1:11" x14ac:dyDescent="0.2">
      <c r="A45" s="58" t="s">
        <v>49</v>
      </c>
      <c r="B45" s="58" t="s">
        <v>50</v>
      </c>
    </row>
    <row r="47" spans="1:11" x14ac:dyDescent="0.2">
      <c r="A47" s="58" t="s">
        <v>30</v>
      </c>
      <c r="B47" s="58" t="s">
        <v>61</v>
      </c>
    </row>
    <row r="48" spans="1:11" x14ac:dyDescent="0.2">
      <c r="A48" s="58" t="s">
        <v>33</v>
      </c>
      <c r="B48" s="58" t="s">
        <v>34</v>
      </c>
    </row>
    <row r="49" spans="1:11" x14ac:dyDescent="0.2">
      <c r="A49" s="58" t="s">
        <v>39</v>
      </c>
      <c r="B49" s="58" t="s">
        <v>145</v>
      </c>
    </row>
    <row r="51" spans="1:11" x14ac:dyDescent="0.2">
      <c r="A51" s="61" t="s">
        <v>43</v>
      </c>
      <c r="B51" s="61" t="s">
        <v>136</v>
      </c>
      <c r="C51" s="61" t="s">
        <v>137</v>
      </c>
      <c r="D51" s="61" t="s">
        <v>138</v>
      </c>
      <c r="E51" s="61" t="s">
        <v>139</v>
      </c>
      <c r="F51" s="61" t="s">
        <v>140</v>
      </c>
      <c r="G51" s="61" t="s">
        <v>141</v>
      </c>
      <c r="H51" s="61" t="s">
        <v>142</v>
      </c>
      <c r="I51" s="61" t="s">
        <v>143</v>
      </c>
      <c r="J51" s="61" t="s">
        <v>144</v>
      </c>
      <c r="K51" s="61" t="s">
        <v>44</v>
      </c>
    </row>
    <row r="52" spans="1:11" x14ac:dyDescent="0.2">
      <c r="A52" s="61" t="s">
        <v>46</v>
      </c>
      <c r="B52" s="62">
        <v>-0.5</v>
      </c>
      <c r="C52" s="62">
        <v>-4.2</v>
      </c>
      <c r="D52" s="62">
        <v>-9.1</v>
      </c>
      <c r="E52" s="62">
        <v>-8.6999999999999993</v>
      </c>
      <c r="F52" s="62">
        <v>-4.3</v>
      </c>
      <c r="G52" s="62">
        <v>-1.2</v>
      </c>
      <c r="H52" s="62">
        <v>-1</v>
      </c>
      <c r="I52" s="62">
        <v>-1.2</v>
      </c>
      <c r="J52" s="62">
        <v>-1.2</v>
      </c>
      <c r="K52" s="62">
        <v>0</v>
      </c>
    </row>
    <row r="54" spans="1:11" x14ac:dyDescent="0.2">
      <c r="A54" s="58" t="s">
        <v>48</v>
      </c>
    </row>
    <row r="55" spans="1:11" x14ac:dyDescent="0.2">
      <c r="A55" s="58" t="s">
        <v>49</v>
      </c>
      <c r="B55" s="58" t="s">
        <v>50</v>
      </c>
    </row>
    <row r="57" spans="1:11" x14ac:dyDescent="0.2">
      <c r="A57" s="58" t="s">
        <v>30</v>
      </c>
      <c r="B57" s="58" t="s">
        <v>61</v>
      </c>
    </row>
    <row r="58" spans="1:11" x14ac:dyDescent="0.2">
      <c r="A58" s="58" t="s">
        <v>33</v>
      </c>
      <c r="B58" s="58" t="s">
        <v>34</v>
      </c>
    </row>
    <row r="59" spans="1:11" x14ac:dyDescent="0.2">
      <c r="A59" s="58" t="s">
        <v>39</v>
      </c>
      <c r="B59" s="58" t="s">
        <v>146</v>
      </c>
    </row>
    <row r="61" spans="1:11" x14ac:dyDescent="0.2">
      <c r="A61" s="61" t="s">
        <v>43</v>
      </c>
      <c r="B61" s="61" t="s">
        <v>136</v>
      </c>
      <c r="C61" s="61" t="s">
        <v>137</v>
      </c>
      <c r="D61" s="61" t="s">
        <v>138</v>
      </c>
      <c r="E61" s="61" t="s">
        <v>139</v>
      </c>
      <c r="F61" s="61" t="s">
        <v>140</v>
      </c>
      <c r="G61" s="61" t="s">
        <v>141</v>
      </c>
      <c r="H61" s="61" t="s">
        <v>142</v>
      </c>
      <c r="I61" s="61" t="s">
        <v>143</v>
      </c>
      <c r="J61" s="61" t="s">
        <v>144</v>
      </c>
      <c r="K61" s="61" t="s">
        <v>44</v>
      </c>
    </row>
    <row r="62" spans="1:11" x14ac:dyDescent="0.2">
      <c r="A62" s="61" t="s">
        <v>46</v>
      </c>
      <c r="B62" s="62">
        <v>33.5</v>
      </c>
      <c r="C62" s="62">
        <v>33.4</v>
      </c>
      <c r="D62" s="62">
        <v>35</v>
      </c>
      <c r="E62" s="62">
        <v>36.799999999999997</v>
      </c>
      <c r="F62" s="62">
        <v>36.200000000000003</v>
      </c>
      <c r="G62" s="62">
        <v>36.799999999999997</v>
      </c>
      <c r="H62" s="62">
        <v>36.700000000000003</v>
      </c>
      <c r="I62" s="62">
        <v>37</v>
      </c>
      <c r="J62" s="62">
        <v>37.200000000000003</v>
      </c>
      <c r="K62" s="62">
        <v>37.4</v>
      </c>
    </row>
    <row r="64" spans="1:11" x14ac:dyDescent="0.2">
      <c r="A64" s="58" t="s">
        <v>48</v>
      </c>
    </row>
    <row r="65" spans="1:2" x14ac:dyDescent="0.2">
      <c r="A65" s="58" t="s">
        <v>49</v>
      </c>
      <c r="B65" s="58" t="s">
        <v>50</v>
      </c>
    </row>
  </sheetData>
  <pageMargins left="0.74803149606299213" right="0.74803149606299213" top="0.98425196850393704" bottom="0.98425196850393704" header="0.51181102362204722" footer="0.51181102362204722"/>
  <pageSetup paperSize="9" scale="75" firstPageNumber="0" fitToWidth="0" fitToHeight="0" pageOrder="overThenDown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L65"/>
  <sheetViews>
    <sheetView zoomScaleNormal="100" workbookViewId="0"/>
  </sheetViews>
  <sheetFormatPr defaultRowHeight="14.25" x14ac:dyDescent="0.2"/>
  <cols>
    <col min="1" max="16384" width="9.140625" style="208"/>
  </cols>
  <sheetData>
    <row r="1" spans="1:12" x14ac:dyDescent="0.2">
      <c r="A1" s="211" t="s">
        <v>135</v>
      </c>
    </row>
    <row r="3" spans="1:12" x14ac:dyDescent="0.2">
      <c r="A3" s="211" t="s">
        <v>23</v>
      </c>
      <c r="B3" s="212">
        <v>43236.521863425922</v>
      </c>
    </row>
    <row r="4" spans="1:12" x14ac:dyDescent="0.2">
      <c r="A4" s="211" t="s">
        <v>24</v>
      </c>
      <c r="B4" s="212">
        <v>43246.852842708337</v>
      </c>
    </row>
    <row r="5" spans="1:12" x14ac:dyDescent="0.2">
      <c r="A5" s="211" t="s">
        <v>26</v>
      </c>
      <c r="B5" s="211" t="s">
        <v>27</v>
      </c>
    </row>
    <row r="7" spans="1:12" x14ac:dyDescent="0.2">
      <c r="A7" s="211" t="s">
        <v>30</v>
      </c>
      <c r="B7" s="211" t="s">
        <v>31</v>
      </c>
    </row>
    <row r="8" spans="1:12" x14ac:dyDescent="0.2">
      <c r="A8" s="211" t="s">
        <v>33</v>
      </c>
      <c r="B8" s="211" t="s">
        <v>34</v>
      </c>
    </row>
    <row r="9" spans="1:12" x14ac:dyDescent="0.2">
      <c r="A9" s="211" t="s">
        <v>39</v>
      </c>
      <c r="B9" s="211" t="s">
        <v>40</v>
      </c>
    </row>
    <row r="11" spans="1:12" x14ac:dyDescent="0.2">
      <c r="A11" s="213" t="s">
        <v>43</v>
      </c>
      <c r="B11" s="213" t="s">
        <v>136</v>
      </c>
      <c r="C11" s="213" t="s">
        <v>137</v>
      </c>
      <c r="D11" s="213" t="s">
        <v>138</v>
      </c>
      <c r="E11" s="213" t="s">
        <v>139</v>
      </c>
      <c r="F11" s="213" t="s">
        <v>140</v>
      </c>
      <c r="G11" s="213" t="s">
        <v>141</v>
      </c>
      <c r="H11" s="213" t="s">
        <v>142</v>
      </c>
      <c r="I11" s="213" t="s">
        <v>143</v>
      </c>
      <c r="J11" s="213" t="s">
        <v>144</v>
      </c>
      <c r="K11" s="213" t="s">
        <v>44</v>
      </c>
      <c r="L11" s="213" t="s">
        <v>432</v>
      </c>
    </row>
    <row r="12" spans="1:12" x14ac:dyDescent="0.2">
      <c r="A12" s="213" t="s">
        <v>46</v>
      </c>
      <c r="B12" s="214">
        <v>7678.9</v>
      </c>
      <c r="C12" s="214">
        <v>9167.2999999999993</v>
      </c>
      <c r="D12" s="214">
        <v>8316.2999999999993</v>
      </c>
      <c r="E12" s="214">
        <v>8162.3</v>
      </c>
      <c r="F12" s="214">
        <v>8216.7000000000007</v>
      </c>
      <c r="G12" s="214">
        <v>8309.2999999999993</v>
      </c>
      <c r="H12" s="214">
        <v>8596.5</v>
      </c>
      <c r="I12" s="214">
        <v>9000.6</v>
      </c>
      <c r="J12" s="214">
        <v>9295.5</v>
      </c>
      <c r="K12" s="214">
        <v>9256.5</v>
      </c>
      <c r="L12" s="214">
        <v>10214.1</v>
      </c>
    </row>
    <row r="14" spans="1:12" x14ac:dyDescent="0.2">
      <c r="A14" s="211" t="s">
        <v>48</v>
      </c>
    </row>
    <row r="15" spans="1:12" x14ac:dyDescent="0.2">
      <c r="A15" s="211" t="s">
        <v>49</v>
      </c>
      <c r="B15" s="211" t="s">
        <v>50</v>
      </c>
    </row>
    <row r="17" spans="1:12" x14ac:dyDescent="0.2">
      <c r="A17" s="211" t="s">
        <v>30</v>
      </c>
      <c r="B17" s="211" t="s">
        <v>31</v>
      </c>
    </row>
    <row r="18" spans="1:12" x14ac:dyDescent="0.2">
      <c r="A18" s="211" t="s">
        <v>33</v>
      </c>
      <c r="B18" s="211" t="s">
        <v>34</v>
      </c>
    </row>
    <row r="19" spans="1:12" x14ac:dyDescent="0.2">
      <c r="A19" s="211" t="s">
        <v>39</v>
      </c>
      <c r="B19" s="211" t="s">
        <v>145</v>
      </c>
    </row>
    <row r="21" spans="1:12" x14ac:dyDescent="0.2">
      <c r="A21" s="213" t="s">
        <v>43</v>
      </c>
      <c r="B21" s="213" t="s">
        <v>136</v>
      </c>
      <c r="C21" s="213" t="s">
        <v>137</v>
      </c>
      <c r="D21" s="213" t="s">
        <v>138</v>
      </c>
      <c r="E21" s="213" t="s">
        <v>139</v>
      </c>
      <c r="F21" s="213" t="s">
        <v>140</v>
      </c>
      <c r="G21" s="213" t="s">
        <v>141</v>
      </c>
      <c r="H21" s="213" t="s">
        <v>142</v>
      </c>
      <c r="I21" s="213" t="s">
        <v>143</v>
      </c>
      <c r="J21" s="213" t="s">
        <v>144</v>
      </c>
      <c r="K21" s="213" t="s">
        <v>44</v>
      </c>
      <c r="L21" s="213" t="s">
        <v>432</v>
      </c>
    </row>
    <row r="22" spans="1:12" x14ac:dyDescent="0.2">
      <c r="A22" s="213" t="s">
        <v>46</v>
      </c>
      <c r="B22" s="214">
        <v>-115.8</v>
      </c>
      <c r="C22" s="214">
        <v>-1023.8</v>
      </c>
      <c r="D22" s="214">
        <v>-1718.3</v>
      </c>
      <c r="E22" s="214">
        <v>-1558.1</v>
      </c>
      <c r="F22" s="214">
        <v>-874.4</v>
      </c>
      <c r="G22" s="214">
        <v>-263.89999999999998</v>
      </c>
      <c r="H22" s="214">
        <v>-264.10000000000002</v>
      </c>
      <c r="I22" s="214">
        <v>-351.6</v>
      </c>
      <c r="J22" s="214">
        <v>-330.8</v>
      </c>
      <c r="K22" s="214">
        <v>15.6</v>
      </c>
      <c r="L22" s="214">
        <v>-131.1</v>
      </c>
    </row>
    <row r="24" spans="1:12" x14ac:dyDescent="0.2">
      <c r="A24" s="211" t="s">
        <v>48</v>
      </c>
    </row>
    <row r="25" spans="1:12" x14ac:dyDescent="0.2">
      <c r="A25" s="211" t="s">
        <v>49</v>
      </c>
      <c r="B25" s="211" t="s">
        <v>50</v>
      </c>
    </row>
    <row r="27" spans="1:12" x14ac:dyDescent="0.2">
      <c r="A27" s="211" t="s">
        <v>30</v>
      </c>
      <c r="B27" s="211" t="s">
        <v>31</v>
      </c>
    </row>
    <row r="28" spans="1:12" x14ac:dyDescent="0.2">
      <c r="A28" s="211" t="s">
        <v>33</v>
      </c>
      <c r="B28" s="211" t="s">
        <v>34</v>
      </c>
    </row>
    <row r="29" spans="1:12" x14ac:dyDescent="0.2">
      <c r="A29" s="211" t="s">
        <v>39</v>
      </c>
      <c r="B29" s="211" t="s">
        <v>146</v>
      </c>
    </row>
    <row r="31" spans="1:12" x14ac:dyDescent="0.2">
      <c r="A31" s="213" t="s">
        <v>43</v>
      </c>
      <c r="B31" s="213" t="s">
        <v>136</v>
      </c>
      <c r="C31" s="213" t="s">
        <v>137</v>
      </c>
      <c r="D31" s="213" t="s">
        <v>138</v>
      </c>
      <c r="E31" s="213" t="s">
        <v>139</v>
      </c>
      <c r="F31" s="213" t="s">
        <v>140</v>
      </c>
      <c r="G31" s="213" t="s">
        <v>141</v>
      </c>
      <c r="H31" s="213" t="s">
        <v>142</v>
      </c>
      <c r="I31" s="213" t="s">
        <v>143</v>
      </c>
      <c r="J31" s="213" t="s">
        <v>144</v>
      </c>
      <c r="K31" s="213" t="s">
        <v>44</v>
      </c>
      <c r="L31" s="213" t="s">
        <v>432</v>
      </c>
    </row>
    <row r="32" spans="1:12" x14ac:dyDescent="0.2">
      <c r="A32" s="213" t="s">
        <v>46</v>
      </c>
      <c r="B32" s="214">
        <v>7563.1</v>
      </c>
      <c r="C32" s="214">
        <v>8143.5</v>
      </c>
      <c r="D32" s="214">
        <v>6598.1</v>
      </c>
      <c r="E32" s="214">
        <v>6604.3</v>
      </c>
      <c r="F32" s="214">
        <v>7342.4</v>
      </c>
      <c r="G32" s="214">
        <v>8045.4</v>
      </c>
      <c r="H32" s="214">
        <v>8332.4</v>
      </c>
      <c r="I32" s="214">
        <v>8649</v>
      </c>
      <c r="J32" s="214">
        <v>8964.7000000000007</v>
      </c>
      <c r="K32" s="214">
        <v>9272.1</v>
      </c>
      <c r="L32" s="214">
        <v>10083</v>
      </c>
    </row>
    <row r="34" spans="1:12" x14ac:dyDescent="0.2">
      <c r="A34" s="211" t="s">
        <v>48</v>
      </c>
    </row>
    <row r="35" spans="1:12" x14ac:dyDescent="0.2">
      <c r="A35" s="211" t="s">
        <v>49</v>
      </c>
      <c r="B35" s="211" t="s">
        <v>50</v>
      </c>
    </row>
    <row r="37" spans="1:12" x14ac:dyDescent="0.2">
      <c r="A37" s="211" t="s">
        <v>30</v>
      </c>
      <c r="B37" s="211" t="s">
        <v>61</v>
      </c>
    </row>
    <row r="38" spans="1:12" x14ac:dyDescent="0.2">
      <c r="A38" s="211" t="s">
        <v>33</v>
      </c>
      <c r="B38" s="211" t="s">
        <v>34</v>
      </c>
    </row>
    <row r="39" spans="1:12" x14ac:dyDescent="0.2">
      <c r="A39" s="211" t="s">
        <v>39</v>
      </c>
      <c r="B39" s="211" t="s">
        <v>40</v>
      </c>
    </row>
    <row r="41" spans="1:12" x14ac:dyDescent="0.2">
      <c r="A41" s="213" t="s">
        <v>43</v>
      </c>
      <c r="B41" s="213" t="s">
        <v>136</v>
      </c>
      <c r="C41" s="213" t="s">
        <v>137</v>
      </c>
      <c r="D41" s="213" t="s">
        <v>138</v>
      </c>
      <c r="E41" s="213" t="s">
        <v>139</v>
      </c>
      <c r="F41" s="213" t="s">
        <v>140</v>
      </c>
      <c r="G41" s="213" t="s">
        <v>141</v>
      </c>
      <c r="H41" s="213" t="s">
        <v>142</v>
      </c>
      <c r="I41" s="213" t="s">
        <v>143</v>
      </c>
      <c r="J41" s="213" t="s">
        <v>144</v>
      </c>
      <c r="K41" s="213" t="s">
        <v>44</v>
      </c>
      <c r="L41" s="213" t="s">
        <v>432</v>
      </c>
    </row>
    <row r="42" spans="1:12" x14ac:dyDescent="0.2">
      <c r="A42" s="213" t="s">
        <v>46</v>
      </c>
      <c r="B42" s="214">
        <v>34</v>
      </c>
      <c r="C42" s="214">
        <v>37.6</v>
      </c>
      <c r="D42" s="214">
        <v>44.2</v>
      </c>
      <c r="E42" s="214">
        <v>45.5</v>
      </c>
      <c r="F42" s="214">
        <v>40.5</v>
      </c>
      <c r="G42" s="214">
        <v>38</v>
      </c>
      <c r="H42" s="214">
        <v>37.700000000000003</v>
      </c>
      <c r="I42" s="214">
        <v>38.1</v>
      </c>
      <c r="J42" s="214">
        <v>38.200000000000003</v>
      </c>
      <c r="K42" s="214">
        <v>37.1</v>
      </c>
      <c r="L42" s="214">
        <v>38</v>
      </c>
    </row>
    <row r="44" spans="1:12" x14ac:dyDescent="0.2">
      <c r="A44" s="211" t="s">
        <v>48</v>
      </c>
    </row>
    <row r="45" spans="1:12" x14ac:dyDescent="0.2">
      <c r="A45" s="211" t="s">
        <v>49</v>
      </c>
      <c r="B45" s="211" t="s">
        <v>50</v>
      </c>
    </row>
    <row r="47" spans="1:12" x14ac:dyDescent="0.2">
      <c r="A47" s="211" t="s">
        <v>30</v>
      </c>
      <c r="B47" s="211" t="s">
        <v>61</v>
      </c>
    </row>
    <row r="48" spans="1:12" x14ac:dyDescent="0.2">
      <c r="A48" s="211" t="s">
        <v>33</v>
      </c>
      <c r="B48" s="211" t="s">
        <v>34</v>
      </c>
    </row>
    <row r="49" spans="1:12" x14ac:dyDescent="0.2">
      <c r="A49" s="211" t="s">
        <v>39</v>
      </c>
      <c r="B49" s="211" t="s">
        <v>145</v>
      </c>
    </row>
    <row r="51" spans="1:12" x14ac:dyDescent="0.2">
      <c r="A51" s="213" t="s">
        <v>43</v>
      </c>
      <c r="B51" s="213" t="s">
        <v>136</v>
      </c>
      <c r="C51" s="213" t="s">
        <v>137</v>
      </c>
      <c r="D51" s="213" t="s">
        <v>138</v>
      </c>
      <c r="E51" s="213" t="s">
        <v>139</v>
      </c>
      <c r="F51" s="213" t="s">
        <v>140</v>
      </c>
      <c r="G51" s="213" t="s">
        <v>141</v>
      </c>
      <c r="H51" s="213" t="s">
        <v>142</v>
      </c>
      <c r="I51" s="213" t="s">
        <v>143</v>
      </c>
      <c r="J51" s="213" t="s">
        <v>144</v>
      </c>
      <c r="K51" s="213" t="s">
        <v>44</v>
      </c>
      <c r="L51" s="213" t="s">
        <v>432</v>
      </c>
    </row>
    <row r="52" spans="1:12" x14ac:dyDescent="0.2">
      <c r="A52" s="213" t="s">
        <v>46</v>
      </c>
      <c r="B52" s="214">
        <v>-0.5</v>
      </c>
      <c r="C52" s="214">
        <v>-4.2</v>
      </c>
      <c r="D52" s="214">
        <v>-9.1</v>
      </c>
      <c r="E52" s="214">
        <v>-8.6999999999999993</v>
      </c>
      <c r="F52" s="214">
        <v>-4.3</v>
      </c>
      <c r="G52" s="214">
        <v>-1.2</v>
      </c>
      <c r="H52" s="214">
        <v>-1.2</v>
      </c>
      <c r="I52" s="214">
        <v>-1.5</v>
      </c>
      <c r="J52" s="214">
        <v>-1.4</v>
      </c>
      <c r="K52" s="214">
        <v>0.1</v>
      </c>
      <c r="L52" s="214">
        <v>-0.5</v>
      </c>
    </row>
    <row r="54" spans="1:12" x14ac:dyDescent="0.2">
      <c r="A54" s="211" t="s">
        <v>48</v>
      </c>
    </row>
    <row r="55" spans="1:12" x14ac:dyDescent="0.2">
      <c r="A55" s="211" t="s">
        <v>49</v>
      </c>
      <c r="B55" s="211" t="s">
        <v>50</v>
      </c>
    </row>
    <row r="57" spans="1:12" x14ac:dyDescent="0.2">
      <c r="A57" s="211" t="s">
        <v>30</v>
      </c>
      <c r="B57" s="211" t="s">
        <v>61</v>
      </c>
    </row>
    <row r="58" spans="1:12" x14ac:dyDescent="0.2">
      <c r="A58" s="211" t="s">
        <v>33</v>
      </c>
      <c r="B58" s="211" t="s">
        <v>34</v>
      </c>
    </row>
    <row r="59" spans="1:12" x14ac:dyDescent="0.2">
      <c r="A59" s="211" t="s">
        <v>39</v>
      </c>
      <c r="B59" s="211" t="s">
        <v>146</v>
      </c>
    </row>
    <row r="61" spans="1:12" x14ac:dyDescent="0.2">
      <c r="A61" s="213" t="s">
        <v>43</v>
      </c>
      <c r="B61" s="213" t="s">
        <v>136</v>
      </c>
      <c r="C61" s="213" t="s">
        <v>137</v>
      </c>
      <c r="D61" s="213" t="s">
        <v>138</v>
      </c>
      <c r="E61" s="213" t="s">
        <v>139</v>
      </c>
      <c r="F61" s="213" t="s">
        <v>140</v>
      </c>
      <c r="G61" s="213" t="s">
        <v>141</v>
      </c>
      <c r="H61" s="213" t="s">
        <v>142</v>
      </c>
      <c r="I61" s="213" t="s">
        <v>143</v>
      </c>
      <c r="J61" s="213" t="s">
        <v>144</v>
      </c>
      <c r="K61" s="213" t="s">
        <v>44</v>
      </c>
      <c r="L61" s="213" t="s">
        <v>432</v>
      </c>
    </row>
    <row r="62" spans="1:12" x14ac:dyDescent="0.2">
      <c r="A62" s="213" t="s">
        <v>46</v>
      </c>
      <c r="B62" s="214">
        <v>33.5</v>
      </c>
      <c r="C62" s="214">
        <v>33.4</v>
      </c>
      <c r="D62" s="214">
        <v>35</v>
      </c>
      <c r="E62" s="214">
        <v>36.799999999999997</v>
      </c>
      <c r="F62" s="214">
        <v>36.200000000000003</v>
      </c>
      <c r="G62" s="214">
        <v>36.799999999999997</v>
      </c>
      <c r="H62" s="214">
        <v>36.6</v>
      </c>
      <c r="I62" s="214">
        <v>36.6</v>
      </c>
      <c r="J62" s="214">
        <v>36.9</v>
      </c>
      <c r="K62" s="214">
        <v>37.200000000000003</v>
      </c>
      <c r="L62" s="214">
        <v>37.5</v>
      </c>
    </row>
    <row r="64" spans="1:12" x14ac:dyDescent="0.2">
      <c r="A64" s="211" t="s">
        <v>48</v>
      </c>
    </row>
    <row r="65" spans="1:2" x14ac:dyDescent="0.2">
      <c r="A65" s="211" t="s">
        <v>49</v>
      </c>
      <c r="B65" s="211" t="s">
        <v>50</v>
      </c>
    </row>
  </sheetData>
  <pageMargins left="0.74803149606299213" right="0.74803149606299213" top="0.98425196850393704" bottom="0.98425196850393704" header="0.51181102362204722" footer="0.51181102362204722"/>
  <pageSetup paperSize="9" scale="75" firstPageNumber="0" fitToWidth="0" fitToHeight="0" pageOrder="overThenDown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K23"/>
  <sheetViews>
    <sheetView zoomScale="85" zoomScaleNormal="85" workbookViewId="0">
      <selection activeCell="A2" sqref="A2"/>
    </sheetView>
  </sheetViews>
  <sheetFormatPr defaultRowHeight="15" x14ac:dyDescent="0.25"/>
  <cols>
    <col min="1" max="1" width="28.5703125" style="38" bestFit="1" customWidth="1"/>
    <col min="2" max="2" width="18.28515625" style="38" bestFit="1" customWidth="1"/>
    <col min="3" max="3" width="14.140625" style="38" bestFit="1" customWidth="1"/>
    <col min="4" max="4" width="18.42578125" style="38" bestFit="1" customWidth="1"/>
    <col min="5" max="5" width="14.140625" style="38" bestFit="1" customWidth="1"/>
    <col min="6" max="6" width="18.42578125" style="38" bestFit="1" customWidth="1"/>
    <col min="7" max="7" width="14.140625" style="38" bestFit="1" customWidth="1"/>
    <col min="8" max="8" width="18.42578125" style="38" bestFit="1" customWidth="1"/>
    <col min="9" max="9" width="14.140625" style="38" bestFit="1" customWidth="1"/>
    <col min="10" max="10" width="18.42578125" style="38" bestFit="1" customWidth="1"/>
    <col min="11" max="11" width="14.140625" style="38" bestFit="1" customWidth="1"/>
    <col min="12" max="16384" width="9.140625" style="38"/>
  </cols>
  <sheetData>
    <row r="1" spans="1:11" x14ac:dyDescent="0.25">
      <c r="A1" s="37" t="s">
        <v>97</v>
      </c>
    </row>
    <row r="2" spans="1:11" x14ac:dyDescent="0.25">
      <c r="A2" s="39"/>
      <c r="B2" s="302" t="s">
        <v>98</v>
      </c>
      <c r="C2" s="302"/>
      <c r="D2" s="302" t="s">
        <v>99</v>
      </c>
      <c r="E2" s="302"/>
      <c r="F2" s="302" t="s">
        <v>100</v>
      </c>
      <c r="G2" s="302"/>
      <c r="H2" s="302" t="s">
        <v>101</v>
      </c>
      <c r="I2" s="302"/>
      <c r="J2" s="303" t="s">
        <v>102</v>
      </c>
      <c r="K2" s="303"/>
    </row>
    <row r="3" spans="1:11" x14ac:dyDescent="0.25">
      <c r="A3" s="40" t="s">
        <v>103</v>
      </c>
      <c r="B3" s="40" t="s">
        <v>104</v>
      </c>
      <c r="C3" s="40" t="s">
        <v>105</v>
      </c>
      <c r="D3" s="40" t="s">
        <v>104</v>
      </c>
      <c r="E3" s="40" t="s">
        <v>105</v>
      </c>
      <c r="F3" s="40" t="s">
        <v>104</v>
      </c>
      <c r="G3" s="40" t="s">
        <v>105</v>
      </c>
      <c r="H3" s="40" t="s">
        <v>104</v>
      </c>
      <c r="I3" s="40" t="s">
        <v>105</v>
      </c>
      <c r="J3" s="40" t="s">
        <v>104</v>
      </c>
      <c r="K3" s="40" t="s">
        <v>105</v>
      </c>
    </row>
    <row r="4" spans="1:11" x14ac:dyDescent="0.25">
      <c r="A4" s="41" t="s">
        <v>106</v>
      </c>
      <c r="B4" s="42">
        <v>2</v>
      </c>
      <c r="C4" s="42">
        <v>54948</v>
      </c>
      <c r="D4" s="42">
        <v>3</v>
      </c>
      <c r="E4" s="42">
        <v>88420</v>
      </c>
      <c r="F4" s="42">
        <v>5</v>
      </c>
      <c r="G4" s="42">
        <v>169578</v>
      </c>
      <c r="H4" s="42">
        <v>3</v>
      </c>
      <c r="I4" s="42">
        <v>143208</v>
      </c>
      <c r="J4" s="42">
        <f>SUM(B4,D4,F4,H4)</f>
        <v>13</v>
      </c>
      <c r="K4" s="42">
        <f>SUM(C4,E4,G4,I4)</f>
        <v>456154</v>
      </c>
    </row>
    <row r="5" spans="1:11" x14ac:dyDescent="0.25">
      <c r="A5" s="41" t="s">
        <v>107</v>
      </c>
      <c r="B5" s="42">
        <v>2</v>
      </c>
      <c r="C5" s="42">
        <v>14215</v>
      </c>
      <c r="D5" s="42">
        <v>4</v>
      </c>
      <c r="E5" s="42">
        <v>129406</v>
      </c>
      <c r="F5" s="42">
        <v>5</v>
      </c>
      <c r="G5" s="42">
        <v>261650</v>
      </c>
      <c r="H5" s="42">
        <v>10</v>
      </c>
      <c r="I5" s="42">
        <v>340381</v>
      </c>
      <c r="J5" s="42">
        <f t="shared" ref="J5:K19" si="0">SUM(B5,D5,F5,H5)</f>
        <v>21</v>
      </c>
      <c r="K5" s="42">
        <f t="shared" si="0"/>
        <v>745652</v>
      </c>
    </row>
    <row r="6" spans="1:11" x14ac:dyDescent="0.25">
      <c r="A6" s="41" t="s">
        <v>108</v>
      </c>
      <c r="B6" s="42">
        <v>0</v>
      </c>
      <c r="C6" s="42">
        <v>0</v>
      </c>
      <c r="D6" s="42">
        <v>0</v>
      </c>
      <c r="E6" s="42">
        <v>0</v>
      </c>
      <c r="F6" s="42">
        <v>1</v>
      </c>
      <c r="G6" s="42">
        <v>16922</v>
      </c>
      <c r="H6" s="42">
        <v>3</v>
      </c>
      <c r="I6" s="42">
        <v>49130</v>
      </c>
      <c r="J6" s="42">
        <f t="shared" si="0"/>
        <v>4</v>
      </c>
      <c r="K6" s="42">
        <f t="shared" si="0"/>
        <v>66052</v>
      </c>
    </row>
    <row r="7" spans="1:11" x14ac:dyDescent="0.25">
      <c r="A7" s="41" t="s">
        <v>109</v>
      </c>
      <c r="B7" s="42">
        <v>14</v>
      </c>
      <c r="C7" s="42">
        <v>1765647</v>
      </c>
      <c r="D7" s="42">
        <v>13</v>
      </c>
      <c r="E7" s="42">
        <v>387951</v>
      </c>
      <c r="F7" s="42">
        <v>12</v>
      </c>
      <c r="G7" s="42">
        <v>23965</v>
      </c>
      <c r="H7" s="42">
        <v>9</v>
      </c>
      <c r="I7" s="42">
        <v>8484</v>
      </c>
      <c r="J7" s="42">
        <f t="shared" si="0"/>
        <v>48</v>
      </c>
      <c r="K7" s="42">
        <f t="shared" si="0"/>
        <v>2186047</v>
      </c>
    </row>
    <row r="8" spans="1:11" x14ac:dyDescent="0.25">
      <c r="A8" s="41" t="s">
        <v>110</v>
      </c>
      <c r="B8" s="42">
        <v>1</v>
      </c>
      <c r="C8" s="42">
        <v>39954</v>
      </c>
      <c r="D8" s="42">
        <v>3</v>
      </c>
      <c r="E8" s="42">
        <v>53211</v>
      </c>
      <c r="F8" s="42">
        <v>1</v>
      </c>
      <c r="G8" s="42">
        <v>14098</v>
      </c>
      <c r="H8" s="42">
        <v>1</v>
      </c>
      <c r="I8" s="42">
        <v>1245624</v>
      </c>
      <c r="J8" s="42">
        <f t="shared" si="0"/>
        <v>6</v>
      </c>
      <c r="K8" s="42">
        <f t="shared" si="0"/>
        <v>1352887</v>
      </c>
    </row>
    <row r="9" spans="1:11" x14ac:dyDescent="0.25">
      <c r="A9" s="41" t="s">
        <v>111</v>
      </c>
      <c r="B9" s="42">
        <v>0</v>
      </c>
      <c r="C9" s="42">
        <v>0</v>
      </c>
      <c r="D9" s="42">
        <v>4</v>
      </c>
      <c r="E9" s="42">
        <v>977270</v>
      </c>
      <c r="F9" s="42">
        <v>0</v>
      </c>
      <c r="G9" s="42">
        <v>0</v>
      </c>
      <c r="H9" s="42">
        <v>2</v>
      </c>
      <c r="I9" s="42">
        <v>356114</v>
      </c>
      <c r="J9" s="42">
        <f t="shared" si="0"/>
        <v>6</v>
      </c>
      <c r="K9" s="42">
        <f t="shared" si="0"/>
        <v>1333384</v>
      </c>
    </row>
    <row r="10" spans="1:11" x14ac:dyDescent="0.25">
      <c r="A10" s="41" t="s">
        <v>112</v>
      </c>
      <c r="B10" s="42">
        <v>0</v>
      </c>
      <c r="C10" s="42">
        <v>0</v>
      </c>
      <c r="D10" s="42">
        <v>2</v>
      </c>
      <c r="E10" s="42">
        <v>830766</v>
      </c>
      <c r="F10" s="42">
        <v>4</v>
      </c>
      <c r="G10" s="42">
        <v>1384344</v>
      </c>
      <c r="H10" s="42">
        <v>0</v>
      </c>
      <c r="I10" s="42">
        <v>0</v>
      </c>
      <c r="J10" s="42">
        <f t="shared" si="0"/>
        <v>6</v>
      </c>
      <c r="K10" s="42">
        <f t="shared" si="0"/>
        <v>2215110</v>
      </c>
    </row>
    <row r="11" spans="1:11" x14ac:dyDescent="0.25">
      <c r="A11" s="41" t="s">
        <v>113</v>
      </c>
      <c r="B11" s="42">
        <v>1</v>
      </c>
      <c r="C11" s="42">
        <v>11089</v>
      </c>
      <c r="D11" s="42">
        <v>1</v>
      </c>
      <c r="E11" s="42">
        <v>79032</v>
      </c>
      <c r="F11" s="42">
        <v>1</v>
      </c>
      <c r="G11" s="42">
        <v>11089</v>
      </c>
      <c r="H11" s="42">
        <v>0</v>
      </c>
      <c r="I11" s="42">
        <v>0</v>
      </c>
      <c r="J11" s="42">
        <f t="shared" si="0"/>
        <v>3</v>
      </c>
      <c r="K11" s="42">
        <f t="shared" si="0"/>
        <v>101210</v>
      </c>
    </row>
    <row r="12" spans="1:11" x14ac:dyDescent="0.25">
      <c r="A12" s="41" t="s">
        <v>114</v>
      </c>
      <c r="B12" s="42">
        <v>2</v>
      </c>
      <c r="C12" s="42">
        <v>98905</v>
      </c>
      <c r="D12" s="42">
        <v>4</v>
      </c>
      <c r="E12" s="42">
        <v>897573</v>
      </c>
      <c r="F12" s="42">
        <v>4</v>
      </c>
      <c r="G12" s="42">
        <v>699337</v>
      </c>
      <c r="H12" s="42">
        <v>8</v>
      </c>
      <c r="I12" s="42">
        <v>21786410</v>
      </c>
      <c r="J12" s="42">
        <f t="shared" si="0"/>
        <v>18</v>
      </c>
      <c r="K12" s="42">
        <f t="shared" si="0"/>
        <v>23482225</v>
      </c>
    </row>
    <row r="13" spans="1:11" x14ac:dyDescent="0.25">
      <c r="A13" s="41" t="s">
        <v>115</v>
      </c>
      <c r="B13" s="42">
        <v>0</v>
      </c>
      <c r="C13" s="42">
        <v>0</v>
      </c>
      <c r="D13" s="42">
        <v>3</v>
      </c>
      <c r="E13" s="42">
        <v>485057</v>
      </c>
      <c r="F13" s="42">
        <v>3</v>
      </c>
      <c r="G13" s="42">
        <v>73928</v>
      </c>
      <c r="H13" s="42">
        <v>4</v>
      </c>
      <c r="I13" s="42">
        <v>628928</v>
      </c>
      <c r="J13" s="42">
        <f t="shared" si="0"/>
        <v>10</v>
      </c>
      <c r="K13" s="42">
        <f t="shared" si="0"/>
        <v>1187913</v>
      </c>
    </row>
    <row r="14" spans="1:11" x14ac:dyDescent="0.25">
      <c r="A14" s="41" t="s">
        <v>116</v>
      </c>
      <c r="B14" s="42">
        <v>1</v>
      </c>
      <c r="C14" s="42">
        <v>13320</v>
      </c>
      <c r="D14" s="42">
        <v>4</v>
      </c>
      <c r="E14" s="42">
        <v>240710</v>
      </c>
      <c r="F14" s="42">
        <v>6</v>
      </c>
      <c r="G14" s="42">
        <v>787326</v>
      </c>
      <c r="H14" s="42">
        <v>11</v>
      </c>
      <c r="I14" s="42">
        <v>4006130</v>
      </c>
      <c r="J14" s="42">
        <f t="shared" si="0"/>
        <v>22</v>
      </c>
      <c r="K14" s="42">
        <f t="shared" si="0"/>
        <v>5047486</v>
      </c>
    </row>
    <row r="15" spans="1:11" x14ac:dyDescent="0.25">
      <c r="A15" s="41" t="s">
        <v>117</v>
      </c>
      <c r="B15" s="42">
        <v>1</v>
      </c>
      <c r="C15" s="42">
        <v>16075</v>
      </c>
      <c r="D15" s="42">
        <v>1</v>
      </c>
      <c r="E15" s="42">
        <v>1888234</v>
      </c>
      <c r="F15" s="42">
        <v>2</v>
      </c>
      <c r="G15" s="42">
        <v>5869966</v>
      </c>
      <c r="H15" s="42">
        <v>5</v>
      </c>
      <c r="I15" s="42">
        <v>555215</v>
      </c>
      <c r="J15" s="42">
        <f t="shared" si="0"/>
        <v>9</v>
      </c>
      <c r="K15" s="42">
        <f t="shared" si="0"/>
        <v>8329490</v>
      </c>
    </row>
    <row r="16" spans="1:11" x14ac:dyDescent="0.25">
      <c r="A16" s="41" t="s">
        <v>118</v>
      </c>
      <c r="B16" s="42">
        <v>4</v>
      </c>
      <c r="C16" s="42">
        <v>1853787</v>
      </c>
      <c r="D16" s="42">
        <v>2</v>
      </c>
      <c r="E16" s="42">
        <v>268403</v>
      </c>
      <c r="F16" s="42">
        <v>3</v>
      </c>
      <c r="G16" s="42">
        <v>703412</v>
      </c>
      <c r="H16" s="42">
        <v>6</v>
      </c>
      <c r="I16" s="42">
        <v>16343515</v>
      </c>
      <c r="J16" s="42">
        <f t="shared" si="0"/>
        <v>15</v>
      </c>
      <c r="K16" s="42">
        <f t="shared" si="0"/>
        <v>19169117</v>
      </c>
    </row>
    <row r="17" spans="1:11" x14ac:dyDescent="0.25">
      <c r="A17" s="41" t="s">
        <v>119</v>
      </c>
      <c r="B17" s="42">
        <v>1</v>
      </c>
      <c r="C17" s="42">
        <v>310970</v>
      </c>
      <c r="D17" s="42">
        <v>1</v>
      </c>
      <c r="E17" s="42">
        <v>28000</v>
      </c>
      <c r="F17" s="42">
        <v>2</v>
      </c>
      <c r="G17" s="42">
        <v>64549</v>
      </c>
      <c r="H17" s="42">
        <v>0</v>
      </c>
      <c r="I17" s="42">
        <v>0</v>
      </c>
      <c r="J17" s="42">
        <f t="shared" si="0"/>
        <v>4</v>
      </c>
      <c r="K17" s="42">
        <f t="shared" si="0"/>
        <v>403519</v>
      </c>
    </row>
    <row r="18" spans="1:11" x14ac:dyDescent="0.25">
      <c r="A18" s="41" t="s">
        <v>120</v>
      </c>
      <c r="B18" s="42">
        <v>0</v>
      </c>
      <c r="C18" s="42">
        <v>0</v>
      </c>
      <c r="D18" s="42">
        <v>0</v>
      </c>
      <c r="E18" s="42">
        <v>0</v>
      </c>
      <c r="F18" s="42">
        <v>1</v>
      </c>
      <c r="G18" s="42">
        <v>39881</v>
      </c>
      <c r="H18" s="42">
        <v>0</v>
      </c>
      <c r="I18" s="42">
        <v>0</v>
      </c>
      <c r="J18" s="42">
        <f t="shared" si="0"/>
        <v>1</v>
      </c>
      <c r="K18" s="42">
        <f t="shared" si="0"/>
        <v>39881</v>
      </c>
    </row>
    <row r="19" spans="1:11" x14ac:dyDescent="0.25">
      <c r="A19" s="41" t="s">
        <v>121</v>
      </c>
      <c r="B19" s="42">
        <v>2</v>
      </c>
      <c r="C19" s="42">
        <v>656035</v>
      </c>
      <c r="D19" s="42">
        <v>0</v>
      </c>
      <c r="E19" s="42">
        <v>0</v>
      </c>
      <c r="F19" s="42">
        <v>0</v>
      </c>
      <c r="G19" s="42">
        <v>0</v>
      </c>
      <c r="H19" s="42">
        <v>1</v>
      </c>
      <c r="I19" s="42">
        <v>180000</v>
      </c>
      <c r="J19" s="42">
        <f t="shared" si="0"/>
        <v>3</v>
      </c>
      <c r="K19" s="42">
        <f t="shared" si="0"/>
        <v>836035</v>
      </c>
    </row>
    <row r="20" spans="1:11" x14ac:dyDescent="0.25">
      <c r="A20" s="43" t="s">
        <v>91</v>
      </c>
      <c r="B20" s="44">
        <f t="shared" ref="B20:I20" si="1">SUM(B4:B19)</f>
        <v>31</v>
      </c>
      <c r="C20" s="45">
        <f t="shared" si="1"/>
        <v>4834945</v>
      </c>
      <c r="D20" s="44">
        <f t="shared" si="1"/>
        <v>45</v>
      </c>
      <c r="E20" s="45">
        <f t="shared" si="1"/>
        <v>6354033</v>
      </c>
      <c r="F20" s="44">
        <f t="shared" si="1"/>
        <v>50</v>
      </c>
      <c r="G20" s="45">
        <f t="shared" si="1"/>
        <v>10120045</v>
      </c>
      <c r="H20" s="44">
        <f t="shared" si="1"/>
        <v>63</v>
      </c>
      <c r="I20" s="45">
        <f t="shared" si="1"/>
        <v>45643139</v>
      </c>
      <c r="J20" s="46">
        <f>SUM(B20,D20,F20,H20)</f>
        <v>189</v>
      </c>
      <c r="K20" s="47">
        <f>SUM(C20,E20,G20,I20)</f>
        <v>66952162</v>
      </c>
    </row>
    <row r="21" spans="1:11" x14ac:dyDescent="0.25">
      <c r="A21" s="48" t="s">
        <v>122</v>
      </c>
    </row>
    <row r="22" spans="1:11" x14ac:dyDescent="0.25">
      <c r="B22" s="38" t="s">
        <v>123</v>
      </c>
      <c r="C22" s="38" t="s">
        <v>124</v>
      </c>
      <c r="D22" s="38" t="s">
        <v>125</v>
      </c>
      <c r="E22" s="38" t="s">
        <v>126</v>
      </c>
    </row>
    <row r="23" spans="1:11" x14ac:dyDescent="0.25">
      <c r="B23" s="45">
        <f>4834945/1000000</f>
        <v>4.8349450000000003</v>
      </c>
      <c r="C23" s="45">
        <f>6354033/1000000</f>
        <v>6.3540330000000003</v>
      </c>
      <c r="D23" s="45">
        <f>10120045/1000000</f>
        <v>10.120044999999999</v>
      </c>
      <c r="E23" s="45">
        <f>45643139/1000000</f>
        <v>45.643138999999998</v>
      </c>
    </row>
  </sheetData>
  <mergeCells count="5">
    <mergeCell ref="B2:C2"/>
    <mergeCell ref="D2:E2"/>
    <mergeCell ref="F2:G2"/>
    <mergeCell ref="H2:I2"/>
    <mergeCell ref="J2:K2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247"/>
  <sheetViews>
    <sheetView zoomScaleNormal="100" workbookViewId="0"/>
  </sheetViews>
  <sheetFormatPr defaultRowHeight="14.25" x14ac:dyDescent="0.2"/>
  <cols>
    <col min="1" max="16384" width="9.140625" style="2"/>
  </cols>
  <sheetData>
    <row r="1" spans="1:11" x14ac:dyDescent="0.2">
      <c r="A1" s="1" t="s">
        <v>22</v>
      </c>
    </row>
    <row r="3" spans="1:11" x14ac:dyDescent="0.2">
      <c r="A3" s="1" t="s">
        <v>23</v>
      </c>
      <c r="B3" s="3">
        <v>43146.871944444443</v>
      </c>
      <c r="J3" s="4"/>
      <c r="K3" s="4">
        <v>2016</v>
      </c>
    </row>
    <row r="4" spans="1:11" x14ac:dyDescent="0.2">
      <c r="A4" s="1" t="s">
        <v>24</v>
      </c>
      <c r="B4" s="3">
        <v>43151.694403668982</v>
      </c>
      <c r="J4" s="4" t="s">
        <v>25</v>
      </c>
      <c r="K4" s="5">
        <v>134.69999999999999</v>
      </c>
    </row>
    <row r="5" spans="1:11" x14ac:dyDescent="0.2">
      <c r="A5" s="1" t="s">
        <v>26</v>
      </c>
      <c r="B5" s="1" t="s">
        <v>27</v>
      </c>
      <c r="J5" s="4" t="s">
        <v>28</v>
      </c>
      <c r="K5" s="5">
        <v>222.5</v>
      </c>
    </row>
    <row r="6" spans="1:11" x14ac:dyDescent="0.2">
      <c r="J6" s="4" t="s">
        <v>29</v>
      </c>
      <c r="K6" s="5">
        <v>360.9</v>
      </c>
    </row>
    <row r="7" spans="1:11" x14ac:dyDescent="0.2">
      <c r="A7" s="1" t="s">
        <v>30</v>
      </c>
      <c r="B7" s="1" t="s">
        <v>31</v>
      </c>
      <c r="J7" s="4" t="s">
        <v>32</v>
      </c>
      <c r="K7" s="5">
        <v>410.6</v>
      </c>
    </row>
    <row r="8" spans="1:11" x14ac:dyDescent="0.2">
      <c r="A8" s="1" t="s">
        <v>33</v>
      </c>
      <c r="B8" s="1" t="s">
        <v>34</v>
      </c>
      <c r="I8" s="6"/>
      <c r="J8" s="4" t="s">
        <v>35</v>
      </c>
      <c r="K8" s="5">
        <v>540.20000000000005</v>
      </c>
    </row>
    <row r="9" spans="1:11" x14ac:dyDescent="0.2">
      <c r="A9" s="1" t="s">
        <v>36</v>
      </c>
      <c r="B9" s="1" t="s">
        <v>37</v>
      </c>
      <c r="I9" s="6"/>
      <c r="J9" s="4" t="s">
        <v>38</v>
      </c>
      <c r="K9" s="5">
        <v>934.7</v>
      </c>
    </row>
    <row r="10" spans="1:11" x14ac:dyDescent="0.2">
      <c r="A10" s="1" t="s">
        <v>39</v>
      </c>
      <c r="B10" s="1" t="s">
        <v>40</v>
      </c>
      <c r="I10" s="6"/>
      <c r="J10" s="4" t="s">
        <v>41</v>
      </c>
      <c r="K10" s="5">
        <v>1108.0999999999999</v>
      </c>
    </row>
    <row r="11" spans="1:11" x14ac:dyDescent="0.2">
      <c r="I11" s="6"/>
      <c r="J11" s="4" t="s">
        <v>42</v>
      </c>
      <c r="K11" s="5">
        <v>1232.7</v>
      </c>
    </row>
    <row r="12" spans="1:11" x14ac:dyDescent="0.2">
      <c r="A12" s="7" t="s">
        <v>43</v>
      </c>
      <c r="B12" s="7" t="s">
        <v>44</v>
      </c>
      <c r="I12" s="6"/>
      <c r="J12" s="4" t="s">
        <v>45</v>
      </c>
      <c r="K12" s="5">
        <v>1368.8</v>
      </c>
    </row>
    <row r="13" spans="1:11" x14ac:dyDescent="0.2">
      <c r="A13" s="7" t="s">
        <v>46</v>
      </c>
      <c r="B13" s="8">
        <v>9309.7999999999993</v>
      </c>
      <c r="I13" s="6"/>
      <c r="J13" s="4" t="s">
        <v>47</v>
      </c>
      <c r="K13" s="5">
        <v>2996.5</v>
      </c>
    </row>
    <row r="14" spans="1:11" x14ac:dyDescent="0.2">
      <c r="I14" s="6"/>
      <c r="J14" s="9"/>
      <c r="K14" s="9"/>
    </row>
    <row r="15" spans="1:11" x14ac:dyDescent="0.2">
      <c r="A15" s="1" t="s">
        <v>48</v>
      </c>
      <c r="I15" s="6"/>
    </row>
    <row r="16" spans="1:11" x14ac:dyDescent="0.2">
      <c r="A16" s="1" t="s">
        <v>49</v>
      </c>
      <c r="B16" s="1" t="s">
        <v>50</v>
      </c>
      <c r="I16" s="6"/>
    </row>
    <row r="17" spans="1:11" x14ac:dyDescent="0.2">
      <c r="I17" s="6"/>
    </row>
    <row r="18" spans="1:11" x14ac:dyDescent="0.2">
      <c r="A18" s="1" t="s">
        <v>30</v>
      </c>
      <c r="B18" s="1" t="s">
        <v>31</v>
      </c>
      <c r="I18" s="6"/>
    </row>
    <row r="19" spans="1:11" x14ac:dyDescent="0.2">
      <c r="A19" s="1" t="s">
        <v>33</v>
      </c>
      <c r="B19" s="1" t="s">
        <v>34</v>
      </c>
    </row>
    <row r="20" spans="1:11" x14ac:dyDescent="0.2">
      <c r="A20" s="1" t="s">
        <v>36</v>
      </c>
      <c r="B20" s="1" t="s">
        <v>51</v>
      </c>
    </row>
    <row r="21" spans="1:11" x14ac:dyDescent="0.2">
      <c r="A21" s="1" t="s">
        <v>39</v>
      </c>
      <c r="B21" s="1" t="s">
        <v>40</v>
      </c>
    </row>
    <row r="23" spans="1:11" x14ac:dyDescent="0.2">
      <c r="A23" s="7" t="s">
        <v>43</v>
      </c>
      <c r="B23" s="7" t="s">
        <v>44</v>
      </c>
    </row>
    <row r="24" spans="1:11" x14ac:dyDescent="0.2">
      <c r="A24" s="7" t="s">
        <v>46</v>
      </c>
      <c r="B24" s="8">
        <v>1108.0999999999999</v>
      </c>
      <c r="J24" s="4"/>
      <c r="K24" s="4">
        <v>2016</v>
      </c>
    </row>
    <row r="25" spans="1:11" x14ac:dyDescent="0.2">
      <c r="J25" s="1" t="s">
        <v>52</v>
      </c>
      <c r="K25" s="5">
        <v>134.69999999999999</v>
      </c>
    </row>
    <row r="26" spans="1:11" x14ac:dyDescent="0.2">
      <c r="A26" s="1" t="s">
        <v>48</v>
      </c>
      <c r="J26" s="1" t="s">
        <v>53</v>
      </c>
      <c r="K26" s="5">
        <v>222.5</v>
      </c>
    </row>
    <row r="27" spans="1:11" x14ac:dyDescent="0.2">
      <c r="A27" s="1" t="s">
        <v>49</v>
      </c>
      <c r="B27" s="1" t="s">
        <v>50</v>
      </c>
      <c r="J27" s="1" t="s">
        <v>54</v>
      </c>
      <c r="K27" s="5">
        <v>360.9</v>
      </c>
    </row>
    <row r="28" spans="1:11" x14ac:dyDescent="0.2">
      <c r="J28" s="1" t="s">
        <v>55</v>
      </c>
      <c r="K28" s="5">
        <v>410.6</v>
      </c>
    </row>
    <row r="29" spans="1:11" x14ac:dyDescent="0.2">
      <c r="A29" s="1" t="s">
        <v>30</v>
      </c>
      <c r="B29" s="1" t="s">
        <v>31</v>
      </c>
      <c r="J29" s="1" t="s">
        <v>56</v>
      </c>
      <c r="K29" s="5">
        <v>540.20000000000005</v>
      </c>
    </row>
    <row r="30" spans="1:11" x14ac:dyDescent="0.2">
      <c r="A30" s="1" t="s">
        <v>33</v>
      </c>
      <c r="B30" s="1" t="s">
        <v>34</v>
      </c>
      <c r="J30" s="1" t="s">
        <v>57</v>
      </c>
      <c r="K30" s="5">
        <v>934.7</v>
      </c>
    </row>
    <row r="31" spans="1:11" x14ac:dyDescent="0.2">
      <c r="A31" s="1" t="s">
        <v>36</v>
      </c>
      <c r="B31" s="1" t="s">
        <v>55</v>
      </c>
      <c r="J31" s="1" t="s">
        <v>51</v>
      </c>
      <c r="K31" s="5">
        <v>1108.0999999999999</v>
      </c>
    </row>
    <row r="32" spans="1:11" x14ac:dyDescent="0.2">
      <c r="A32" s="1" t="s">
        <v>39</v>
      </c>
      <c r="B32" s="1" t="s">
        <v>40</v>
      </c>
      <c r="J32" s="1" t="s">
        <v>58</v>
      </c>
      <c r="K32" s="5">
        <v>1232.7</v>
      </c>
    </row>
    <row r="33" spans="1:11" x14ac:dyDescent="0.2">
      <c r="J33" s="1" t="s">
        <v>59</v>
      </c>
      <c r="K33" s="5">
        <v>1368.8</v>
      </c>
    </row>
    <row r="34" spans="1:11" x14ac:dyDescent="0.2">
      <c r="A34" s="7" t="s">
        <v>43</v>
      </c>
      <c r="B34" s="7" t="s">
        <v>44</v>
      </c>
      <c r="J34" s="1" t="s">
        <v>60</v>
      </c>
      <c r="K34" s="5">
        <v>2996.5</v>
      </c>
    </row>
    <row r="35" spans="1:11" x14ac:dyDescent="0.2">
      <c r="A35" s="7" t="s">
        <v>46</v>
      </c>
      <c r="B35" s="8">
        <v>410.6</v>
      </c>
    </row>
    <row r="37" spans="1:11" x14ac:dyDescent="0.2">
      <c r="A37" s="1" t="s">
        <v>48</v>
      </c>
    </row>
    <row r="38" spans="1:11" x14ac:dyDescent="0.2">
      <c r="A38" s="1" t="s">
        <v>49</v>
      </c>
      <c r="B38" s="1" t="s">
        <v>50</v>
      </c>
    </row>
    <row r="40" spans="1:11" x14ac:dyDescent="0.2">
      <c r="A40" s="1" t="s">
        <v>30</v>
      </c>
      <c r="B40" s="1" t="s">
        <v>31</v>
      </c>
    </row>
    <row r="41" spans="1:11" x14ac:dyDescent="0.2">
      <c r="A41" s="1" t="s">
        <v>33</v>
      </c>
      <c r="B41" s="1" t="s">
        <v>34</v>
      </c>
    </row>
    <row r="42" spans="1:11" x14ac:dyDescent="0.2">
      <c r="A42" s="1" t="s">
        <v>36</v>
      </c>
      <c r="B42" s="1" t="s">
        <v>56</v>
      </c>
    </row>
    <row r="43" spans="1:11" x14ac:dyDescent="0.2">
      <c r="A43" s="1" t="s">
        <v>39</v>
      </c>
      <c r="B43" s="1" t="s">
        <v>40</v>
      </c>
    </row>
    <row r="45" spans="1:11" x14ac:dyDescent="0.2">
      <c r="A45" s="7" t="s">
        <v>43</v>
      </c>
      <c r="B45" s="7" t="s">
        <v>44</v>
      </c>
    </row>
    <row r="46" spans="1:11" x14ac:dyDescent="0.2">
      <c r="A46" s="7" t="s">
        <v>46</v>
      </c>
      <c r="B46" s="8">
        <v>540.20000000000005</v>
      </c>
    </row>
    <row r="48" spans="1:11" x14ac:dyDescent="0.2">
      <c r="A48" s="1" t="s">
        <v>48</v>
      </c>
    </row>
    <row r="49" spans="1:2" x14ac:dyDescent="0.2">
      <c r="A49" s="1" t="s">
        <v>49</v>
      </c>
      <c r="B49" s="1" t="s">
        <v>50</v>
      </c>
    </row>
    <row r="51" spans="1:2" x14ac:dyDescent="0.2">
      <c r="A51" s="1" t="s">
        <v>30</v>
      </c>
      <c r="B51" s="1" t="s">
        <v>31</v>
      </c>
    </row>
    <row r="52" spans="1:2" x14ac:dyDescent="0.2">
      <c r="A52" s="1" t="s">
        <v>33</v>
      </c>
      <c r="B52" s="1" t="s">
        <v>34</v>
      </c>
    </row>
    <row r="53" spans="1:2" x14ac:dyDescent="0.2">
      <c r="A53" s="1" t="s">
        <v>36</v>
      </c>
      <c r="B53" s="1" t="s">
        <v>58</v>
      </c>
    </row>
    <row r="54" spans="1:2" x14ac:dyDescent="0.2">
      <c r="A54" s="1" t="s">
        <v>39</v>
      </c>
      <c r="B54" s="1" t="s">
        <v>40</v>
      </c>
    </row>
    <row r="56" spans="1:2" x14ac:dyDescent="0.2">
      <c r="A56" s="7" t="s">
        <v>43</v>
      </c>
      <c r="B56" s="7" t="s">
        <v>44</v>
      </c>
    </row>
    <row r="57" spans="1:2" x14ac:dyDescent="0.2">
      <c r="A57" s="7" t="s">
        <v>46</v>
      </c>
      <c r="B57" s="8">
        <v>1232.7</v>
      </c>
    </row>
    <row r="59" spans="1:2" x14ac:dyDescent="0.2">
      <c r="A59" s="1" t="s">
        <v>48</v>
      </c>
    </row>
    <row r="60" spans="1:2" x14ac:dyDescent="0.2">
      <c r="A60" s="1" t="s">
        <v>49</v>
      </c>
      <c r="B60" s="1" t="s">
        <v>50</v>
      </c>
    </row>
    <row r="62" spans="1:2" x14ac:dyDescent="0.2">
      <c r="A62" s="1" t="s">
        <v>30</v>
      </c>
      <c r="B62" s="1" t="s">
        <v>31</v>
      </c>
    </row>
    <row r="63" spans="1:2" x14ac:dyDescent="0.2">
      <c r="A63" s="1" t="s">
        <v>33</v>
      </c>
      <c r="B63" s="1" t="s">
        <v>34</v>
      </c>
    </row>
    <row r="64" spans="1:2" x14ac:dyDescent="0.2">
      <c r="A64" s="1" t="s">
        <v>36</v>
      </c>
      <c r="B64" s="1" t="s">
        <v>52</v>
      </c>
    </row>
    <row r="65" spans="1:2" x14ac:dyDescent="0.2">
      <c r="A65" s="1" t="s">
        <v>39</v>
      </c>
      <c r="B65" s="1" t="s">
        <v>40</v>
      </c>
    </row>
    <row r="67" spans="1:2" x14ac:dyDescent="0.2">
      <c r="A67" s="7" t="s">
        <v>43</v>
      </c>
      <c r="B67" s="7" t="s">
        <v>44</v>
      </c>
    </row>
    <row r="68" spans="1:2" x14ac:dyDescent="0.2">
      <c r="A68" s="7" t="s">
        <v>46</v>
      </c>
      <c r="B68" s="8">
        <v>134.69999999999999</v>
      </c>
    </row>
    <row r="70" spans="1:2" x14ac:dyDescent="0.2">
      <c r="A70" s="1" t="s">
        <v>48</v>
      </c>
    </row>
    <row r="71" spans="1:2" x14ac:dyDescent="0.2">
      <c r="A71" s="1" t="s">
        <v>49</v>
      </c>
      <c r="B71" s="1" t="s">
        <v>50</v>
      </c>
    </row>
    <row r="73" spans="1:2" x14ac:dyDescent="0.2">
      <c r="A73" s="1" t="s">
        <v>30</v>
      </c>
      <c r="B73" s="1" t="s">
        <v>31</v>
      </c>
    </row>
    <row r="74" spans="1:2" x14ac:dyDescent="0.2">
      <c r="A74" s="1" t="s">
        <v>33</v>
      </c>
      <c r="B74" s="1" t="s">
        <v>34</v>
      </c>
    </row>
    <row r="75" spans="1:2" x14ac:dyDescent="0.2">
      <c r="A75" s="1" t="s">
        <v>36</v>
      </c>
      <c r="B75" s="1" t="s">
        <v>53</v>
      </c>
    </row>
    <row r="76" spans="1:2" x14ac:dyDescent="0.2">
      <c r="A76" s="1" t="s">
        <v>39</v>
      </c>
      <c r="B76" s="1" t="s">
        <v>40</v>
      </c>
    </row>
    <row r="78" spans="1:2" x14ac:dyDescent="0.2">
      <c r="A78" s="7" t="s">
        <v>43</v>
      </c>
      <c r="B78" s="7" t="s">
        <v>44</v>
      </c>
    </row>
    <row r="79" spans="1:2" x14ac:dyDescent="0.2">
      <c r="A79" s="7" t="s">
        <v>46</v>
      </c>
      <c r="B79" s="8">
        <v>222.5</v>
      </c>
    </row>
    <row r="81" spans="1:2" x14ac:dyDescent="0.2">
      <c r="A81" s="1" t="s">
        <v>48</v>
      </c>
    </row>
    <row r="82" spans="1:2" x14ac:dyDescent="0.2">
      <c r="A82" s="1" t="s">
        <v>49</v>
      </c>
      <c r="B82" s="1" t="s">
        <v>50</v>
      </c>
    </row>
    <row r="84" spans="1:2" x14ac:dyDescent="0.2">
      <c r="A84" s="1" t="s">
        <v>30</v>
      </c>
      <c r="B84" s="1" t="s">
        <v>31</v>
      </c>
    </row>
    <row r="85" spans="1:2" x14ac:dyDescent="0.2">
      <c r="A85" s="1" t="s">
        <v>33</v>
      </c>
      <c r="B85" s="1" t="s">
        <v>34</v>
      </c>
    </row>
    <row r="86" spans="1:2" x14ac:dyDescent="0.2">
      <c r="A86" s="1" t="s">
        <v>36</v>
      </c>
      <c r="B86" s="1" t="s">
        <v>57</v>
      </c>
    </row>
    <row r="87" spans="1:2" x14ac:dyDescent="0.2">
      <c r="A87" s="1" t="s">
        <v>39</v>
      </c>
      <c r="B87" s="1" t="s">
        <v>40</v>
      </c>
    </row>
    <row r="89" spans="1:2" x14ac:dyDescent="0.2">
      <c r="A89" s="7" t="s">
        <v>43</v>
      </c>
      <c r="B89" s="7" t="s">
        <v>44</v>
      </c>
    </row>
    <row r="90" spans="1:2" x14ac:dyDescent="0.2">
      <c r="A90" s="7" t="s">
        <v>46</v>
      </c>
      <c r="B90" s="8">
        <v>934.7</v>
      </c>
    </row>
    <row r="92" spans="1:2" x14ac:dyDescent="0.2">
      <c r="A92" s="1" t="s">
        <v>48</v>
      </c>
    </row>
    <row r="93" spans="1:2" x14ac:dyDescent="0.2">
      <c r="A93" s="1" t="s">
        <v>49</v>
      </c>
      <c r="B93" s="1" t="s">
        <v>50</v>
      </c>
    </row>
    <row r="95" spans="1:2" x14ac:dyDescent="0.2">
      <c r="A95" s="1" t="s">
        <v>30</v>
      </c>
      <c r="B95" s="1" t="s">
        <v>31</v>
      </c>
    </row>
    <row r="96" spans="1:2" x14ac:dyDescent="0.2">
      <c r="A96" s="1" t="s">
        <v>33</v>
      </c>
      <c r="B96" s="1" t="s">
        <v>34</v>
      </c>
    </row>
    <row r="97" spans="1:2" x14ac:dyDescent="0.2">
      <c r="A97" s="1" t="s">
        <v>36</v>
      </c>
      <c r="B97" s="1" t="s">
        <v>54</v>
      </c>
    </row>
    <row r="98" spans="1:2" x14ac:dyDescent="0.2">
      <c r="A98" s="1" t="s">
        <v>39</v>
      </c>
      <c r="B98" s="1" t="s">
        <v>40</v>
      </c>
    </row>
    <row r="100" spans="1:2" x14ac:dyDescent="0.2">
      <c r="A100" s="7" t="s">
        <v>43</v>
      </c>
      <c r="B100" s="7" t="s">
        <v>44</v>
      </c>
    </row>
    <row r="101" spans="1:2" x14ac:dyDescent="0.2">
      <c r="A101" s="7" t="s">
        <v>46</v>
      </c>
      <c r="B101" s="8">
        <v>360.9</v>
      </c>
    </row>
    <row r="103" spans="1:2" x14ac:dyDescent="0.2">
      <c r="A103" s="1" t="s">
        <v>48</v>
      </c>
    </row>
    <row r="104" spans="1:2" x14ac:dyDescent="0.2">
      <c r="A104" s="1" t="s">
        <v>49</v>
      </c>
      <c r="B104" s="1" t="s">
        <v>50</v>
      </c>
    </row>
    <row r="106" spans="1:2" x14ac:dyDescent="0.2">
      <c r="A106" s="1" t="s">
        <v>30</v>
      </c>
      <c r="B106" s="1" t="s">
        <v>31</v>
      </c>
    </row>
    <row r="107" spans="1:2" x14ac:dyDescent="0.2">
      <c r="A107" s="1" t="s">
        <v>33</v>
      </c>
      <c r="B107" s="1" t="s">
        <v>34</v>
      </c>
    </row>
    <row r="108" spans="1:2" x14ac:dyDescent="0.2">
      <c r="A108" s="1" t="s">
        <v>36</v>
      </c>
      <c r="B108" s="1" t="s">
        <v>59</v>
      </c>
    </row>
    <row r="109" spans="1:2" x14ac:dyDescent="0.2">
      <c r="A109" s="1" t="s">
        <v>39</v>
      </c>
      <c r="B109" s="1" t="s">
        <v>40</v>
      </c>
    </row>
    <row r="111" spans="1:2" x14ac:dyDescent="0.2">
      <c r="A111" s="7" t="s">
        <v>43</v>
      </c>
      <c r="B111" s="7" t="s">
        <v>44</v>
      </c>
    </row>
    <row r="112" spans="1:2" x14ac:dyDescent="0.2">
      <c r="A112" s="7" t="s">
        <v>46</v>
      </c>
      <c r="B112" s="8">
        <v>1368.8</v>
      </c>
    </row>
    <row r="114" spans="1:2" x14ac:dyDescent="0.2">
      <c r="A114" s="1" t="s">
        <v>48</v>
      </c>
    </row>
    <row r="115" spans="1:2" x14ac:dyDescent="0.2">
      <c r="A115" s="1" t="s">
        <v>49</v>
      </c>
      <c r="B115" s="1" t="s">
        <v>50</v>
      </c>
    </row>
    <row r="117" spans="1:2" x14ac:dyDescent="0.2">
      <c r="A117" s="1" t="s">
        <v>30</v>
      </c>
      <c r="B117" s="1" t="s">
        <v>31</v>
      </c>
    </row>
    <row r="118" spans="1:2" x14ac:dyDescent="0.2">
      <c r="A118" s="1" t="s">
        <v>33</v>
      </c>
      <c r="B118" s="1" t="s">
        <v>34</v>
      </c>
    </row>
    <row r="119" spans="1:2" x14ac:dyDescent="0.2">
      <c r="A119" s="1" t="s">
        <v>36</v>
      </c>
      <c r="B119" s="1" t="s">
        <v>60</v>
      </c>
    </row>
    <row r="120" spans="1:2" x14ac:dyDescent="0.2">
      <c r="A120" s="1" t="s">
        <v>39</v>
      </c>
      <c r="B120" s="1" t="s">
        <v>40</v>
      </c>
    </row>
    <row r="122" spans="1:2" x14ac:dyDescent="0.2">
      <c r="A122" s="7" t="s">
        <v>43</v>
      </c>
      <c r="B122" s="7" t="s">
        <v>44</v>
      </c>
    </row>
    <row r="123" spans="1:2" x14ac:dyDescent="0.2">
      <c r="A123" s="7" t="s">
        <v>46</v>
      </c>
      <c r="B123" s="8">
        <v>2996.5</v>
      </c>
    </row>
    <row r="125" spans="1:2" x14ac:dyDescent="0.2">
      <c r="A125" s="1" t="s">
        <v>48</v>
      </c>
    </row>
    <row r="126" spans="1:2" x14ac:dyDescent="0.2">
      <c r="A126" s="1" t="s">
        <v>49</v>
      </c>
      <c r="B126" s="1" t="s">
        <v>50</v>
      </c>
    </row>
    <row r="128" spans="1:2" x14ac:dyDescent="0.2">
      <c r="A128" s="1" t="s">
        <v>30</v>
      </c>
      <c r="B128" s="1" t="s">
        <v>61</v>
      </c>
    </row>
    <row r="129" spans="1:2" x14ac:dyDescent="0.2">
      <c r="A129" s="1" t="s">
        <v>33</v>
      </c>
      <c r="B129" s="1" t="s">
        <v>34</v>
      </c>
    </row>
    <row r="130" spans="1:2" x14ac:dyDescent="0.2">
      <c r="A130" s="1" t="s">
        <v>36</v>
      </c>
      <c r="B130" s="1" t="s">
        <v>37</v>
      </c>
    </row>
    <row r="131" spans="1:2" x14ac:dyDescent="0.2">
      <c r="A131" s="1" t="s">
        <v>39</v>
      </c>
      <c r="B131" s="1" t="s">
        <v>40</v>
      </c>
    </row>
    <row r="133" spans="1:2" x14ac:dyDescent="0.2">
      <c r="A133" s="7" t="s">
        <v>43</v>
      </c>
      <c r="B133" s="7" t="s">
        <v>44</v>
      </c>
    </row>
    <row r="134" spans="1:2" x14ac:dyDescent="0.2">
      <c r="A134" s="7" t="s">
        <v>46</v>
      </c>
      <c r="B134" s="8">
        <v>37.299999999999997</v>
      </c>
    </row>
    <row r="136" spans="1:2" x14ac:dyDescent="0.2">
      <c r="A136" s="1" t="s">
        <v>48</v>
      </c>
    </row>
    <row r="137" spans="1:2" x14ac:dyDescent="0.2">
      <c r="A137" s="1" t="s">
        <v>49</v>
      </c>
      <c r="B137" s="1" t="s">
        <v>50</v>
      </c>
    </row>
    <row r="139" spans="1:2" x14ac:dyDescent="0.2">
      <c r="A139" s="1" t="s">
        <v>30</v>
      </c>
      <c r="B139" s="1" t="s">
        <v>61</v>
      </c>
    </row>
    <row r="140" spans="1:2" x14ac:dyDescent="0.2">
      <c r="A140" s="1" t="s">
        <v>33</v>
      </c>
      <c r="B140" s="1" t="s">
        <v>34</v>
      </c>
    </row>
    <row r="141" spans="1:2" x14ac:dyDescent="0.2">
      <c r="A141" s="1" t="s">
        <v>36</v>
      </c>
      <c r="B141" s="1" t="s">
        <v>51</v>
      </c>
    </row>
    <row r="142" spans="1:2" x14ac:dyDescent="0.2">
      <c r="A142" s="1" t="s">
        <v>39</v>
      </c>
      <c r="B142" s="1" t="s">
        <v>40</v>
      </c>
    </row>
    <row r="144" spans="1:2" x14ac:dyDescent="0.2">
      <c r="A144" s="7" t="s">
        <v>43</v>
      </c>
      <c r="B144" s="7" t="s">
        <v>44</v>
      </c>
    </row>
    <row r="145" spans="1:2" x14ac:dyDescent="0.2">
      <c r="A145" s="7" t="s">
        <v>46</v>
      </c>
      <c r="B145" s="8">
        <v>4.4000000000000004</v>
      </c>
    </row>
    <row r="147" spans="1:2" x14ac:dyDescent="0.2">
      <c r="A147" s="1" t="s">
        <v>48</v>
      </c>
    </row>
    <row r="148" spans="1:2" x14ac:dyDescent="0.2">
      <c r="A148" s="1" t="s">
        <v>49</v>
      </c>
      <c r="B148" s="1" t="s">
        <v>50</v>
      </c>
    </row>
    <row r="150" spans="1:2" x14ac:dyDescent="0.2">
      <c r="A150" s="1" t="s">
        <v>30</v>
      </c>
      <c r="B150" s="1" t="s">
        <v>61</v>
      </c>
    </row>
    <row r="151" spans="1:2" x14ac:dyDescent="0.2">
      <c r="A151" s="1" t="s">
        <v>33</v>
      </c>
      <c r="B151" s="1" t="s">
        <v>34</v>
      </c>
    </row>
    <row r="152" spans="1:2" x14ac:dyDescent="0.2">
      <c r="A152" s="1" t="s">
        <v>36</v>
      </c>
      <c r="B152" s="1" t="s">
        <v>55</v>
      </c>
    </row>
    <row r="153" spans="1:2" x14ac:dyDescent="0.2">
      <c r="A153" s="1" t="s">
        <v>39</v>
      </c>
      <c r="B153" s="1" t="s">
        <v>40</v>
      </c>
    </row>
    <row r="155" spans="1:2" x14ac:dyDescent="0.2">
      <c r="A155" s="7" t="s">
        <v>43</v>
      </c>
      <c r="B155" s="7" t="s">
        <v>44</v>
      </c>
    </row>
    <row r="156" spans="1:2" x14ac:dyDescent="0.2">
      <c r="A156" s="7" t="s">
        <v>46</v>
      </c>
      <c r="B156" s="8">
        <v>1.6</v>
      </c>
    </row>
    <row r="158" spans="1:2" x14ac:dyDescent="0.2">
      <c r="A158" s="1" t="s">
        <v>48</v>
      </c>
    </row>
    <row r="159" spans="1:2" x14ac:dyDescent="0.2">
      <c r="A159" s="1" t="s">
        <v>49</v>
      </c>
      <c r="B159" s="1" t="s">
        <v>50</v>
      </c>
    </row>
    <row r="161" spans="1:2" x14ac:dyDescent="0.2">
      <c r="A161" s="1" t="s">
        <v>30</v>
      </c>
      <c r="B161" s="1" t="s">
        <v>61</v>
      </c>
    </row>
    <row r="162" spans="1:2" x14ac:dyDescent="0.2">
      <c r="A162" s="1" t="s">
        <v>33</v>
      </c>
      <c r="B162" s="1" t="s">
        <v>34</v>
      </c>
    </row>
    <row r="163" spans="1:2" x14ac:dyDescent="0.2">
      <c r="A163" s="1" t="s">
        <v>36</v>
      </c>
      <c r="B163" s="1" t="s">
        <v>56</v>
      </c>
    </row>
    <row r="164" spans="1:2" x14ac:dyDescent="0.2">
      <c r="A164" s="1" t="s">
        <v>39</v>
      </c>
      <c r="B164" s="1" t="s">
        <v>40</v>
      </c>
    </row>
    <row r="166" spans="1:2" x14ac:dyDescent="0.2">
      <c r="A166" s="7" t="s">
        <v>43</v>
      </c>
      <c r="B166" s="7" t="s">
        <v>44</v>
      </c>
    </row>
    <row r="167" spans="1:2" x14ac:dyDescent="0.2">
      <c r="A167" s="7" t="s">
        <v>46</v>
      </c>
      <c r="B167" s="8">
        <v>2.2000000000000002</v>
      </c>
    </row>
    <row r="169" spans="1:2" x14ac:dyDescent="0.2">
      <c r="A169" s="1" t="s">
        <v>48</v>
      </c>
    </row>
    <row r="170" spans="1:2" x14ac:dyDescent="0.2">
      <c r="A170" s="1" t="s">
        <v>49</v>
      </c>
      <c r="B170" s="1" t="s">
        <v>50</v>
      </c>
    </row>
    <row r="172" spans="1:2" x14ac:dyDescent="0.2">
      <c r="A172" s="1" t="s">
        <v>30</v>
      </c>
      <c r="B172" s="1" t="s">
        <v>61</v>
      </c>
    </row>
    <row r="173" spans="1:2" x14ac:dyDescent="0.2">
      <c r="A173" s="1" t="s">
        <v>33</v>
      </c>
      <c r="B173" s="1" t="s">
        <v>34</v>
      </c>
    </row>
    <row r="174" spans="1:2" x14ac:dyDescent="0.2">
      <c r="A174" s="1" t="s">
        <v>36</v>
      </c>
      <c r="B174" s="1" t="s">
        <v>58</v>
      </c>
    </row>
    <row r="175" spans="1:2" x14ac:dyDescent="0.2">
      <c r="A175" s="1" t="s">
        <v>39</v>
      </c>
      <c r="B175" s="1" t="s">
        <v>40</v>
      </c>
    </row>
    <row r="177" spans="1:2" x14ac:dyDescent="0.2">
      <c r="A177" s="7" t="s">
        <v>43</v>
      </c>
      <c r="B177" s="7" t="s">
        <v>44</v>
      </c>
    </row>
    <row r="178" spans="1:2" x14ac:dyDescent="0.2">
      <c r="A178" s="7" t="s">
        <v>46</v>
      </c>
      <c r="B178" s="8">
        <v>4.9000000000000004</v>
      </c>
    </row>
    <row r="180" spans="1:2" x14ac:dyDescent="0.2">
      <c r="A180" s="1" t="s">
        <v>48</v>
      </c>
    </row>
    <row r="181" spans="1:2" x14ac:dyDescent="0.2">
      <c r="A181" s="1" t="s">
        <v>49</v>
      </c>
      <c r="B181" s="1" t="s">
        <v>50</v>
      </c>
    </row>
    <row r="183" spans="1:2" x14ac:dyDescent="0.2">
      <c r="A183" s="1" t="s">
        <v>30</v>
      </c>
      <c r="B183" s="1" t="s">
        <v>61</v>
      </c>
    </row>
    <row r="184" spans="1:2" x14ac:dyDescent="0.2">
      <c r="A184" s="1" t="s">
        <v>33</v>
      </c>
      <c r="B184" s="1" t="s">
        <v>34</v>
      </c>
    </row>
    <row r="185" spans="1:2" x14ac:dyDescent="0.2">
      <c r="A185" s="1" t="s">
        <v>36</v>
      </c>
      <c r="B185" s="1" t="s">
        <v>52</v>
      </c>
    </row>
    <row r="186" spans="1:2" x14ac:dyDescent="0.2">
      <c r="A186" s="1" t="s">
        <v>39</v>
      </c>
      <c r="B186" s="1" t="s">
        <v>40</v>
      </c>
    </row>
    <row r="188" spans="1:2" x14ac:dyDescent="0.2">
      <c r="A188" s="7" t="s">
        <v>43</v>
      </c>
      <c r="B188" s="7" t="s">
        <v>44</v>
      </c>
    </row>
    <row r="189" spans="1:2" x14ac:dyDescent="0.2">
      <c r="A189" s="7" t="s">
        <v>46</v>
      </c>
      <c r="B189" s="8">
        <v>0.5</v>
      </c>
    </row>
    <row r="191" spans="1:2" x14ac:dyDescent="0.2">
      <c r="A191" s="1" t="s">
        <v>48</v>
      </c>
    </row>
    <row r="192" spans="1:2" x14ac:dyDescent="0.2">
      <c r="A192" s="1" t="s">
        <v>49</v>
      </c>
      <c r="B192" s="1" t="s">
        <v>50</v>
      </c>
    </row>
    <row r="194" spans="1:2" x14ac:dyDescent="0.2">
      <c r="A194" s="1" t="s">
        <v>30</v>
      </c>
      <c r="B194" s="1" t="s">
        <v>61</v>
      </c>
    </row>
    <row r="195" spans="1:2" x14ac:dyDescent="0.2">
      <c r="A195" s="1" t="s">
        <v>33</v>
      </c>
      <c r="B195" s="1" t="s">
        <v>34</v>
      </c>
    </row>
    <row r="196" spans="1:2" x14ac:dyDescent="0.2">
      <c r="A196" s="1" t="s">
        <v>36</v>
      </c>
      <c r="B196" s="1" t="s">
        <v>53</v>
      </c>
    </row>
    <row r="197" spans="1:2" x14ac:dyDescent="0.2">
      <c r="A197" s="1" t="s">
        <v>39</v>
      </c>
      <c r="B197" s="1" t="s">
        <v>40</v>
      </c>
    </row>
    <row r="199" spans="1:2" x14ac:dyDescent="0.2">
      <c r="A199" s="7" t="s">
        <v>43</v>
      </c>
      <c r="B199" s="7" t="s">
        <v>44</v>
      </c>
    </row>
    <row r="200" spans="1:2" x14ac:dyDescent="0.2">
      <c r="A200" s="7" t="s">
        <v>46</v>
      </c>
      <c r="B200" s="8">
        <v>0.9</v>
      </c>
    </row>
    <row r="202" spans="1:2" x14ac:dyDescent="0.2">
      <c r="A202" s="1" t="s">
        <v>48</v>
      </c>
    </row>
    <row r="203" spans="1:2" x14ac:dyDescent="0.2">
      <c r="A203" s="1" t="s">
        <v>49</v>
      </c>
      <c r="B203" s="1" t="s">
        <v>50</v>
      </c>
    </row>
    <row r="205" spans="1:2" x14ac:dyDescent="0.2">
      <c r="A205" s="1" t="s">
        <v>30</v>
      </c>
      <c r="B205" s="1" t="s">
        <v>61</v>
      </c>
    </row>
    <row r="206" spans="1:2" x14ac:dyDescent="0.2">
      <c r="A206" s="1" t="s">
        <v>33</v>
      </c>
      <c r="B206" s="1" t="s">
        <v>34</v>
      </c>
    </row>
    <row r="207" spans="1:2" x14ac:dyDescent="0.2">
      <c r="A207" s="1" t="s">
        <v>36</v>
      </c>
      <c r="B207" s="1" t="s">
        <v>57</v>
      </c>
    </row>
    <row r="208" spans="1:2" x14ac:dyDescent="0.2">
      <c r="A208" s="1" t="s">
        <v>39</v>
      </c>
      <c r="B208" s="1" t="s">
        <v>40</v>
      </c>
    </row>
    <row r="210" spans="1:2" x14ac:dyDescent="0.2">
      <c r="A210" s="7" t="s">
        <v>43</v>
      </c>
      <c r="B210" s="7" t="s">
        <v>44</v>
      </c>
    </row>
    <row r="211" spans="1:2" x14ac:dyDescent="0.2">
      <c r="A211" s="7" t="s">
        <v>46</v>
      </c>
      <c r="B211" s="8">
        <v>3.7</v>
      </c>
    </row>
    <row r="213" spans="1:2" x14ac:dyDescent="0.2">
      <c r="A213" s="1" t="s">
        <v>48</v>
      </c>
    </row>
    <row r="214" spans="1:2" x14ac:dyDescent="0.2">
      <c r="A214" s="1" t="s">
        <v>49</v>
      </c>
      <c r="B214" s="1" t="s">
        <v>50</v>
      </c>
    </row>
    <row r="216" spans="1:2" x14ac:dyDescent="0.2">
      <c r="A216" s="1" t="s">
        <v>30</v>
      </c>
      <c r="B216" s="1" t="s">
        <v>61</v>
      </c>
    </row>
    <row r="217" spans="1:2" x14ac:dyDescent="0.2">
      <c r="A217" s="1" t="s">
        <v>33</v>
      </c>
      <c r="B217" s="1" t="s">
        <v>34</v>
      </c>
    </row>
    <row r="218" spans="1:2" x14ac:dyDescent="0.2">
      <c r="A218" s="1" t="s">
        <v>36</v>
      </c>
      <c r="B218" s="1" t="s">
        <v>54</v>
      </c>
    </row>
    <row r="219" spans="1:2" x14ac:dyDescent="0.2">
      <c r="A219" s="1" t="s">
        <v>39</v>
      </c>
      <c r="B219" s="1" t="s">
        <v>40</v>
      </c>
    </row>
    <row r="221" spans="1:2" x14ac:dyDescent="0.2">
      <c r="A221" s="7" t="s">
        <v>43</v>
      </c>
      <c r="B221" s="7" t="s">
        <v>44</v>
      </c>
    </row>
    <row r="222" spans="1:2" x14ac:dyDescent="0.2">
      <c r="A222" s="7" t="s">
        <v>46</v>
      </c>
      <c r="B222" s="8">
        <v>1.4</v>
      </c>
    </row>
    <row r="224" spans="1:2" x14ac:dyDescent="0.2">
      <c r="A224" s="1" t="s">
        <v>48</v>
      </c>
    </row>
    <row r="225" spans="1:2" x14ac:dyDescent="0.2">
      <c r="A225" s="1" t="s">
        <v>49</v>
      </c>
      <c r="B225" s="1" t="s">
        <v>50</v>
      </c>
    </row>
    <row r="227" spans="1:2" x14ac:dyDescent="0.2">
      <c r="A227" s="1" t="s">
        <v>30</v>
      </c>
      <c r="B227" s="1" t="s">
        <v>61</v>
      </c>
    </row>
    <row r="228" spans="1:2" x14ac:dyDescent="0.2">
      <c r="A228" s="1" t="s">
        <v>33</v>
      </c>
      <c r="B228" s="1" t="s">
        <v>34</v>
      </c>
    </row>
    <row r="229" spans="1:2" x14ac:dyDescent="0.2">
      <c r="A229" s="1" t="s">
        <v>36</v>
      </c>
      <c r="B229" s="1" t="s">
        <v>59</v>
      </c>
    </row>
    <row r="230" spans="1:2" x14ac:dyDescent="0.2">
      <c r="A230" s="1" t="s">
        <v>39</v>
      </c>
      <c r="B230" s="1" t="s">
        <v>40</v>
      </c>
    </row>
    <row r="232" spans="1:2" x14ac:dyDescent="0.2">
      <c r="A232" s="7" t="s">
        <v>43</v>
      </c>
      <c r="B232" s="7" t="s">
        <v>44</v>
      </c>
    </row>
    <row r="233" spans="1:2" x14ac:dyDescent="0.2">
      <c r="A233" s="7" t="s">
        <v>46</v>
      </c>
      <c r="B233" s="8">
        <v>5.5</v>
      </c>
    </row>
    <row r="235" spans="1:2" x14ac:dyDescent="0.2">
      <c r="A235" s="1" t="s">
        <v>48</v>
      </c>
    </row>
    <row r="236" spans="1:2" x14ac:dyDescent="0.2">
      <c r="A236" s="1" t="s">
        <v>49</v>
      </c>
      <c r="B236" s="1" t="s">
        <v>50</v>
      </c>
    </row>
    <row r="238" spans="1:2" x14ac:dyDescent="0.2">
      <c r="A238" s="1" t="s">
        <v>30</v>
      </c>
      <c r="B238" s="1" t="s">
        <v>61</v>
      </c>
    </row>
    <row r="239" spans="1:2" x14ac:dyDescent="0.2">
      <c r="A239" s="1" t="s">
        <v>33</v>
      </c>
      <c r="B239" s="1" t="s">
        <v>34</v>
      </c>
    </row>
    <row r="240" spans="1:2" x14ac:dyDescent="0.2">
      <c r="A240" s="1" t="s">
        <v>36</v>
      </c>
      <c r="B240" s="1" t="s">
        <v>60</v>
      </c>
    </row>
    <row r="241" spans="1:2" x14ac:dyDescent="0.2">
      <c r="A241" s="1" t="s">
        <v>39</v>
      </c>
      <c r="B241" s="1" t="s">
        <v>40</v>
      </c>
    </row>
    <row r="243" spans="1:2" x14ac:dyDescent="0.2">
      <c r="A243" s="7" t="s">
        <v>43</v>
      </c>
      <c r="B243" s="7" t="s">
        <v>44</v>
      </c>
    </row>
    <row r="244" spans="1:2" x14ac:dyDescent="0.2">
      <c r="A244" s="7" t="s">
        <v>46</v>
      </c>
      <c r="B244" s="8">
        <v>12</v>
      </c>
    </row>
    <row r="246" spans="1:2" x14ac:dyDescent="0.2">
      <c r="A246" s="1" t="s">
        <v>48</v>
      </c>
    </row>
    <row r="247" spans="1:2" x14ac:dyDescent="0.2">
      <c r="A247" s="1" t="s">
        <v>49</v>
      </c>
      <c r="B247" s="1" t="s">
        <v>50</v>
      </c>
    </row>
  </sheetData>
  <pageMargins left="0.74803149606299213" right="0.74803149606299213" top="0.98425196850393704" bottom="0.98425196850393704" header="0.51181102362204722" footer="0.51181102362204722"/>
  <pageSetup paperSize="9" scale="20" firstPageNumber="0" fitToWidth="0" fitToHeight="0" pageOrder="overThenDown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B23"/>
  <sheetViews>
    <sheetView zoomScale="85" zoomScaleNormal="85" workbookViewId="0"/>
  </sheetViews>
  <sheetFormatPr defaultRowHeight="14.25" x14ac:dyDescent="0.2"/>
  <cols>
    <col min="1" max="16384" width="9.140625" style="208"/>
  </cols>
  <sheetData>
    <row r="1" spans="1:2" x14ac:dyDescent="0.2">
      <c r="A1" s="209"/>
      <c r="B1" s="209"/>
    </row>
    <row r="2" spans="1:2" x14ac:dyDescent="0.2">
      <c r="A2" s="209"/>
      <c r="B2" s="209"/>
    </row>
    <row r="3" spans="1:2" x14ac:dyDescent="0.2">
      <c r="A3" s="209"/>
      <c r="B3" s="209">
        <v>2016</v>
      </c>
    </row>
    <row r="4" spans="1:2" x14ac:dyDescent="0.2">
      <c r="A4" s="209" t="s">
        <v>421</v>
      </c>
      <c r="B4" s="209">
        <v>4.4000000000000004</v>
      </c>
    </row>
    <row r="5" spans="1:2" x14ac:dyDescent="0.2">
      <c r="A5" s="209" t="s">
        <v>422</v>
      </c>
      <c r="B5" s="209">
        <v>6</v>
      </c>
    </row>
    <row r="6" spans="1:2" x14ac:dyDescent="0.2">
      <c r="A6" s="209" t="s">
        <v>421</v>
      </c>
      <c r="B6" s="209">
        <v>1.6</v>
      </c>
    </row>
    <row r="7" spans="1:2" x14ac:dyDescent="0.2">
      <c r="A7" s="209" t="s">
        <v>423</v>
      </c>
      <c r="B7" s="209">
        <v>1.3</v>
      </c>
    </row>
    <row r="8" spans="1:2" x14ac:dyDescent="0.2">
      <c r="A8" s="209" t="s">
        <v>421</v>
      </c>
      <c r="B8" s="209">
        <v>2.2000000000000002</v>
      </c>
    </row>
    <row r="9" spans="1:2" x14ac:dyDescent="0.2">
      <c r="A9" s="209" t="s">
        <v>424</v>
      </c>
      <c r="B9" s="209">
        <v>1.7</v>
      </c>
    </row>
    <row r="10" spans="1:2" x14ac:dyDescent="0.2">
      <c r="A10" s="209" t="s">
        <v>421</v>
      </c>
      <c r="B10" s="209">
        <v>4.9000000000000004</v>
      </c>
    </row>
    <row r="11" spans="1:2" x14ac:dyDescent="0.2">
      <c r="A11" s="209" t="s">
        <v>425</v>
      </c>
      <c r="B11" s="209">
        <v>4</v>
      </c>
    </row>
    <row r="12" spans="1:2" x14ac:dyDescent="0.2">
      <c r="A12" s="209" t="s">
        <v>421</v>
      </c>
      <c r="B12" s="209">
        <v>0.5</v>
      </c>
    </row>
    <row r="13" spans="1:2" x14ac:dyDescent="0.2">
      <c r="A13" s="209" t="s">
        <v>426</v>
      </c>
      <c r="B13" s="209">
        <v>0.7</v>
      </c>
    </row>
    <row r="14" spans="1:2" x14ac:dyDescent="0.2">
      <c r="A14" s="209" t="s">
        <v>421</v>
      </c>
      <c r="B14" s="209">
        <v>0.9</v>
      </c>
    </row>
    <row r="15" spans="1:2" x14ac:dyDescent="0.2">
      <c r="A15" s="209" t="s">
        <v>427</v>
      </c>
      <c r="B15" s="209">
        <v>0.6</v>
      </c>
    </row>
    <row r="16" spans="1:2" x14ac:dyDescent="0.2">
      <c r="A16" s="209" t="s">
        <v>421</v>
      </c>
      <c r="B16" s="209">
        <v>3.7</v>
      </c>
    </row>
    <row r="17" spans="1:2" x14ac:dyDescent="0.2">
      <c r="A17" s="210" t="s">
        <v>428</v>
      </c>
      <c r="B17" s="209">
        <v>7.1</v>
      </c>
    </row>
    <row r="18" spans="1:2" x14ac:dyDescent="0.2">
      <c r="A18" s="209" t="s">
        <v>421</v>
      </c>
      <c r="B18" s="209">
        <v>1.4</v>
      </c>
    </row>
    <row r="19" spans="1:2" x14ac:dyDescent="0.2">
      <c r="A19" s="210" t="s">
        <v>429</v>
      </c>
      <c r="B19" s="209">
        <v>1</v>
      </c>
    </row>
    <row r="20" spans="1:2" x14ac:dyDescent="0.2">
      <c r="A20" s="209" t="s">
        <v>421</v>
      </c>
      <c r="B20" s="209">
        <v>5.5</v>
      </c>
    </row>
    <row r="21" spans="1:2" x14ac:dyDescent="0.2">
      <c r="A21" s="210" t="s">
        <v>430</v>
      </c>
      <c r="B21" s="209">
        <v>4.7</v>
      </c>
    </row>
    <row r="22" spans="1:2" x14ac:dyDescent="0.2">
      <c r="A22" s="209" t="s">
        <v>421</v>
      </c>
      <c r="B22" s="208">
        <v>12</v>
      </c>
    </row>
    <row r="23" spans="1:2" x14ac:dyDescent="0.2">
      <c r="A23" s="210" t="s">
        <v>431</v>
      </c>
      <c r="B23" s="208">
        <v>19.100000000000001</v>
      </c>
    </row>
  </sheetData>
  <pageMargins left="0.74803149606299213" right="0.74803149606299213" top="0.98425196850393704" bottom="0.98425196850393704" header="0.51181102362204722" footer="0.51181102362204722"/>
  <pageSetup paperSize="9" scale="85" firstPageNumber="0" fitToWidth="0" fitToHeight="0" pageOrder="overThenDown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5"/>
  <sheetViews>
    <sheetView topLeftCell="K1" zoomScaleNormal="100" workbookViewId="0">
      <selection activeCell="K1" sqref="K1"/>
    </sheetView>
  </sheetViews>
  <sheetFormatPr defaultColWidth="0" defaultRowHeight="14.25" zeroHeight="1" x14ac:dyDescent="0.2"/>
  <cols>
    <col min="1" max="7" width="9.140625" style="276" hidden="1" customWidth="1"/>
    <col min="8" max="8" width="9.140625" style="276" customWidth="1"/>
    <col min="9" max="9" width="0" style="276" hidden="1" customWidth="1"/>
    <col min="10" max="18" width="9.140625" style="276" customWidth="1"/>
    <col min="19" max="16384" width="9.140625" style="276" hidden="1"/>
  </cols>
  <sheetData>
    <row r="1" spans="1:18" x14ac:dyDescent="0.2">
      <c r="A1" s="280" t="s">
        <v>22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</row>
    <row r="2" spans="1:18" ht="28.5" x14ac:dyDescent="0.2">
      <c r="A2" s="281"/>
      <c r="B2" s="281"/>
      <c r="C2" s="281"/>
      <c r="D2" s="281"/>
      <c r="E2" s="281"/>
      <c r="F2" s="281"/>
      <c r="G2" s="281"/>
      <c r="H2" s="282"/>
      <c r="I2" s="283">
        <v>1968957</v>
      </c>
      <c r="J2" s="289" t="s">
        <v>487</v>
      </c>
      <c r="K2" s="281"/>
      <c r="L2" s="281"/>
      <c r="M2" s="281"/>
      <c r="N2" s="281"/>
      <c r="O2" s="281"/>
      <c r="P2" s="281"/>
      <c r="Q2" s="281"/>
      <c r="R2" s="281"/>
    </row>
    <row r="3" spans="1:18" x14ac:dyDescent="0.2">
      <c r="A3" s="280" t="s">
        <v>23</v>
      </c>
      <c r="B3" s="284">
        <v>43236.590601851851</v>
      </c>
      <c r="C3" s="281"/>
      <c r="D3" s="281"/>
      <c r="E3" s="281"/>
      <c r="F3" s="281"/>
      <c r="G3" s="281"/>
      <c r="H3" s="282" t="s">
        <v>25</v>
      </c>
      <c r="I3" s="285">
        <v>134.69999999999999</v>
      </c>
      <c r="J3" s="286">
        <f t="shared" ref="J3:J12" si="0">I3*1000000/$I$2</f>
        <v>68.411854601192402</v>
      </c>
      <c r="K3" s="281"/>
      <c r="L3" s="281"/>
      <c r="M3" s="281"/>
      <c r="N3" s="281"/>
      <c r="O3" s="281"/>
      <c r="P3" s="281"/>
      <c r="Q3" s="281"/>
      <c r="R3" s="281"/>
    </row>
    <row r="4" spans="1:18" x14ac:dyDescent="0.2">
      <c r="A4" s="280" t="s">
        <v>24</v>
      </c>
      <c r="B4" s="284">
        <v>43258.913252800921</v>
      </c>
      <c r="C4" s="281"/>
      <c r="D4" s="281"/>
      <c r="E4" s="281"/>
      <c r="F4" s="281"/>
      <c r="G4" s="281"/>
      <c r="H4" s="282" t="s">
        <v>28</v>
      </c>
      <c r="I4" s="285">
        <v>222.5</v>
      </c>
      <c r="J4" s="286">
        <f t="shared" si="0"/>
        <v>113.00399145334306</v>
      </c>
      <c r="K4" s="281"/>
      <c r="L4" s="281"/>
      <c r="M4" s="281"/>
      <c r="N4" s="281"/>
      <c r="O4" s="281"/>
      <c r="P4" s="281"/>
      <c r="Q4" s="281"/>
      <c r="R4" s="281"/>
    </row>
    <row r="5" spans="1:18" x14ac:dyDescent="0.2">
      <c r="A5" s="280" t="s">
        <v>26</v>
      </c>
      <c r="B5" s="280" t="s">
        <v>27</v>
      </c>
      <c r="C5" s="281"/>
      <c r="D5" s="281"/>
      <c r="E5" s="281"/>
      <c r="F5" s="281"/>
      <c r="G5" s="281"/>
      <c r="H5" s="282" t="s">
        <v>29</v>
      </c>
      <c r="I5" s="285">
        <v>360.9</v>
      </c>
      <c r="J5" s="286">
        <f t="shared" si="0"/>
        <v>183.29501355286072</v>
      </c>
      <c r="K5" s="281"/>
      <c r="L5" s="281"/>
      <c r="M5" s="281"/>
      <c r="N5" s="281"/>
      <c r="O5" s="281"/>
      <c r="P5" s="281"/>
      <c r="Q5" s="281"/>
      <c r="R5" s="281"/>
    </row>
    <row r="6" spans="1:18" x14ac:dyDescent="0.2">
      <c r="A6" s="281"/>
      <c r="B6" s="281"/>
      <c r="C6" s="281"/>
      <c r="D6" s="281"/>
      <c r="E6" s="281"/>
      <c r="F6" s="281"/>
      <c r="G6" s="281"/>
      <c r="H6" s="282" t="s">
        <v>32</v>
      </c>
      <c r="I6" s="285">
        <v>410.6</v>
      </c>
      <c r="J6" s="286">
        <f t="shared" si="0"/>
        <v>208.53680400333781</v>
      </c>
      <c r="K6" s="281"/>
      <c r="L6" s="281"/>
      <c r="M6" s="281"/>
      <c r="N6" s="281"/>
      <c r="O6" s="281"/>
      <c r="P6" s="281"/>
      <c r="Q6" s="281"/>
      <c r="R6" s="281"/>
    </row>
    <row r="7" spans="1:18" x14ac:dyDescent="0.2">
      <c r="A7" s="280" t="s">
        <v>30</v>
      </c>
      <c r="B7" s="280" t="s">
        <v>31</v>
      </c>
      <c r="C7" s="281"/>
      <c r="D7" s="281"/>
      <c r="E7" s="281"/>
      <c r="F7" s="281"/>
      <c r="G7" s="281"/>
      <c r="H7" s="282" t="s">
        <v>35</v>
      </c>
      <c r="I7" s="285">
        <v>540.20000000000005</v>
      </c>
      <c r="J7" s="286">
        <f t="shared" si="0"/>
        <v>274.35845475548729</v>
      </c>
      <c r="K7" s="281"/>
      <c r="L7" s="281"/>
      <c r="M7" s="281"/>
      <c r="N7" s="281"/>
      <c r="O7" s="281"/>
      <c r="P7" s="281"/>
      <c r="Q7" s="281"/>
      <c r="R7" s="281"/>
    </row>
    <row r="8" spans="1:18" x14ac:dyDescent="0.2">
      <c r="A8" s="280" t="s">
        <v>33</v>
      </c>
      <c r="B8" s="280" t="s">
        <v>34</v>
      </c>
      <c r="C8" s="281"/>
      <c r="D8" s="281"/>
      <c r="E8" s="281"/>
      <c r="F8" s="281"/>
      <c r="G8" s="281"/>
      <c r="H8" s="282" t="s">
        <v>38</v>
      </c>
      <c r="I8" s="285">
        <v>934.7</v>
      </c>
      <c r="J8" s="286">
        <f t="shared" si="0"/>
        <v>474.71834072557198</v>
      </c>
      <c r="K8" s="281"/>
      <c r="L8" s="281"/>
      <c r="M8" s="281"/>
      <c r="N8" s="281"/>
      <c r="O8" s="281"/>
      <c r="P8" s="281"/>
      <c r="Q8" s="281"/>
      <c r="R8" s="281"/>
    </row>
    <row r="9" spans="1:18" x14ac:dyDescent="0.2">
      <c r="A9" s="280" t="s">
        <v>36</v>
      </c>
      <c r="B9" s="280" t="s">
        <v>37</v>
      </c>
      <c r="C9" s="281"/>
      <c r="D9" s="281"/>
      <c r="E9" s="281"/>
      <c r="F9" s="281"/>
      <c r="G9" s="281"/>
      <c r="H9" s="282" t="s">
        <v>41</v>
      </c>
      <c r="I9" s="285">
        <v>1108.0999999999999</v>
      </c>
      <c r="J9" s="286">
        <f t="shared" si="0"/>
        <v>562.78527159303121</v>
      </c>
      <c r="K9" s="281"/>
      <c r="L9" s="281"/>
      <c r="M9" s="281"/>
      <c r="N9" s="281"/>
      <c r="O9" s="281"/>
      <c r="P9" s="281"/>
      <c r="Q9" s="281"/>
      <c r="R9" s="281"/>
    </row>
    <row r="10" spans="1:18" x14ac:dyDescent="0.2">
      <c r="A10" s="280" t="s">
        <v>39</v>
      </c>
      <c r="B10" s="280" t="s">
        <v>40</v>
      </c>
      <c r="C10" s="281"/>
      <c r="D10" s="281"/>
      <c r="E10" s="281"/>
      <c r="F10" s="281"/>
      <c r="G10" s="281"/>
      <c r="H10" s="282" t="s">
        <v>42</v>
      </c>
      <c r="I10" s="285">
        <v>1232.7</v>
      </c>
      <c r="J10" s="286">
        <f t="shared" si="0"/>
        <v>626.06750680690334</v>
      </c>
      <c r="K10" s="281"/>
      <c r="L10" s="281"/>
      <c r="M10" s="281"/>
      <c r="N10" s="281"/>
      <c r="O10" s="281"/>
      <c r="P10" s="281"/>
      <c r="Q10" s="281"/>
      <c r="R10" s="281"/>
    </row>
    <row r="11" spans="1:18" x14ac:dyDescent="0.2">
      <c r="A11" s="281"/>
      <c r="B11" s="281"/>
      <c r="C11" s="281"/>
      <c r="D11" s="281"/>
      <c r="E11" s="281"/>
      <c r="F11" s="281"/>
      <c r="G11" s="281"/>
      <c r="H11" s="282" t="s">
        <v>45</v>
      </c>
      <c r="I11" s="285">
        <v>1368.8</v>
      </c>
      <c r="J11" s="286">
        <f t="shared" si="0"/>
        <v>695.19039775881345</v>
      </c>
      <c r="K11" s="281"/>
      <c r="L11" s="281"/>
      <c r="M11" s="281"/>
      <c r="N11" s="281"/>
      <c r="O11" s="281"/>
      <c r="P11" s="281"/>
      <c r="Q11" s="281"/>
      <c r="R11" s="281"/>
    </row>
    <row r="12" spans="1:18" x14ac:dyDescent="0.2">
      <c r="A12" s="287" t="s">
        <v>43</v>
      </c>
      <c r="B12" s="287" t="s">
        <v>44</v>
      </c>
      <c r="C12" s="281"/>
      <c r="D12" s="281"/>
      <c r="E12" s="281"/>
      <c r="F12" s="281"/>
      <c r="G12" s="281"/>
      <c r="H12" s="282" t="s">
        <v>47</v>
      </c>
      <c r="I12" s="285">
        <v>2996.5</v>
      </c>
      <c r="J12" s="286">
        <f t="shared" si="0"/>
        <v>1521.8717320896292</v>
      </c>
      <c r="K12" s="281"/>
      <c r="L12" s="281"/>
      <c r="M12" s="281"/>
      <c r="N12" s="281"/>
      <c r="O12" s="281"/>
      <c r="P12" s="281"/>
      <c r="Q12" s="281"/>
      <c r="R12" s="281"/>
    </row>
    <row r="13" spans="1:18" x14ac:dyDescent="0.2">
      <c r="A13" s="287" t="s">
        <v>46</v>
      </c>
      <c r="B13" s="285">
        <v>9309.7999999999993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</row>
    <row r="14" spans="1:18" x14ac:dyDescent="0.2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</row>
    <row r="15" spans="1:18" x14ac:dyDescent="0.2">
      <c r="A15" s="280" t="s">
        <v>48</v>
      </c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</row>
    <row r="16" spans="1:18" x14ac:dyDescent="0.2">
      <c r="A16" s="280" t="s">
        <v>49</v>
      </c>
      <c r="B16" s="280" t="s">
        <v>50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</row>
    <row r="17" spans="1:18" x14ac:dyDescent="0.2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</row>
    <row r="18" spans="1:18" x14ac:dyDescent="0.2">
      <c r="A18" s="280" t="s">
        <v>30</v>
      </c>
      <c r="B18" s="280" t="s">
        <v>31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</row>
    <row r="19" spans="1:18" x14ac:dyDescent="0.2">
      <c r="A19" s="280" t="s">
        <v>33</v>
      </c>
      <c r="B19" s="280" t="s">
        <v>34</v>
      </c>
      <c r="C19" s="281"/>
      <c r="D19" s="281"/>
      <c r="E19" s="281"/>
      <c r="F19" s="281"/>
      <c r="G19" s="281"/>
      <c r="H19" s="282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x14ac:dyDescent="0.2">
      <c r="A20" s="280" t="s">
        <v>36</v>
      </c>
      <c r="B20" s="280" t="s">
        <v>51</v>
      </c>
      <c r="C20" s="281"/>
      <c r="D20" s="281"/>
      <c r="E20" s="281"/>
      <c r="F20" s="281"/>
      <c r="G20" s="281"/>
      <c r="H20" s="282"/>
      <c r="I20" s="281"/>
      <c r="J20" s="281"/>
      <c r="K20" s="281"/>
      <c r="L20" s="281"/>
      <c r="M20" s="281"/>
      <c r="N20" s="281"/>
      <c r="O20" s="281"/>
      <c r="P20" s="281"/>
      <c r="Q20" s="281"/>
      <c r="R20" s="281"/>
    </row>
    <row r="21" spans="1:18" x14ac:dyDescent="0.2">
      <c r="A21" s="280" t="s">
        <v>39</v>
      </c>
      <c r="B21" s="280" t="s">
        <v>40</v>
      </c>
      <c r="C21" s="281"/>
      <c r="D21" s="281"/>
      <c r="E21" s="281"/>
      <c r="F21" s="281"/>
      <c r="G21" s="281"/>
      <c r="H21" s="288"/>
      <c r="I21" s="281"/>
      <c r="J21" s="281"/>
      <c r="K21" s="281"/>
      <c r="L21" s="281"/>
      <c r="M21" s="281"/>
      <c r="N21" s="281"/>
      <c r="O21" s="281"/>
      <c r="P21" s="281"/>
      <c r="Q21" s="281"/>
      <c r="R21" s="281"/>
    </row>
    <row r="22" spans="1:18" hidden="1" x14ac:dyDescent="0.2">
      <c r="H22" s="209"/>
    </row>
    <row r="23" spans="1:18" hidden="1" x14ac:dyDescent="0.2">
      <c r="A23" s="278" t="s">
        <v>43</v>
      </c>
      <c r="B23" s="278" t="s">
        <v>44</v>
      </c>
      <c r="H23" s="210"/>
    </row>
    <row r="24" spans="1:18" hidden="1" x14ac:dyDescent="0.2">
      <c r="A24" s="278" t="s">
        <v>46</v>
      </c>
      <c r="B24" s="277">
        <v>1108.0999999999999</v>
      </c>
      <c r="H24" s="209"/>
    </row>
    <row r="25" spans="1:18" hidden="1" x14ac:dyDescent="0.2">
      <c r="H25" s="210"/>
    </row>
    <row r="26" spans="1:18" hidden="1" x14ac:dyDescent="0.2">
      <c r="A26" s="275" t="s">
        <v>48</v>
      </c>
      <c r="H26" s="209"/>
    </row>
    <row r="27" spans="1:18" hidden="1" x14ac:dyDescent="0.2">
      <c r="A27" s="275" t="s">
        <v>49</v>
      </c>
      <c r="B27" s="275" t="s">
        <v>50</v>
      </c>
      <c r="H27" s="210"/>
    </row>
    <row r="28" spans="1:18" hidden="1" x14ac:dyDescent="0.2"/>
    <row r="29" spans="1:18" hidden="1" x14ac:dyDescent="0.2">
      <c r="A29" s="275" t="s">
        <v>30</v>
      </c>
      <c r="B29" s="275" t="s">
        <v>31</v>
      </c>
    </row>
    <row r="30" spans="1:18" hidden="1" x14ac:dyDescent="0.2">
      <c r="A30" s="275" t="s">
        <v>33</v>
      </c>
      <c r="B30" s="275" t="s">
        <v>34</v>
      </c>
    </row>
    <row r="31" spans="1:18" hidden="1" x14ac:dyDescent="0.2">
      <c r="A31" s="275" t="s">
        <v>36</v>
      </c>
      <c r="B31" s="275" t="s">
        <v>55</v>
      </c>
    </row>
    <row r="32" spans="1:18" hidden="1" x14ac:dyDescent="0.2">
      <c r="A32" s="275" t="s">
        <v>39</v>
      </c>
      <c r="B32" s="275" t="s">
        <v>40</v>
      </c>
    </row>
    <row r="33" spans="1:2" hidden="1" x14ac:dyDescent="0.2"/>
    <row r="34" spans="1:2" hidden="1" x14ac:dyDescent="0.2">
      <c r="A34" s="278" t="s">
        <v>43</v>
      </c>
      <c r="B34" s="278" t="s">
        <v>44</v>
      </c>
    </row>
    <row r="35" spans="1:2" hidden="1" x14ac:dyDescent="0.2">
      <c r="A35" s="278" t="s">
        <v>46</v>
      </c>
      <c r="B35" s="277">
        <v>410.6</v>
      </c>
    </row>
    <row r="36" spans="1:2" hidden="1" x14ac:dyDescent="0.2"/>
    <row r="37" spans="1:2" hidden="1" x14ac:dyDescent="0.2">
      <c r="A37" s="275" t="s">
        <v>48</v>
      </c>
    </row>
    <row r="38" spans="1:2" hidden="1" x14ac:dyDescent="0.2">
      <c r="A38" s="275" t="s">
        <v>49</v>
      </c>
      <c r="B38" s="275" t="s">
        <v>50</v>
      </c>
    </row>
    <row r="39" spans="1:2" hidden="1" x14ac:dyDescent="0.2"/>
    <row r="40" spans="1:2" hidden="1" x14ac:dyDescent="0.2">
      <c r="A40" s="275" t="s">
        <v>30</v>
      </c>
      <c r="B40" s="275" t="s">
        <v>31</v>
      </c>
    </row>
    <row r="41" spans="1:2" hidden="1" x14ac:dyDescent="0.2">
      <c r="A41" s="275" t="s">
        <v>33</v>
      </c>
      <c r="B41" s="275" t="s">
        <v>34</v>
      </c>
    </row>
    <row r="42" spans="1:2" hidden="1" x14ac:dyDescent="0.2">
      <c r="A42" s="275" t="s">
        <v>36</v>
      </c>
      <c r="B42" s="275" t="s">
        <v>56</v>
      </c>
    </row>
    <row r="43" spans="1:2" hidden="1" x14ac:dyDescent="0.2">
      <c r="A43" s="275" t="s">
        <v>39</v>
      </c>
      <c r="B43" s="275" t="s">
        <v>40</v>
      </c>
    </row>
    <row r="44" spans="1:2" hidden="1" x14ac:dyDescent="0.2"/>
    <row r="45" spans="1:2" hidden="1" x14ac:dyDescent="0.2">
      <c r="A45" s="278" t="s">
        <v>43</v>
      </c>
      <c r="B45" s="278" t="s">
        <v>44</v>
      </c>
    </row>
    <row r="46" spans="1:2" hidden="1" x14ac:dyDescent="0.2">
      <c r="A46" s="278" t="s">
        <v>46</v>
      </c>
      <c r="B46" s="277">
        <v>540.20000000000005</v>
      </c>
    </row>
    <row r="47" spans="1:2" hidden="1" x14ac:dyDescent="0.2"/>
    <row r="48" spans="1:2" hidden="1" x14ac:dyDescent="0.2">
      <c r="A48" s="275" t="s">
        <v>48</v>
      </c>
    </row>
    <row r="49" spans="1:2" hidden="1" x14ac:dyDescent="0.2">
      <c r="A49" s="275" t="s">
        <v>49</v>
      </c>
      <c r="B49" s="275" t="s">
        <v>50</v>
      </c>
    </row>
    <row r="50" spans="1:2" hidden="1" x14ac:dyDescent="0.2"/>
    <row r="51" spans="1:2" hidden="1" x14ac:dyDescent="0.2">
      <c r="A51" s="275" t="s">
        <v>30</v>
      </c>
      <c r="B51" s="275" t="s">
        <v>31</v>
      </c>
    </row>
    <row r="52" spans="1:2" hidden="1" x14ac:dyDescent="0.2">
      <c r="A52" s="275" t="s">
        <v>33</v>
      </c>
      <c r="B52" s="275" t="s">
        <v>34</v>
      </c>
    </row>
    <row r="53" spans="1:2" hidden="1" x14ac:dyDescent="0.2">
      <c r="A53" s="275" t="s">
        <v>36</v>
      </c>
      <c r="B53" s="275" t="s">
        <v>58</v>
      </c>
    </row>
    <row r="54" spans="1:2" hidden="1" x14ac:dyDescent="0.2">
      <c r="A54" s="275" t="s">
        <v>39</v>
      </c>
      <c r="B54" s="275" t="s">
        <v>40</v>
      </c>
    </row>
    <row r="55" spans="1:2" hidden="1" x14ac:dyDescent="0.2"/>
    <row r="56" spans="1:2" hidden="1" x14ac:dyDescent="0.2">
      <c r="A56" s="278" t="s">
        <v>43</v>
      </c>
      <c r="B56" s="278" t="s">
        <v>44</v>
      </c>
    </row>
    <row r="57" spans="1:2" hidden="1" x14ac:dyDescent="0.2">
      <c r="A57" s="278" t="s">
        <v>46</v>
      </c>
      <c r="B57" s="277">
        <v>1232.7</v>
      </c>
    </row>
    <row r="58" spans="1:2" hidden="1" x14ac:dyDescent="0.2"/>
    <row r="59" spans="1:2" hidden="1" x14ac:dyDescent="0.2">
      <c r="A59" s="275" t="s">
        <v>48</v>
      </c>
    </row>
    <row r="60" spans="1:2" hidden="1" x14ac:dyDescent="0.2">
      <c r="A60" s="275" t="s">
        <v>49</v>
      </c>
      <c r="B60" s="275" t="s">
        <v>50</v>
      </c>
    </row>
    <row r="61" spans="1:2" hidden="1" x14ac:dyDescent="0.2"/>
    <row r="62" spans="1:2" hidden="1" x14ac:dyDescent="0.2">
      <c r="A62" s="275" t="s">
        <v>30</v>
      </c>
      <c r="B62" s="275" t="s">
        <v>31</v>
      </c>
    </row>
    <row r="63" spans="1:2" hidden="1" x14ac:dyDescent="0.2">
      <c r="A63" s="275" t="s">
        <v>33</v>
      </c>
      <c r="B63" s="275" t="s">
        <v>34</v>
      </c>
    </row>
    <row r="64" spans="1:2" hidden="1" x14ac:dyDescent="0.2">
      <c r="A64" s="275" t="s">
        <v>36</v>
      </c>
      <c r="B64" s="275" t="s">
        <v>52</v>
      </c>
    </row>
    <row r="65" spans="1:2" hidden="1" x14ac:dyDescent="0.2">
      <c r="A65" s="275" t="s">
        <v>39</v>
      </c>
      <c r="B65" s="275" t="s">
        <v>40</v>
      </c>
    </row>
    <row r="66" spans="1:2" hidden="1" x14ac:dyDescent="0.2"/>
    <row r="67" spans="1:2" hidden="1" x14ac:dyDescent="0.2">
      <c r="A67" s="278" t="s">
        <v>43</v>
      </c>
      <c r="B67" s="278" t="s">
        <v>44</v>
      </c>
    </row>
    <row r="68" spans="1:2" hidden="1" x14ac:dyDescent="0.2">
      <c r="A68" s="278" t="s">
        <v>46</v>
      </c>
      <c r="B68" s="277">
        <v>134.69999999999999</v>
      </c>
    </row>
    <row r="69" spans="1:2" hidden="1" x14ac:dyDescent="0.2"/>
    <row r="70" spans="1:2" hidden="1" x14ac:dyDescent="0.2">
      <c r="A70" s="275" t="s">
        <v>48</v>
      </c>
    </row>
    <row r="71" spans="1:2" hidden="1" x14ac:dyDescent="0.2">
      <c r="A71" s="275" t="s">
        <v>49</v>
      </c>
      <c r="B71" s="275" t="s">
        <v>50</v>
      </c>
    </row>
    <row r="72" spans="1:2" hidden="1" x14ac:dyDescent="0.2"/>
    <row r="73" spans="1:2" hidden="1" x14ac:dyDescent="0.2">
      <c r="A73" s="275" t="s">
        <v>30</v>
      </c>
      <c r="B73" s="275" t="s">
        <v>31</v>
      </c>
    </row>
    <row r="74" spans="1:2" hidden="1" x14ac:dyDescent="0.2">
      <c r="A74" s="275" t="s">
        <v>33</v>
      </c>
      <c r="B74" s="275" t="s">
        <v>34</v>
      </c>
    </row>
    <row r="75" spans="1:2" hidden="1" x14ac:dyDescent="0.2">
      <c r="A75" s="275" t="s">
        <v>36</v>
      </c>
      <c r="B75" s="275" t="s">
        <v>53</v>
      </c>
    </row>
    <row r="76" spans="1:2" hidden="1" x14ac:dyDescent="0.2">
      <c r="A76" s="275" t="s">
        <v>39</v>
      </c>
      <c r="B76" s="275" t="s">
        <v>40</v>
      </c>
    </row>
    <row r="77" spans="1:2" hidden="1" x14ac:dyDescent="0.2"/>
    <row r="78" spans="1:2" hidden="1" x14ac:dyDescent="0.2">
      <c r="A78" s="278" t="s">
        <v>43</v>
      </c>
      <c r="B78" s="278" t="s">
        <v>44</v>
      </c>
    </row>
    <row r="79" spans="1:2" hidden="1" x14ac:dyDescent="0.2">
      <c r="A79" s="278" t="s">
        <v>46</v>
      </c>
      <c r="B79" s="277">
        <v>222.5</v>
      </c>
    </row>
    <row r="80" spans="1:2" hidden="1" x14ac:dyDescent="0.2"/>
    <row r="81" spans="1:2" hidden="1" x14ac:dyDescent="0.2">
      <c r="A81" s="275" t="s">
        <v>48</v>
      </c>
    </row>
    <row r="82" spans="1:2" hidden="1" x14ac:dyDescent="0.2">
      <c r="A82" s="275" t="s">
        <v>49</v>
      </c>
      <c r="B82" s="275" t="s">
        <v>50</v>
      </c>
    </row>
    <row r="83" spans="1:2" hidden="1" x14ac:dyDescent="0.2"/>
    <row r="84" spans="1:2" hidden="1" x14ac:dyDescent="0.2">
      <c r="A84" s="275" t="s">
        <v>30</v>
      </c>
      <c r="B84" s="275" t="s">
        <v>31</v>
      </c>
    </row>
    <row r="85" spans="1:2" hidden="1" x14ac:dyDescent="0.2">
      <c r="A85" s="275" t="s">
        <v>33</v>
      </c>
      <c r="B85" s="275" t="s">
        <v>34</v>
      </c>
    </row>
    <row r="86" spans="1:2" hidden="1" x14ac:dyDescent="0.2">
      <c r="A86" s="275" t="s">
        <v>36</v>
      </c>
      <c r="B86" s="275" t="s">
        <v>57</v>
      </c>
    </row>
    <row r="87" spans="1:2" hidden="1" x14ac:dyDescent="0.2">
      <c r="A87" s="275" t="s">
        <v>39</v>
      </c>
      <c r="B87" s="275" t="s">
        <v>40</v>
      </c>
    </row>
    <row r="88" spans="1:2" hidden="1" x14ac:dyDescent="0.2"/>
    <row r="89" spans="1:2" hidden="1" x14ac:dyDescent="0.2">
      <c r="A89" s="278" t="s">
        <v>43</v>
      </c>
      <c r="B89" s="278" t="s">
        <v>44</v>
      </c>
    </row>
    <row r="90" spans="1:2" hidden="1" x14ac:dyDescent="0.2">
      <c r="A90" s="278" t="s">
        <v>46</v>
      </c>
      <c r="B90" s="277">
        <v>934.7</v>
      </c>
    </row>
    <row r="91" spans="1:2" hidden="1" x14ac:dyDescent="0.2"/>
    <row r="92" spans="1:2" hidden="1" x14ac:dyDescent="0.2">
      <c r="A92" s="275" t="s">
        <v>48</v>
      </c>
    </row>
    <row r="93" spans="1:2" hidden="1" x14ac:dyDescent="0.2">
      <c r="A93" s="275" t="s">
        <v>49</v>
      </c>
      <c r="B93" s="275" t="s">
        <v>50</v>
      </c>
    </row>
    <row r="94" spans="1:2" hidden="1" x14ac:dyDescent="0.2"/>
    <row r="95" spans="1:2" hidden="1" x14ac:dyDescent="0.2">
      <c r="A95" s="275" t="s">
        <v>30</v>
      </c>
      <c r="B95" s="275" t="s">
        <v>31</v>
      </c>
    </row>
    <row r="96" spans="1:2" hidden="1" x14ac:dyDescent="0.2">
      <c r="A96" s="275" t="s">
        <v>33</v>
      </c>
      <c r="B96" s="275" t="s">
        <v>34</v>
      </c>
    </row>
    <row r="97" spans="1:2" hidden="1" x14ac:dyDescent="0.2">
      <c r="A97" s="275" t="s">
        <v>36</v>
      </c>
      <c r="B97" s="275" t="s">
        <v>54</v>
      </c>
    </row>
    <row r="98" spans="1:2" hidden="1" x14ac:dyDescent="0.2">
      <c r="A98" s="275" t="s">
        <v>39</v>
      </c>
      <c r="B98" s="275" t="s">
        <v>40</v>
      </c>
    </row>
    <row r="99" spans="1:2" hidden="1" x14ac:dyDescent="0.2"/>
    <row r="100" spans="1:2" hidden="1" x14ac:dyDescent="0.2">
      <c r="A100" s="278" t="s">
        <v>43</v>
      </c>
      <c r="B100" s="278" t="s">
        <v>44</v>
      </c>
    </row>
    <row r="101" spans="1:2" hidden="1" x14ac:dyDescent="0.2">
      <c r="A101" s="278" t="s">
        <v>46</v>
      </c>
      <c r="B101" s="277">
        <v>360.9</v>
      </c>
    </row>
    <row r="102" spans="1:2" hidden="1" x14ac:dyDescent="0.2"/>
    <row r="103" spans="1:2" hidden="1" x14ac:dyDescent="0.2">
      <c r="A103" s="275" t="s">
        <v>48</v>
      </c>
    </row>
    <row r="104" spans="1:2" hidden="1" x14ac:dyDescent="0.2">
      <c r="A104" s="275" t="s">
        <v>49</v>
      </c>
      <c r="B104" s="275" t="s">
        <v>50</v>
      </c>
    </row>
    <row r="105" spans="1:2" hidden="1" x14ac:dyDescent="0.2"/>
    <row r="106" spans="1:2" hidden="1" x14ac:dyDescent="0.2">
      <c r="A106" s="275" t="s">
        <v>30</v>
      </c>
      <c r="B106" s="275" t="s">
        <v>31</v>
      </c>
    </row>
    <row r="107" spans="1:2" hidden="1" x14ac:dyDescent="0.2">
      <c r="A107" s="275" t="s">
        <v>33</v>
      </c>
      <c r="B107" s="275" t="s">
        <v>34</v>
      </c>
    </row>
    <row r="108" spans="1:2" hidden="1" x14ac:dyDescent="0.2">
      <c r="A108" s="275" t="s">
        <v>36</v>
      </c>
      <c r="B108" s="275" t="s">
        <v>59</v>
      </c>
    </row>
    <row r="109" spans="1:2" hidden="1" x14ac:dyDescent="0.2">
      <c r="A109" s="275" t="s">
        <v>39</v>
      </c>
      <c r="B109" s="275" t="s">
        <v>40</v>
      </c>
    </row>
    <row r="110" spans="1:2" hidden="1" x14ac:dyDescent="0.2"/>
    <row r="111" spans="1:2" hidden="1" x14ac:dyDescent="0.2">
      <c r="A111" s="278" t="s">
        <v>43</v>
      </c>
      <c r="B111" s="278" t="s">
        <v>44</v>
      </c>
    </row>
    <row r="112" spans="1:2" hidden="1" x14ac:dyDescent="0.2">
      <c r="A112" s="278" t="s">
        <v>46</v>
      </c>
      <c r="B112" s="277">
        <v>1368.8</v>
      </c>
    </row>
    <row r="113" spans="1:2" hidden="1" x14ac:dyDescent="0.2"/>
    <row r="114" spans="1:2" hidden="1" x14ac:dyDescent="0.2">
      <c r="A114" s="275" t="s">
        <v>48</v>
      </c>
    </row>
    <row r="115" spans="1:2" hidden="1" x14ac:dyDescent="0.2">
      <c r="A115" s="275" t="s">
        <v>49</v>
      </c>
      <c r="B115" s="275" t="s">
        <v>50</v>
      </c>
    </row>
    <row r="116" spans="1:2" hidden="1" x14ac:dyDescent="0.2"/>
    <row r="117" spans="1:2" hidden="1" x14ac:dyDescent="0.2">
      <c r="A117" s="275" t="s">
        <v>30</v>
      </c>
      <c r="B117" s="275" t="s">
        <v>31</v>
      </c>
    </row>
    <row r="118" spans="1:2" hidden="1" x14ac:dyDescent="0.2">
      <c r="A118" s="275" t="s">
        <v>33</v>
      </c>
      <c r="B118" s="275" t="s">
        <v>34</v>
      </c>
    </row>
    <row r="119" spans="1:2" hidden="1" x14ac:dyDescent="0.2">
      <c r="A119" s="275" t="s">
        <v>36</v>
      </c>
      <c r="B119" s="275" t="s">
        <v>60</v>
      </c>
    </row>
    <row r="120" spans="1:2" hidden="1" x14ac:dyDescent="0.2">
      <c r="A120" s="275" t="s">
        <v>39</v>
      </c>
      <c r="B120" s="275" t="s">
        <v>40</v>
      </c>
    </row>
    <row r="121" spans="1:2" hidden="1" x14ac:dyDescent="0.2"/>
    <row r="122" spans="1:2" hidden="1" x14ac:dyDescent="0.2">
      <c r="A122" s="278" t="s">
        <v>43</v>
      </c>
      <c r="B122" s="278" t="s">
        <v>44</v>
      </c>
    </row>
    <row r="123" spans="1:2" hidden="1" x14ac:dyDescent="0.2">
      <c r="A123" s="278" t="s">
        <v>46</v>
      </c>
      <c r="B123" s="277">
        <v>2996.5</v>
      </c>
    </row>
    <row r="124" spans="1:2" hidden="1" x14ac:dyDescent="0.2"/>
    <row r="125" spans="1:2" hidden="1" x14ac:dyDescent="0.2">
      <c r="A125" s="275" t="s">
        <v>48</v>
      </c>
    </row>
    <row r="126" spans="1:2" hidden="1" x14ac:dyDescent="0.2">
      <c r="A126" s="275" t="s">
        <v>49</v>
      </c>
      <c r="B126" s="275" t="s">
        <v>50</v>
      </c>
    </row>
    <row r="127" spans="1:2" hidden="1" x14ac:dyDescent="0.2"/>
    <row r="128" spans="1:2" hidden="1" x14ac:dyDescent="0.2">
      <c r="A128" s="275" t="s">
        <v>30</v>
      </c>
      <c r="B128" s="275" t="s">
        <v>31</v>
      </c>
    </row>
    <row r="129" spans="1:2" hidden="1" x14ac:dyDescent="0.2">
      <c r="A129" s="275" t="s">
        <v>33</v>
      </c>
      <c r="B129" s="275" t="s">
        <v>488</v>
      </c>
    </row>
    <row r="130" spans="1:2" hidden="1" x14ac:dyDescent="0.2">
      <c r="A130" s="275" t="s">
        <v>36</v>
      </c>
      <c r="B130" s="275" t="s">
        <v>37</v>
      </c>
    </row>
    <row r="131" spans="1:2" hidden="1" x14ac:dyDescent="0.2">
      <c r="A131" s="275" t="s">
        <v>39</v>
      </c>
      <c r="B131" s="275" t="s">
        <v>40</v>
      </c>
    </row>
    <row r="132" spans="1:2" hidden="1" x14ac:dyDescent="0.2"/>
    <row r="133" spans="1:2" hidden="1" x14ac:dyDescent="0.2">
      <c r="A133" s="278" t="s">
        <v>43</v>
      </c>
      <c r="B133" s="278" t="s">
        <v>44</v>
      </c>
    </row>
    <row r="134" spans="1:2" hidden="1" x14ac:dyDescent="0.2">
      <c r="A134" s="278" t="s">
        <v>46</v>
      </c>
      <c r="B134" s="277">
        <v>5554</v>
      </c>
    </row>
    <row r="135" spans="1:2" hidden="1" x14ac:dyDescent="0.2"/>
    <row r="136" spans="1:2" hidden="1" x14ac:dyDescent="0.2">
      <c r="A136" s="275" t="s">
        <v>48</v>
      </c>
    </row>
    <row r="137" spans="1:2" hidden="1" x14ac:dyDescent="0.2">
      <c r="A137" s="275" t="s">
        <v>49</v>
      </c>
      <c r="B137" s="275" t="s">
        <v>50</v>
      </c>
    </row>
    <row r="138" spans="1:2" hidden="1" x14ac:dyDescent="0.2"/>
    <row r="139" spans="1:2" hidden="1" x14ac:dyDescent="0.2">
      <c r="A139" s="275" t="s">
        <v>30</v>
      </c>
      <c r="B139" s="275" t="s">
        <v>31</v>
      </c>
    </row>
    <row r="140" spans="1:2" hidden="1" x14ac:dyDescent="0.2">
      <c r="A140" s="275" t="s">
        <v>33</v>
      </c>
      <c r="B140" s="275" t="s">
        <v>488</v>
      </c>
    </row>
    <row r="141" spans="1:2" hidden="1" x14ac:dyDescent="0.2">
      <c r="A141" s="275" t="s">
        <v>36</v>
      </c>
      <c r="B141" s="275" t="s">
        <v>51</v>
      </c>
    </row>
    <row r="142" spans="1:2" hidden="1" x14ac:dyDescent="0.2">
      <c r="A142" s="275" t="s">
        <v>39</v>
      </c>
      <c r="B142" s="275" t="s">
        <v>40</v>
      </c>
    </row>
    <row r="143" spans="1:2" hidden="1" x14ac:dyDescent="0.2"/>
    <row r="144" spans="1:2" hidden="1" x14ac:dyDescent="0.2">
      <c r="A144" s="278" t="s">
        <v>43</v>
      </c>
      <c r="B144" s="278" t="s">
        <v>44</v>
      </c>
    </row>
    <row r="145" spans="1:2" hidden="1" x14ac:dyDescent="0.2">
      <c r="A145" s="278" t="s">
        <v>46</v>
      </c>
      <c r="B145" s="277">
        <v>952.8</v>
      </c>
    </row>
    <row r="146" spans="1:2" hidden="1" x14ac:dyDescent="0.2"/>
    <row r="147" spans="1:2" hidden="1" x14ac:dyDescent="0.2">
      <c r="A147" s="275" t="s">
        <v>48</v>
      </c>
    </row>
    <row r="148" spans="1:2" hidden="1" x14ac:dyDescent="0.2">
      <c r="A148" s="275" t="s">
        <v>49</v>
      </c>
      <c r="B148" s="275" t="s">
        <v>50</v>
      </c>
    </row>
    <row r="149" spans="1:2" hidden="1" x14ac:dyDescent="0.2"/>
    <row r="150" spans="1:2" hidden="1" x14ac:dyDescent="0.2">
      <c r="A150" s="275" t="s">
        <v>30</v>
      </c>
      <c r="B150" s="275" t="s">
        <v>31</v>
      </c>
    </row>
    <row r="151" spans="1:2" hidden="1" x14ac:dyDescent="0.2">
      <c r="A151" s="275" t="s">
        <v>33</v>
      </c>
      <c r="B151" s="275" t="s">
        <v>488</v>
      </c>
    </row>
    <row r="152" spans="1:2" hidden="1" x14ac:dyDescent="0.2">
      <c r="A152" s="275" t="s">
        <v>36</v>
      </c>
      <c r="B152" s="275" t="s">
        <v>55</v>
      </c>
    </row>
    <row r="153" spans="1:2" hidden="1" x14ac:dyDescent="0.2">
      <c r="A153" s="275" t="s">
        <v>39</v>
      </c>
      <c r="B153" s="275" t="s">
        <v>40</v>
      </c>
    </row>
    <row r="154" spans="1:2" hidden="1" x14ac:dyDescent="0.2"/>
    <row r="155" spans="1:2" hidden="1" x14ac:dyDescent="0.2">
      <c r="A155" s="278" t="s">
        <v>43</v>
      </c>
      <c r="B155" s="278" t="s">
        <v>44</v>
      </c>
    </row>
    <row r="156" spans="1:2" hidden="1" x14ac:dyDescent="0.2">
      <c r="A156" s="278" t="s">
        <v>46</v>
      </c>
      <c r="B156" s="277">
        <v>411.5</v>
      </c>
    </row>
    <row r="157" spans="1:2" hidden="1" x14ac:dyDescent="0.2"/>
    <row r="158" spans="1:2" hidden="1" x14ac:dyDescent="0.2">
      <c r="A158" s="275" t="s">
        <v>48</v>
      </c>
    </row>
    <row r="159" spans="1:2" hidden="1" x14ac:dyDescent="0.2">
      <c r="A159" s="275" t="s">
        <v>49</v>
      </c>
      <c r="B159" s="275" t="s">
        <v>50</v>
      </c>
    </row>
    <row r="160" spans="1:2" hidden="1" x14ac:dyDescent="0.2"/>
    <row r="161" spans="1:2" hidden="1" x14ac:dyDescent="0.2">
      <c r="A161" s="275" t="s">
        <v>30</v>
      </c>
      <c r="B161" s="275" t="s">
        <v>31</v>
      </c>
    </row>
    <row r="162" spans="1:2" hidden="1" x14ac:dyDescent="0.2">
      <c r="A162" s="275" t="s">
        <v>33</v>
      </c>
      <c r="B162" s="275" t="s">
        <v>488</v>
      </c>
    </row>
    <row r="163" spans="1:2" hidden="1" x14ac:dyDescent="0.2">
      <c r="A163" s="275" t="s">
        <v>36</v>
      </c>
      <c r="B163" s="275" t="s">
        <v>56</v>
      </c>
    </row>
    <row r="164" spans="1:2" hidden="1" x14ac:dyDescent="0.2">
      <c r="A164" s="275" t="s">
        <v>39</v>
      </c>
      <c r="B164" s="275" t="s">
        <v>40</v>
      </c>
    </row>
    <row r="165" spans="1:2" hidden="1" x14ac:dyDescent="0.2"/>
    <row r="166" spans="1:2" hidden="1" x14ac:dyDescent="0.2">
      <c r="A166" s="278" t="s">
        <v>43</v>
      </c>
      <c r="B166" s="278" t="s">
        <v>44</v>
      </c>
    </row>
    <row r="167" spans="1:2" hidden="1" x14ac:dyDescent="0.2">
      <c r="A167" s="278" t="s">
        <v>46</v>
      </c>
      <c r="B167" s="277">
        <v>499.5</v>
      </c>
    </row>
    <row r="168" spans="1:2" hidden="1" x14ac:dyDescent="0.2"/>
    <row r="169" spans="1:2" hidden="1" x14ac:dyDescent="0.2">
      <c r="A169" s="275" t="s">
        <v>48</v>
      </c>
    </row>
    <row r="170" spans="1:2" hidden="1" x14ac:dyDescent="0.2">
      <c r="A170" s="275" t="s">
        <v>49</v>
      </c>
      <c r="B170" s="275" t="s">
        <v>50</v>
      </c>
    </row>
    <row r="171" spans="1:2" hidden="1" x14ac:dyDescent="0.2"/>
    <row r="172" spans="1:2" hidden="1" x14ac:dyDescent="0.2">
      <c r="A172" s="275" t="s">
        <v>30</v>
      </c>
      <c r="B172" s="275" t="s">
        <v>31</v>
      </c>
    </row>
    <row r="173" spans="1:2" hidden="1" x14ac:dyDescent="0.2">
      <c r="A173" s="275" t="s">
        <v>33</v>
      </c>
      <c r="B173" s="275" t="s">
        <v>488</v>
      </c>
    </row>
    <row r="174" spans="1:2" hidden="1" x14ac:dyDescent="0.2">
      <c r="A174" s="275" t="s">
        <v>36</v>
      </c>
      <c r="B174" s="275" t="s">
        <v>58</v>
      </c>
    </row>
    <row r="175" spans="1:2" hidden="1" x14ac:dyDescent="0.2">
      <c r="A175" s="275" t="s">
        <v>39</v>
      </c>
      <c r="B175" s="275" t="s">
        <v>40</v>
      </c>
    </row>
    <row r="176" spans="1:2" hidden="1" x14ac:dyDescent="0.2"/>
    <row r="177" spans="1:2" hidden="1" x14ac:dyDescent="0.2">
      <c r="A177" s="278" t="s">
        <v>43</v>
      </c>
      <c r="B177" s="278" t="s">
        <v>44</v>
      </c>
    </row>
    <row r="178" spans="1:2" hidden="1" x14ac:dyDescent="0.2">
      <c r="A178" s="278" t="s">
        <v>46</v>
      </c>
      <c r="B178" s="277">
        <v>1150</v>
      </c>
    </row>
    <row r="179" spans="1:2" hidden="1" x14ac:dyDescent="0.2"/>
    <row r="180" spans="1:2" hidden="1" x14ac:dyDescent="0.2">
      <c r="A180" s="275" t="s">
        <v>48</v>
      </c>
    </row>
    <row r="181" spans="1:2" hidden="1" x14ac:dyDescent="0.2">
      <c r="A181" s="275" t="s">
        <v>49</v>
      </c>
      <c r="B181" s="275" t="s">
        <v>50</v>
      </c>
    </row>
    <row r="182" spans="1:2" hidden="1" x14ac:dyDescent="0.2"/>
    <row r="183" spans="1:2" hidden="1" x14ac:dyDescent="0.2">
      <c r="A183" s="275" t="s">
        <v>30</v>
      </c>
      <c r="B183" s="275" t="s">
        <v>31</v>
      </c>
    </row>
    <row r="184" spans="1:2" hidden="1" x14ac:dyDescent="0.2">
      <c r="A184" s="275" t="s">
        <v>33</v>
      </c>
      <c r="B184" s="275" t="s">
        <v>488</v>
      </c>
    </row>
    <row r="185" spans="1:2" hidden="1" x14ac:dyDescent="0.2">
      <c r="A185" s="275" t="s">
        <v>36</v>
      </c>
      <c r="B185" s="275" t="s">
        <v>52</v>
      </c>
    </row>
    <row r="186" spans="1:2" hidden="1" x14ac:dyDescent="0.2">
      <c r="A186" s="275" t="s">
        <v>39</v>
      </c>
      <c r="B186" s="275" t="s">
        <v>40</v>
      </c>
    </row>
    <row r="187" spans="1:2" hidden="1" x14ac:dyDescent="0.2"/>
    <row r="188" spans="1:2" hidden="1" x14ac:dyDescent="0.2">
      <c r="A188" s="278" t="s">
        <v>43</v>
      </c>
      <c r="B188" s="278" t="s">
        <v>44</v>
      </c>
    </row>
    <row r="189" spans="1:2" hidden="1" x14ac:dyDescent="0.2">
      <c r="A189" s="278" t="s">
        <v>46</v>
      </c>
      <c r="B189" s="277">
        <v>135</v>
      </c>
    </row>
    <row r="190" spans="1:2" hidden="1" x14ac:dyDescent="0.2"/>
    <row r="191" spans="1:2" hidden="1" x14ac:dyDescent="0.2">
      <c r="A191" s="275" t="s">
        <v>48</v>
      </c>
    </row>
    <row r="192" spans="1:2" hidden="1" x14ac:dyDescent="0.2">
      <c r="A192" s="275" t="s">
        <v>49</v>
      </c>
      <c r="B192" s="275" t="s">
        <v>50</v>
      </c>
    </row>
    <row r="193" spans="1:2" hidden="1" x14ac:dyDescent="0.2"/>
    <row r="194" spans="1:2" hidden="1" x14ac:dyDescent="0.2">
      <c r="A194" s="275" t="s">
        <v>30</v>
      </c>
      <c r="B194" s="275" t="s">
        <v>31</v>
      </c>
    </row>
    <row r="195" spans="1:2" hidden="1" x14ac:dyDescent="0.2">
      <c r="A195" s="275" t="s">
        <v>33</v>
      </c>
      <c r="B195" s="275" t="s">
        <v>488</v>
      </c>
    </row>
    <row r="196" spans="1:2" hidden="1" x14ac:dyDescent="0.2">
      <c r="A196" s="275" t="s">
        <v>36</v>
      </c>
      <c r="B196" s="275" t="s">
        <v>53</v>
      </c>
    </row>
    <row r="197" spans="1:2" hidden="1" x14ac:dyDescent="0.2">
      <c r="A197" s="275" t="s">
        <v>39</v>
      </c>
      <c r="B197" s="275" t="s">
        <v>40</v>
      </c>
    </row>
    <row r="198" spans="1:2" hidden="1" x14ac:dyDescent="0.2"/>
    <row r="199" spans="1:2" hidden="1" x14ac:dyDescent="0.2">
      <c r="A199" s="278" t="s">
        <v>43</v>
      </c>
      <c r="B199" s="278" t="s">
        <v>44</v>
      </c>
    </row>
    <row r="200" spans="1:2" hidden="1" x14ac:dyDescent="0.2">
      <c r="A200" s="278" t="s">
        <v>46</v>
      </c>
      <c r="B200" s="277">
        <v>11.4</v>
      </c>
    </row>
    <row r="201" spans="1:2" hidden="1" x14ac:dyDescent="0.2"/>
    <row r="202" spans="1:2" hidden="1" x14ac:dyDescent="0.2">
      <c r="A202" s="275" t="s">
        <v>48</v>
      </c>
    </row>
    <row r="203" spans="1:2" hidden="1" x14ac:dyDescent="0.2">
      <c r="A203" s="275" t="s">
        <v>49</v>
      </c>
      <c r="B203" s="275" t="s">
        <v>50</v>
      </c>
    </row>
    <row r="204" spans="1:2" hidden="1" x14ac:dyDescent="0.2"/>
    <row r="205" spans="1:2" hidden="1" x14ac:dyDescent="0.2">
      <c r="A205" s="275" t="s">
        <v>30</v>
      </c>
      <c r="B205" s="275" t="s">
        <v>31</v>
      </c>
    </row>
    <row r="206" spans="1:2" hidden="1" x14ac:dyDescent="0.2">
      <c r="A206" s="275" t="s">
        <v>33</v>
      </c>
      <c r="B206" s="275" t="s">
        <v>488</v>
      </c>
    </row>
    <row r="207" spans="1:2" hidden="1" x14ac:dyDescent="0.2">
      <c r="A207" s="275" t="s">
        <v>36</v>
      </c>
      <c r="B207" s="275" t="s">
        <v>57</v>
      </c>
    </row>
    <row r="208" spans="1:2" hidden="1" x14ac:dyDescent="0.2">
      <c r="A208" s="275" t="s">
        <v>39</v>
      </c>
      <c r="B208" s="275" t="s">
        <v>40</v>
      </c>
    </row>
    <row r="209" spans="1:2" hidden="1" x14ac:dyDescent="0.2"/>
    <row r="210" spans="1:2" hidden="1" x14ac:dyDescent="0.2">
      <c r="A210" s="278" t="s">
        <v>43</v>
      </c>
      <c r="B210" s="278" t="s">
        <v>44</v>
      </c>
    </row>
    <row r="211" spans="1:2" hidden="1" x14ac:dyDescent="0.2">
      <c r="A211" s="278" t="s">
        <v>46</v>
      </c>
      <c r="B211" s="277">
        <v>872.6</v>
      </c>
    </row>
    <row r="212" spans="1:2" hidden="1" x14ac:dyDescent="0.2"/>
    <row r="213" spans="1:2" hidden="1" x14ac:dyDescent="0.2">
      <c r="A213" s="275" t="s">
        <v>48</v>
      </c>
    </row>
    <row r="214" spans="1:2" hidden="1" x14ac:dyDescent="0.2">
      <c r="A214" s="275" t="s">
        <v>49</v>
      </c>
      <c r="B214" s="275" t="s">
        <v>50</v>
      </c>
    </row>
    <row r="215" spans="1:2" hidden="1" x14ac:dyDescent="0.2"/>
    <row r="216" spans="1:2" hidden="1" x14ac:dyDescent="0.2">
      <c r="A216" s="275" t="s">
        <v>30</v>
      </c>
      <c r="B216" s="275" t="s">
        <v>31</v>
      </c>
    </row>
    <row r="217" spans="1:2" hidden="1" x14ac:dyDescent="0.2">
      <c r="A217" s="275" t="s">
        <v>33</v>
      </c>
      <c r="B217" s="275" t="s">
        <v>488</v>
      </c>
    </row>
    <row r="218" spans="1:2" hidden="1" x14ac:dyDescent="0.2">
      <c r="A218" s="275" t="s">
        <v>36</v>
      </c>
      <c r="B218" s="275" t="s">
        <v>54</v>
      </c>
    </row>
    <row r="219" spans="1:2" hidden="1" x14ac:dyDescent="0.2">
      <c r="A219" s="275" t="s">
        <v>39</v>
      </c>
      <c r="B219" s="275" t="s">
        <v>40</v>
      </c>
    </row>
    <row r="220" spans="1:2" hidden="1" x14ac:dyDescent="0.2"/>
    <row r="221" spans="1:2" hidden="1" x14ac:dyDescent="0.2">
      <c r="A221" s="278" t="s">
        <v>43</v>
      </c>
      <c r="B221" s="278" t="s">
        <v>44</v>
      </c>
    </row>
    <row r="222" spans="1:2" hidden="1" x14ac:dyDescent="0.2">
      <c r="A222" s="278" t="s">
        <v>46</v>
      </c>
      <c r="B222" s="277">
        <v>168.9</v>
      </c>
    </row>
    <row r="223" spans="1:2" hidden="1" x14ac:dyDescent="0.2"/>
    <row r="224" spans="1:2" hidden="1" x14ac:dyDescent="0.2">
      <c r="A224" s="275" t="s">
        <v>48</v>
      </c>
    </row>
    <row r="225" spans="1:2" hidden="1" x14ac:dyDescent="0.2">
      <c r="A225" s="275" t="s">
        <v>49</v>
      </c>
      <c r="B225" s="275" t="s">
        <v>50</v>
      </c>
    </row>
    <row r="226" spans="1:2" hidden="1" x14ac:dyDescent="0.2"/>
    <row r="227" spans="1:2" hidden="1" x14ac:dyDescent="0.2">
      <c r="A227" s="275" t="s">
        <v>30</v>
      </c>
      <c r="B227" s="275" t="s">
        <v>31</v>
      </c>
    </row>
    <row r="228" spans="1:2" hidden="1" x14ac:dyDescent="0.2">
      <c r="A228" s="275" t="s">
        <v>33</v>
      </c>
      <c r="B228" s="275" t="s">
        <v>488</v>
      </c>
    </row>
    <row r="229" spans="1:2" hidden="1" x14ac:dyDescent="0.2">
      <c r="A229" s="275" t="s">
        <v>36</v>
      </c>
      <c r="B229" s="275" t="s">
        <v>59</v>
      </c>
    </row>
    <row r="230" spans="1:2" hidden="1" x14ac:dyDescent="0.2">
      <c r="A230" s="275" t="s">
        <v>39</v>
      </c>
      <c r="B230" s="275" t="s">
        <v>40</v>
      </c>
    </row>
    <row r="231" spans="1:2" hidden="1" x14ac:dyDescent="0.2"/>
    <row r="232" spans="1:2" hidden="1" x14ac:dyDescent="0.2">
      <c r="A232" s="278" t="s">
        <v>43</v>
      </c>
      <c r="B232" s="278" t="s">
        <v>44</v>
      </c>
    </row>
    <row r="233" spans="1:2" hidden="1" x14ac:dyDescent="0.2">
      <c r="A233" s="278" t="s">
        <v>46</v>
      </c>
      <c r="B233" s="277">
        <v>747</v>
      </c>
    </row>
    <row r="234" spans="1:2" hidden="1" x14ac:dyDescent="0.2"/>
    <row r="235" spans="1:2" hidden="1" x14ac:dyDescent="0.2">
      <c r="A235" s="275" t="s">
        <v>48</v>
      </c>
    </row>
    <row r="236" spans="1:2" hidden="1" x14ac:dyDescent="0.2">
      <c r="A236" s="275" t="s">
        <v>49</v>
      </c>
      <c r="B236" s="275" t="s">
        <v>50</v>
      </c>
    </row>
    <row r="237" spans="1:2" hidden="1" x14ac:dyDescent="0.2"/>
    <row r="238" spans="1:2" hidden="1" x14ac:dyDescent="0.2">
      <c r="A238" s="275" t="s">
        <v>30</v>
      </c>
      <c r="B238" s="275" t="s">
        <v>31</v>
      </c>
    </row>
    <row r="239" spans="1:2" hidden="1" x14ac:dyDescent="0.2">
      <c r="A239" s="275" t="s">
        <v>33</v>
      </c>
      <c r="B239" s="275" t="s">
        <v>488</v>
      </c>
    </row>
    <row r="240" spans="1:2" hidden="1" x14ac:dyDescent="0.2">
      <c r="A240" s="275" t="s">
        <v>36</v>
      </c>
      <c r="B240" s="275" t="s">
        <v>60</v>
      </c>
    </row>
    <row r="241" spans="1:2" hidden="1" x14ac:dyDescent="0.2">
      <c r="A241" s="275" t="s">
        <v>39</v>
      </c>
      <c r="B241" s="275" t="s">
        <v>40</v>
      </c>
    </row>
    <row r="242" spans="1:2" hidden="1" x14ac:dyDescent="0.2"/>
    <row r="243" spans="1:2" hidden="1" x14ac:dyDescent="0.2">
      <c r="A243" s="278" t="s">
        <v>43</v>
      </c>
      <c r="B243" s="278" t="s">
        <v>44</v>
      </c>
    </row>
    <row r="244" spans="1:2" hidden="1" x14ac:dyDescent="0.2">
      <c r="A244" s="278" t="s">
        <v>46</v>
      </c>
      <c r="B244" s="277">
        <v>605.4</v>
      </c>
    </row>
    <row r="245" spans="1:2" hidden="1" x14ac:dyDescent="0.2"/>
    <row r="246" spans="1:2" hidden="1" x14ac:dyDescent="0.2">
      <c r="A246" s="275" t="s">
        <v>48</v>
      </c>
    </row>
    <row r="247" spans="1:2" hidden="1" x14ac:dyDescent="0.2">
      <c r="A247" s="275" t="s">
        <v>49</v>
      </c>
      <c r="B247" s="275" t="s">
        <v>50</v>
      </c>
    </row>
    <row r="248" spans="1:2" hidden="1" x14ac:dyDescent="0.2"/>
    <row r="249" spans="1:2" hidden="1" x14ac:dyDescent="0.2">
      <c r="A249" s="275" t="s">
        <v>30</v>
      </c>
      <c r="B249" s="275" t="s">
        <v>31</v>
      </c>
    </row>
    <row r="250" spans="1:2" hidden="1" x14ac:dyDescent="0.2">
      <c r="A250" s="275" t="s">
        <v>33</v>
      </c>
      <c r="B250" s="275" t="s">
        <v>489</v>
      </c>
    </row>
    <row r="251" spans="1:2" hidden="1" x14ac:dyDescent="0.2">
      <c r="A251" s="275" t="s">
        <v>36</v>
      </c>
      <c r="B251" s="275" t="s">
        <v>37</v>
      </c>
    </row>
    <row r="252" spans="1:2" hidden="1" x14ac:dyDescent="0.2">
      <c r="A252" s="275" t="s">
        <v>39</v>
      </c>
      <c r="B252" s="275" t="s">
        <v>40</v>
      </c>
    </row>
    <row r="253" spans="1:2" hidden="1" x14ac:dyDescent="0.2"/>
    <row r="254" spans="1:2" hidden="1" x14ac:dyDescent="0.2">
      <c r="A254" s="278" t="s">
        <v>43</v>
      </c>
      <c r="B254" s="278" t="s">
        <v>44</v>
      </c>
    </row>
    <row r="255" spans="1:2" hidden="1" x14ac:dyDescent="0.2">
      <c r="A255" s="278" t="s">
        <v>46</v>
      </c>
      <c r="B255" s="279" t="s">
        <v>49</v>
      </c>
    </row>
    <row r="256" spans="1:2" hidden="1" x14ac:dyDescent="0.2"/>
    <row r="257" spans="1:2" hidden="1" x14ac:dyDescent="0.2">
      <c r="A257" s="275" t="s">
        <v>48</v>
      </c>
    </row>
    <row r="258" spans="1:2" hidden="1" x14ac:dyDescent="0.2">
      <c r="A258" s="275" t="s">
        <v>49</v>
      </c>
      <c r="B258" s="275" t="s">
        <v>50</v>
      </c>
    </row>
    <row r="259" spans="1:2" hidden="1" x14ac:dyDescent="0.2"/>
    <row r="260" spans="1:2" hidden="1" x14ac:dyDescent="0.2">
      <c r="A260" s="275" t="s">
        <v>30</v>
      </c>
      <c r="B260" s="275" t="s">
        <v>31</v>
      </c>
    </row>
    <row r="261" spans="1:2" hidden="1" x14ac:dyDescent="0.2">
      <c r="A261" s="275" t="s">
        <v>33</v>
      </c>
      <c r="B261" s="275" t="s">
        <v>489</v>
      </c>
    </row>
    <row r="262" spans="1:2" hidden="1" x14ac:dyDescent="0.2">
      <c r="A262" s="275" t="s">
        <v>36</v>
      </c>
      <c r="B262" s="275" t="s">
        <v>51</v>
      </c>
    </row>
    <row r="263" spans="1:2" hidden="1" x14ac:dyDescent="0.2">
      <c r="A263" s="275" t="s">
        <v>39</v>
      </c>
      <c r="B263" s="275" t="s">
        <v>40</v>
      </c>
    </row>
    <row r="264" spans="1:2" hidden="1" x14ac:dyDescent="0.2"/>
    <row r="265" spans="1:2" hidden="1" x14ac:dyDescent="0.2">
      <c r="A265" s="278" t="s">
        <v>43</v>
      </c>
      <c r="B265" s="278" t="s">
        <v>44</v>
      </c>
    </row>
    <row r="266" spans="1:2" hidden="1" x14ac:dyDescent="0.2">
      <c r="A266" s="278" t="s">
        <v>46</v>
      </c>
      <c r="B266" s="279" t="s">
        <v>49</v>
      </c>
    </row>
    <row r="267" spans="1:2" hidden="1" x14ac:dyDescent="0.2"/>
    <row r="268" spans="1:2" hidden="1" x14ac:dyDescent="0.2">
      <c r="A268" s="275" t="s">
        <v>48</v>
      </c>
    </row>
    <row r="269" spans="1:2" hidden="1" x14ac:dyDescent="0.2">
      <c r="A269" s="275" t="s">
        <v>49</v>
      </c>
      <c r="B269" s="275" t="s">
        <v>50</v>
      </c>
    </row>
    <row r="270" spans="1:2" hidden="1" x14ac:dyDescent="0.2"/>
    <row r="271" spans="1:2" hidden="1" x14ac:dyDescent="0.2">
      <c r="A271" s="275" t="s">
        <v>30</v>
      </c>
      <c r="B271" s="275" t="s">
        <v>31</v>
      </c>
    </row>
    <row r="272" spans="1:2" hidden="1" x14ac:dyDescent="0.2">
      <c r="A272" s="275" t="s">
        <v>33</v>
      </c>
      <c r="B272" s="275" t="s">
        <v>489</v>
      </c>
    </row>
    <row r="273" spans="1:2" hidden="1" x14ac:dyDescent="0.2">
      <c r="A273" s="275" t="s">
        <v>36</v>
      </c>
      <c r="B273" s="275" t="s">
        <v>55</v>
      </c>
    </row>
    <row r="274" spans="1:2" hidden="1" x14ac:dyDescent="0.2">
      <c r="A274" s="275" t="s">
        <v>39</v>
      </c>
      <c r="B274" s="275" t="s">
        <v>40</v>
      </c>
    </row>
    <row r="275" spans="1:2" hidden="1" x14ac:dyDescent="0.2"/>
    <row r="276" spans="1:2" hidden="1" x14ac:dyDescent="0.2">
      <c r="A276" s="278" t="s">
        <v>43</v>
      </c>
      <c r="B276" s="278" t="s">
        <v>44</v>
      </c>
    </row>
    <row r="277" spans="1:2" hidden="1" x14ac:dyDescent="0.2">
      <c r="A277" s="278" t="s">
        <v>46</v>
      </c>
      <c r="B277" s="279" t="s">
        <v>49</v>
      </c>
    </row>
    <row r="278" spans="1:2" hidden="1" x14ac:dyDescent="0.2"/>
    <row r="279" spans="1:2" hidden="1" x14ac:dyDescent="0.2">
      <c r="A279" s="275" t="s">
        <v>48</v>
      </c>
    </row>
    <row r="280" spans="1:2" hidden="1" x14ac:dyDescent="0.2">
      <c r="A280" s="275" t="s">
        <v>49</v>
      </c>
      <c r="B280" s="275" t="s">
        <v>50</v>
      </c>
    </row>
    <row r="281" spans="1:2" hidden="1" x14ac:dyDescent="0.2"/>
    <row r="282" spans="1:2" hidden="1" x14ac:dyDescent="0.2">
      <c r="A282" s="275" t="s">
        <v>30</v>
      </c>
      <c r="B282" s="275" t="s">
        <v>31</v>
      </c>
    </row>
    <row r="283" spans="1:2" hidden="1" x14ac:dyDescent="0.2">
      <c r="A283" s="275" t="s">
        <v>33</v>
      </c>
      <c r="B283" s="275" t="s">
        <v>489</v>
      </c>
    </row>
    <row r="284" spans="1:2" hidden="1" x14ac:dyDescent="0.2">
      <c r="A284" s="275" t="s">
        <v>36</v>
      </c>
      <c r="B284" s="275" t="s">
        <v>56</v>
      </c>
    </row>
    <row r="285" spans="1:2" hidden="1" x14ac:dyDescent="0.2">
      <c r="A285" s="275" t="s">
        <v>39</v>
      </c>
      <c r="B285" s="275" t="s">
        <v>40</v>
      </c>
    </row>
    <row r="286" spans="1:2" hidden="1" x14ac:dyDescent="0.2"/>
    <row r="287" spans="1:2" hidden="1" x14ac:dyDescent="0.2">
      <c r="A287" s="278" t="s">
        <v>43</v>
      </c>
      <c r="B287" s="278" t="s">
        <v>44</v>
      </c>
    </row>
    <row r="288" spans="1:2" hidden="1" x14ac:dyDescent="0.2">
      <c r="A288" s="278" t="s">
        <v>46</v>
      </c>
      <c r="B288" s="279" t="s">
        <v>49</v>
      </c>
    </row>
    <row r="289" spans="1:2" hidden="1" x14ac:dyDescent="0.2"/>
    <row r="290" spans="1:2" hidden="1" x14ac:dyDescent="0.2">
      <c r="A290" s="275" t="s">
        <v>48</v>
      </c>
    </row>
    <row r="291" spans="1:2" hidden="1" x14ac:dyDescent="0.2">
      <c r="A291" s="275" t="s">
        <v>49</v>
      </c>
      <c r="B291" s="275" t="s">
        <v>50</v>
      </c>
    </row>
    <row r="292" spans="1:2" hidden="1" x14ac:dyDescent="0.2"/>
    <row r="293" spans="1:2" hidden="1" x14ac:dyDescent="0.2">
      <c r="A293" s="275" t="s">
        <v>30</v>
      </c>
      <c r="B293" s="275" t="s">
        <v>31</v>
      </c>
    </row>
    <row r="294" spans="1:2" hidden="1" x14ac:dyDescent="0.2">
      <c r="A294" s="275" t="s">
        <v>33</v>
      </c>
      <c r="B294" s="275" t="s">
        <v>489</v>
      </c>
    </row>
    <row r="295" spans="1:2" hidden="1" x14ac:dyDescent="0.2">
      <c r="A295" s="275" t="s">
        <v>36</v>
      </c>
      <c r="B295" s="275" t="s">
        <v>58</v>
      </c>
    </row>
    <row r="296" spans="1:2" hidden="1" x14ac:dyDescent="0.2">
      <c r="A296" s="275" t="s">
        <v>39</v>
      </c>
      <c r="B296" s="275" t="s">
        <v>40</v>
      </c>
    </row>
    <row r="297" spans="1:2" hidden="1" x14ac:dyDescent="0.2"/>
    <row r="298" spans="1:2" hidden="1" x14ac:dyDescent="0.2">
      <c r="A298" s="278" t="s">
        <v>43</v>
      </c>
      <c r="B298" s="278" t="s">
        <v>44</v>
      </c>
    </row>
    <row r="299" spans="1:2" hidden="1" x14ac:dyDescent="0.2">
      <c r="A299" s="278" t="s">
        <v>46</v>
      </c>
      <c r="B299" s="279" t="s">
        <v>49</v>
      </c>
    </row>
    <row r="300" spans="1:2" hidden="1" x14ac:dyDescent="0.2"/>
    <row r="301" spans="1:2" hidden="1" x14ac:dyDescent="0.2">
      <c r="A301" s="275" t="s">
        <v>48</v>
      </c>
    </row>
    <row r="302" spans="1:2" hidden="1" x14ac:dyDescent="0.2">
      <c r="A302" s="275" t="s">
        <v>49</v>
      </c>
      <c r="B302" s="275" t="s">
        <v>50</v>
      </c>
    </row>
    <row r="303" spans="1:2" hidden="1" x14ac:dyDescent="0.2"/>
    <row r="304" spans="1:2" hidden="1" x14ac:dyDescent="0.2">
      <c r="A304" s="275" t="s">
        <v>30</v>
      </c>
      <c r="B304" s="275" t="s">
        <v>31</v>
      </c>
    </row>
    <row r="305" spans="1:2" hidden="1" x14ac:dyDescent="0.2">
      <c r="A305" s="275" t="s">
        <v>33</v>
      </c>
      <c r="B305" s="275" t="s">
        <v>489</v>
      </c>
    </row>
    <row r="306" spans="1:2" hidden="1" x14ac:dyDescent="0.2">
      <c r="A306" s="275" t="s">
        <v>36</v>
      </c>
      <c r="B306" s="275" t="s">
        <v>52</v>
      </c>
    </row>
    <row r="307" spans="1:2" hidden="1" x14ac:dyDescent="0.2">
      <c r="A307" s="275" t="s">
        <v>39</v>
      </c>
      <c r="B307" s="275" t="s">
        <v>40</v>
      </c>
    </row>
    <row r="308" spans="1:2" hidden="1" x14ac:dyDescent="0.2"/>
    <row r="309" spans="1:2" hidden="1" x14ac:dyDescent="0.2">
      <c r="A309" s="278" t="s">
        <v>43</v>
      </c>
      <c r="B309" s="278" t="s">
        <v>44</v>
      </c>
    </row>
    <row r="310" spans="1:2" hidden="1" x14ac:dyDescent="0.2">
      <c r="A310" s="278" t="s">
        <v>46</v>
      </c>
      <c r="B310" s="279" t="s">
        <v>49</v>
      </c>
    </row>
    <row r="311" spans="1:2" hidden="1" x14ac:dyDescent="0.2"/>
    <row r="312" spans="1:2" hidden="1" x14ac:dyDescent="0.2">
      <c r="A312" s="275" t="s">
        <v>48</v>
      </c>
    </row>
    <row r="313" spans="1:2" hidden="1" x14ac:dyDescent="0.2">
      <c r="A313" s="275" t="s">
        <v>49</v>
      </c>
      <c r="B313" s="275" t="s">
        <v>50</v>
      </c>
    </row>
    <row r="314" spans="1:2" hidden="1" x14ac:dyDescent="0.2"/>
    <row r="315" spans="1:2" hidden="1" x14ac:dyDescent="0.2">
      <c r="A315" s="275" t="s">
        <v>30</v>
      </c>
      <c r="B315" s="275" t="s">
        <v>31</v>
      </c>
    </row>
    <row r="316" spans="1:2" hidden="1" x14ac:dyDescent="0.2">
      <c r="A316" s="275" t="s">
        <v>33</v>
      </c>
      <c r="B316" s="275" t="s">
        <v>489</v>
      </c>
    </row>
    <row r="317" spans="1:2" hidden="1" x14ac:dyDescent="0.2">
      <c r="A317" s="275" t="s">
        <v>36</v>
      </c>
      <c r="B317" s="275" t="s">
        <v>53</v>
      </c>
    </row>
    <row r="318" spans="1:2" hidden="1" x14ac:dyDescent="0.2">
      <c r="A318" s="275" t="s">
        <v>39</v>
      </c>
      <c r="B318" s="275" t="s">
        <v>40</v>
      </c>
    </row>
    <row r="319" spans="1:2" hidden="1" x14ac:dyDescent="0.2"/>
    <row r="320" spans="1:2" hidden="1" x14ac:dyDescent="0.2">
      <c r="A320" s="278" t="s">
        <v>43</v>
      </c>
      <c r="B320" s="278" t="s">
        <v>44</v>
      </c>
    </row>
    <row r="321" spans="1:2" hidden="1" x14ac:dyDescent="0.2">
      <c r="A321" s="278" t="s">
        <v>46</v>
      </c>
      <c r="B321" s="279" t="s">
        <v>49</v>
      </c>
    </row>
    <row r="322" spans="1:2" hidden="1" x14ac:dyDescent="0.2"/>
    <row r="323" spans="1:2" hidden="1" x14ac:dyDescent="0.2">
      <c r="A323" s="275" t="s">
        <v>48</v>
      </c>
    </row>
    <row r="324" spans="1:2" hidden="1" x14ac:dyDescent="0.2">
      <c r="A324" s="275" t="s">
        <v>49</v>
      </c>
      <c r="B324" s="275" t="s">
        <v>50</v>
      </c>
    </row>
    <row r="325" spans="1:2" hidden="1" x14ac:dyDescent="0.2"/>
    <row r="326" spans="1:2" hidden="1" x14ac:dyDescent="0.2">
      <c r="A326" s="275" t="s">
        <v>30</v>
      </c>
      <c r="B326" s="275" t="s">
        <v>31</v>
      </c>
    </row>
    <row r="327" spans="1:2" hidden="1" x14ac:dyDescent="0.2">
      <c r="A327" s="275" t="s">
        <v>33</v>
      </c>
      <c r="B327" s="275" t="s">
        <v>489</v>
      </c>
    </row>
    <row r="328" spans="1:2" hidden="1" x14ac:dyDescent="0.2">
      <c r="A328" s="275" t="s">
        <v>36</v>
      </c>
      <c r="B328" s="275" t="s">
        <v>57</v>
      </c>
    </row>
    <row r="329" spans="1:2" hidden="1" x14ac:dyDescent="0.2">
      <c r="A329" s="275" t="s">
        <v>39</v>
      </c>
      <c r="B329" s="275" t="s">
        <v>40</v>
      </c>
    </row>
    <row r="330" spans="1:2" hidden="1" x14ac:dyDescent="0.2"/>
    <row r="331" spans="1:2" hidden="1" x14ac:dyDescent="0.2">
      <c r="A331" s="278" t="s">
        <v>43</v>
      </c>
      <c r="B331" s="278" t="s">
        <v>44</v>
      </c>
    </row>
    <row r="332" spans="1:2" hidden="1" x14ac:dyDescent="0.2">
      <c r="A332" s="278" t="s">
        <v>46</v>
      </c>
      <c r="B332" s="279" t="s">
        <v>49</v>
      </c>
    </row>
    <row r="333" spans="1:2" hidden="1" x14ac:dyDescent="0.2"/>
    <row r="334" spans="1:2" hidden="1" x14ac:dyDescent="0.2">
      <c r="A334" s="275" t="s">
        <v>48</v>
      </c>
    </row>
    <row r="335" spans="1:2" hidden="1" x14ac:dyDescent="0.2">
      <c r="A335" s="275" t="s">
        <v>49</v>
      </c>
      <c r="B335" s="275" t="s">
        <v>50</v>
      </c>
    </row>
    <row r="336" spans="1:2" hidden="1" x14ac:dyDescent="0.2"/>
    <row r="337" spans="1:2" hidden="1" x14ac:dyDescent="0.2">
      <c r="A337" s="275" t="s">
        <v>30</v>
      </c>
      <c r="B337" s="275" t="s">
        <v>31</v>
      </c>
    </row>
    <row r="338" spans="1:2" hidden="1" x14ac:dyDescent="0.2">
      <c r="A338" s="275" t="s">
        <v>33</v>
      </c>
      <c r="B338" s="275" t="s">
        <v>489</v>
      </c>
    </row>
    <row r="339" spans="1:2" hidden="1" x14ac:dyDescent="0.2">
      <c r="A339" s="275" t="s">
        <v>36</v>
      </c>
      <c r="B339" s="275" t="s">
        <v>54</v>
      </c>
    </row>
    <row r="340" spans="1:2" hidden="1" x14ac:dyDescent="0.2">
      <c r="A340" s="275" t="s">
        <v>39</v>
      </c>
      <c r="B340" s="275" t="s">
        <v>40</v>
      </c>
    </row>
    <row r="341" spans="1:2" hidden="1" x14ac:dyDescent="0.2"/>
    <row r="342" spans="1:2" hidden="1" x14ac:dyDescent="0.2">
      <c r="A342" s="278" t="s">
        <v>43</v>
      </c>
      <c r="B342" s="278" t="s">
        <v>44</v>
      </c>
    </row>
    <row r="343" spans="1:2" hidden="1" x14ac:dyDescent="0.2">
      <c r="A343" s="278" t="s">
        <v>46</v>
      </c>
      <c r="B343" s="279" t="s">
        <v>49</v>
      </c>
    </row>
    <row r="344" spans="1:2" hidden="1" x14ac:dyDescent="0.2"/>
    <row r="345" spans="1:2" hidden="1" x14ac:dyDescent="0.2">
      <c r="A345" s="275" t="s">
        <v>48</v>
      </c>
    </row>
    <row r="346" spans="1:2" hidden="1" x14ac:dyDescent="0.2">
      <c r="A346" s="275" t="s">
        <v>49</v>
      </c>
      <c r="B346" s="275" t="s">
        <v>50</v>
      </c>
    </row>
    <row r="347" spans="1:2" hidden="1" x14ac:dyDescent="0.2"/>
    <row r="348" spans="1:2" hidden="1" x14ac:dyDescent="0.2">
      <c r="A348" s="275" t="s">
        <v>30</v>
      </c>
      <c r="B348" s="275" t="s">
        <v>31</v>
      </c>
    </row>
    <row r="349" spans="1:2" hidden="1" x14ac:dyDescent="0.2">
      <c r="A349" s="275" t="s">
        <v>33</v>
      </c>
      <c r="B349" s="275" t="s">
        <v>489</v>
      </c>
    </row>
    <row r="350" spans="1:2" hidden="1" x14ac:dyDescent="0.2">
      <c r="A350" s="275" t="s">
        <v>36</v>
      </c>
      <c r="B350" s="275" t="s">
        <v>59</v>
      </c>
    </row>
    <row r="351" spans="1:2" hidden="1" x14ac:dyDescent="0.2">
      <c r="A351" s="275" t="s">
        <v>39</v>
      </c>
      <c r="B351" s="275" t="s">
        <v>40</v>
      </c>
    </row>
    <row r="352" spans="1:2" hidden="1" x14ac:dyDescent="0.2"/>
    <row r="353" spans="1:2" hidden="1" x14ac:dyDescent="0.2">
      <c r="A353" s="278" t="s">
        <v>43</v>
      </c>
      <c r="B353" s="278" t="s">
        <v>44</v>
      </c>
    </row>
    <row r="354" spans="1:2" hidden="1" x14ac:dyDescent="0.2">
      <c r="A354" s="278" t="s">
        <v>46</v>
      </c>
      <c r="B354" s="279" t="s">
        <v>49</v>
      </c>
    </row>
    <row r="355" spans="1:2" hidden="1" x14ac:dyDescent="0.2"/>
    <row r="356" spans="1:2" hidden="1" x14ac:dyDescent="0.2">
      <c r="A356" s="275" t="s">
        <v>48</v>
      </c>
    </row>
    <row r="357" spans="1:2" hidden="1" x14ac:dyDescent="0.2">
      <c r="A357" s="275" t="s">
        <v>49</v>
      </c>
      <c r="B357" s="275" t="s">
        <v>50</v>
      </c>
    </row>
    <row r="358" spans="1:2" hidden="1" x14ac:dyDescent="0.2"/>
    <row r="359" spans="1:2" hidden="1" x14ac:dyDescent="0.2">
      <c r="A359" s="275" t="s">
        <v>30</v>
      </c>
      <c r="B359" s="275" t="s">
        <v>31</v>
      </c>
    </row>
    <row r="360" spans="1:2" hidden="1" x14ac:dyDescent="0.2">
      <c r="A360" s="275" t="s">
        <v>33</v>
      </c>
      <c r="B360" s="275" t="s">
        <v>489</v>
      </c>
    </row>
    <row r="361" spans="1:2" hidden="1" x14ac:dyDescent="0.2">
      <c r="A361" s="275" t="s">
        <v>36</v>
      </c>
      <c r="B361" s="275" t="s">
        <v>60</v>
      </c>
    </row>
    <row r="362" spans="1:2" hidden="1" x14ac:dyDescent="0.2">
      <c r="A362" s="275" t="s">
        <v>39</v>
      </c>
      <c r="B362" s="275" t="s">
        <v>40</v>
      </c>
    </row>
    <row r="363" spans="1:2" hidden="1" x14ac:dyDescent="0.2"/>
    <row r="364" spans="1:2" hidden="1" x14ac:dyDescent="0.2">
      <c r="A364" s="278" t="s">
        <v>43</v>
      </c>
      <c r="B364" s="278" t="s">
        <v>44</v>
      </c>
    </row>
    <row r="365" spans="1:2" hidden="1" x14ac:dyDescent="0.2">
      <c r="A365" s="278" t="s">
        <v>46</v>
      </c>
      <c r="B365" s="279" t="s">
        <v>49</v>
      </c>
    </row>
    <row r="366" spans="1:2" hidden="1" x14ac:dyDescent="0.2"/>
    <row r="367" spans="1:2" hidden="1" x14ac:dyDescent="0.2">
      <c r="A367" s="275" t="s">
        <v>48</v>
      </c>
    </row>
    <row r="368" spans="1:2" hidden="1" x14ac:dyDescent="0.2">
      <c r="A368" s="275" t="s">
        <v>49</v>
      </c>
      <c r="B368" s="275" t="s">
        <v>50</v>
      </c>
    </row>
    <row r="369" spans="1:2" hidden="1" x14ac:dyDescent="0.2"/>
    <row r="370" spans="1:2" hidden="1" x14ac:dyDescent="0.2">
      <c r="A370" s="275" t="s">
        <v>30</v>
      </c>
      <c r="B370" s="275" t="s">
        <v>31</v>
      </c>
    </row>
    <row r="371" spans="1:2" hidden="1" x14ac:dyDescent="0.2">
      <c r="A371" s="275" t="s">
        <v>33</v>
      </c>
      <c r="B371" s="275" t="s">
        <v>490</v>
      </c>
    </row>
    <row r="372" spans="1:2" hidden="1" x14ac:dyDescent="0.2">
      <c r="A372" s="275" t="s">
        <v>36</v>
      </c>
      <c r="B372" s="275" t="s">
        <v>37</v>
      </c>
    </row>
    <row r="373" spans="1:2" hidden="1" x14ac:dyDescent="0.2">
      <c r="A373" s="275" t="s">
        <v>39</v>
      </c>
      <c r="B373" s="275" t="s">
        <v>40</v>
      </c>
    </row>
    <row r="374" spans="1:2" hidden="1" x14ac:dyDescent="0.2"/>
    <row r="375" spans="1:2" hidden="1" x14ac:dyDescent="0.2">
      <c r="A375" s="278" t="s">
        <v>43</v>
      </c>
      <c r="B375" s="278" t="s">
        <v>44</v>
      </c>
    </row>
    <row r="376" spans="1:2" hidden="1" x14ac:dyDescent="0.2">
      <c r="A376" s="278" t="s">
        <v>46</v>
      </c>
      <c r="B376" s="277">
        <v>2365.4</v>
      </c>
    </row>
    <row r="377" spans="1:2" hidden="1" x14ac:dyDescent="0.2"/>
    <row r="378" spans="1:2" hidden="1" x14ac:dyDescent="0.2">
      <c r="A378" s="275" t="s">
        <v>48</v>
      </c>
    </row>
    <row r="379" spans="1:2" hidden="1" x14ac:dyDescent="0.2">
      <c r="A379" s="275" t="s">
        <v>49</v>
      </c>
      <c r="B379" s="275" t="s">
        <v>50</v>
      </c>
    </row>
    <row r="380" spans="1:2" hidden="1" x14ac:dyDescent="0.2"/>
    <row r="381" spans="1:2" hidden="1" x14ac:dyDescent="0.2">
      <c r="A381" s="275" t="s">
        <v>30</v>
      </c>
      <c r="B381" s="275" t="s">
        <v>31</v>
      </c>
    </row>
    <row r="382" spans="1:2" hidden="1" x14ac:dyDescent="0.2">
      <c r="A382" s="275" t="s">
        <v>33</v>
      </c>
      <c r="B382" s="275" t="s">
        <v>490</v>
      </c>
    </row>
    <row r="383" spans="1:2" hidden="1" x14ac:dyDescent="0.2">
      <c r="A383" s="275" t="s">
        <v>36</v>
      </c>
      <c r="B383" s="275" t="s">
        <v>51</v>
      </c>
    </row>
    <row r="384" spans="1:2" hidden="1" x14ac:dyDescent="0.2">
      <c r="A384" s="275" t="s">
        <v>39</v>
      </c>
      <c r="B384" s="275" t="s">
        <v>40</v>
      </c>
    </row>
    <row r="385" spans="1:2" hidden="1" x14ac:dyDescent="0.2"/>
    <row r="386" spans="1:2" hidden="1" x14ac:dyDescent="0.2">
      <c r="A386" s="278" t="s">
        <v>43</v>
      </c>
      <c r="B386" s="278" t="s">
        <v>44</v>
      </c>
    </row>
    <row r="387" spans="1:2" hidden="1" x14ac:dyDescent="0.2">
      <c r="A387" s="278" t="s">
        <v>46</v>
      </c>
      <c r="B387" s="277">
        <v>196.2</v>
      </c>
    </row>
    <row r="388" spans="1:2" hidden="1" x14ac:dyDescent="0.2"/>
    <row r="389" spans="1:2" hidden="1" x14ac:dyDescent="0.2">
      <c r="A389" s="275" t="s">
        <v>48</v>
      </c>
    </row>
    <row r="390" spans="1:2" hidden="1" x14ac:dyDescent="0.2">
      <c r="A390" s="275" t="s">
        <v>49</v>
      </c>
      <c r="B390" s="275" t="s">
        <v>50</v>
      </c>
    </row>
    <row r="391" spans="1:2" hidden="1" x14ac:dyDescent="0.2"/>
    <row r="392" spans="1:2" hidden="1" x14ac:dyDescent="0.2">
      <c r="A392" s="275" t="s">
        <v>30</v>
      </c>
      <c r="B392" s="275" t="s">
        <v>31</v>
      </c>
    </row>
    <row r="393" spans="1:2" hidden="1" x14ac:dyDescent="0.2">
      <c r="A393" s="275" t="s">
        <v>33</v>
      </c>
      <c r="B393" s="275" t="s">
        <v>490</v>
      </c>
    </row>
    <row r="394" spans="1:2" hidden="1" x14ac:dyDescent="0.2">
      <c r="A394" s="275" t="s">
        <v>36</v>
      </c>
      <c r="B394" s="275" t="s">
        <v>55</v>
      </c>
    </row>
    <row r="395" spans="1:2" hidden="1" x14ac:dyDescent="0.2">
      <c r="A395" s="275" t="s">
        <v>39</v>
      </c>
      <c r="B395" s="275" t="s">
        <v>40</v>
      </c>
    </row>
    <row r="396" spans="1:2" hidden="1" x14ac:dyDescent="0.2"/>
    <row r="397" spans="1:2" hidden="1" x14ac:dyDescent="0.2">
      <c r="A397" s="278" t="s">
        <v>43</v>
      </c>
      <c r="B397" s="278" t="s">
        <v>44</v>
      </c>
    </row>
    <row r="398" spans="1:2" hidden="1" x14ac:dyDescent="0.2">
      <c r="A398" s="278" t="s">
        <v>46</v>
      </c>
      <c r="B398" s="277">
        <v>0</v>
      </c>
    </row>
    <row r="399" spans="1:2" hidden="1" x14ac:dyDescent="0.2"/>
    <row r="400" spans="1:2" hidden="1" x14ac:dyDescent="0.2">
      <c r="A400" s="275" t="s">
        <v>48</v>
      </c>
    </row>
    <row r="401" spans="1:2" hidden="1" x14ac:dyDescent="0.2">
      <c r="A401" s="275" t="s">
        <v>49</v>
      </c>
      <c r="B401" s="275" t="s">
        <v>50</v>
      </c>
    </row>
    <row r="402" spans="1:2" hidden="1" x14ac:dyDescent="0.2"/>
    <row r="403" spans="1:2" hidden="1" x14ac:dyDescent="0.2">
      <c r="A403" s="275" t="s">
        <v>30</v>
      </c>
      <c r="B403" s="275" t="s">
        <v>31</v>
      </c>
    </row>
    <row r="404" spans="1:2" hidden="1" x14ac:dyDescent="0.2">
      <c r="A404" s="275" t="s">
        <v>33</v>
      </c>
      <c r="B404" s="275" t="s">
        <v>490</v>
      </c>
    </row>
    <row r="405" spans="1:2" hidden="1" x14ac:dyDescent="0.2">
      <c r="A405" s="275" t="s">
        <v>36</v>
      </c>
      <c r="B405" s="275" t="s">
        <v>56</v>
      </c>
    </row>
    <row r="406" spans="1:2" hidden="1" x14ac:dyDescent="0.2">
      <c r="A406" s="275" t="s">
        <v>39</v>
      </c>
      <c r="B406" s="275" t="s">
        <v>40</v>
      </c>
    </row>
    <row r="407" spans="1:2" hidden="1" x14ac:dyDescent="0.2"/>
    <row r="408" spans="1:2" hidden="1" x14ac:dyDescent="0.2">
      <c r="A408" s="278" t="s">
        <v>43</v>
      </c>
      <c r="B408" s="278" t="s">
        <v>44</v>
      </c>
    </row>
    <row r="409" spans="1:2" hidden="1" x14ac:dyDescent="0.2">
      <c r="A409" s="278" t="s">
        <v>46</v>
      </c>
      <c r="B409" s="277">
        <v>40.9</v>
      </c>
    </row>
    <row r="410" spans="1:2" hidden="1" x14ac:dyDescent="0.2"/>
    <row r="411" spans="1:2" hidden="1" x14ac:dyDescent="0.2">
      <c r="A411" s="275" t="s">
        <v>48</v>
      </c>
    </row>
    <row r="412" spans="1:2" hidden="1" x14ac:dyDescent="0.2">
      <c r="A412" s="275" t="s">
        <v>49</v>
      </c>
      <c r="B412" s="275" t="s">
        <v>50</v>
      </c>
    </row>
    <row r="413" spans="1:2" hidden="1" x14ac:dyDescent="0.2"/>
    <row r="414" spans="1:2" hidden="1" x14ac:dyDescent="0.2">
      <c r="A414" s="275" t="s">
        <v>30</v>
      </c>
      <c r="B414" s="275" t="s">
        <v>31</v>
      </c>
    </row>
    <row r="415" spans="1:2" hidden="1" x14ac:dyDescent="0.2">
      <c r="A415" s="275" t="s">
        <v>33</v>
      </c>
      <c r="B415" s="275" t="s">
        <v>490</v>
      </c>
    </row>
    <row r="416" spans="1:2" hidden="1" x14ac:dyDescent="0.2">
      <c r="A416" s="275" t="s">
        <v>36</v>
      </c>
      <c r="B416" s="275" t="s">
        <v>58</v>
      </c>
    </row>
    <row r="417" spans="1:2" hidden="1" x14ac:dyDescent="0.2">
      <c r="A417" s="275" t="s">
        <v>39</v>
      </c>
      <c r="B417" s="275" t="s">
        <v>40</v>
      </c>
    </row>
    <row r="418" spans="1:2" hidden="1" x14ac:dyDescent="0.2"/>
    <row r="419" spans="1:2" hidden="1" x14ac:dyDescent="0.2">
      <c r="A419" s="278" t="s">
        <v>43</v>
      </c>
      <c r="B419" s="278" t="s">
        <v>44</v>
      </c>
    </row>
    <row r="420" spans="1:2" hidden="1" x14ac:dyDescent="0.2">
      <c r="A420" s="278" t="s">
        <v>46</v>
      </c>
      <c r="B420" s="277">
        <v>201.5</v>
      </c>
    </row>
    <row r="421" spans="1:2" hidden="1" x14ac:dyDescent="0.2"/>
    <row r="422" spans="1:2" hidden="1" x14ac:dyDescent="0.2">
      <c r="A422" s="275" t="s">
        <v>48</v>
      </c>
    </row>
    <row r="423" spans="1:2" hidden="1" x14ac:dyDescent="0.2">
      <c r="A423" s="275" t="s">
        <v>49</v>
      </c>
      <c r="B423" s="275" t="s">
        <v>50</v>
      </c>
    </row>
    <row r="424" spans="1:2" hidden="1" x14ac:dyDescent="0.2"/>
    <row r="425" spans="1:2" hidden="1" x14ac:dyDescent="0.2">
      <c r="A425" s="275" t="s">
        <v>30</v>
      </c>
      <c r="B425" s="275" t="s">
        <v>31</v>
      </c>
    </row>
    <row r="426" spans="1:2" hidden="1" x14ac:dyDescent="0.2">
      <c r="A426" s="275" t="s">
        <v>33</v>
      </c>
      <c r="B426" s="275" t="s">
        <v>490</v>
      </c>
    </row>
    <row r="427" spans="1:2" hidden="1" x14ac:dyDescent="0.2">
      <c r="A427" s="275" t="s">
        <v>36</v>
      </c>
      <c r="B427" s="275" t="s">
        <v>52</v>
      </c>
    </row>
    <row r="428" spans="1:2" hidden="1" x14ac:dyDescent="0.2">
      <c r="A428" s="275" t="s">
        <v>39</v>
      </c>
      <c r="B428" s="275" t="s">
        <v>40</v>
      </c>
    </row>
    <row r="429" spans="1:2" hidden="1" x14ac:dyDescent="0.2"/>
    <row r="430" spans="1:2" hidden="1" x14ac:dyDescent="0.2">
      <c r="A430" s="278" t="s">
        <v>43</v>
      </c>
      <c r="B430" s="278" t="s">
        <v>44</v>
      </c>
    </row>
    <row r="431" spans="1:2" hidden="1" x14ac:dyDescent="0.2">
      <c r="A431" s="278" t="s">
        <v>46</v>
      </c>
      <c r="B431" s="277">
        <v>30.6</v>
      </c>
    </row>
    <row r="432" spans="1:2" hidden="1" x14ac:dyDescent="0.2"/>
    <row r="433" spans="1:2" hidden="1" x14ac:dyDescent="0.2">
      <c r="A433" s="275" t="s">
        <v>48</v>
      </c>
    </row>
    <row r="434" spans="1:2" hidden="1" x14ac:dyDescent="0.2">
      <c r="A434" s="275" t="s">
        <v>49</v>
      </c>
      <c r="B434" s="275" t="s">
        <v>50</v>
      </c>
    </row>
    <row r="435" spans="1:2" hidden="1" x14ac:dyDescent="0.2"/>
    <row r="436" spans="1:2" hidden="1" x14ac:dyDescent="0.2">
      <c r="A436" s="275" t="s">
        <v>30</v>
      </c>
      <c r="B436" s="275" t="s">
        <v>31</v>
      </c>
    </row>
    <row r="437" spans="1:2" hidden="1" x14ac:dyDescent="0.2">
      <c r="A437" s="275" t="s">
        <v>33</v>
      </c>
      <c r="B437" s="275" t="s">
        <v>490</v>
      </c>
    </row>
    <row r="438" spans="1:2" hidden="1" x14ac:dyDescent="0.2">
      <c r="A438" s="275" t="s">
        <v>36</v>
      </c>
      <c r="B438" s="275" t="s">
        <v>53</v>
      </c>
    </row>
    <row r="439" spans="1:2" hidden="1" x14ac:dyDescent="0.2">
      <c r="A439" s="275" t="s">
        <v>39</v>
      </c>
      <c r="B439" s="275" t="s">
        <v>40</v>
      </c>
    </row>
    <row r="440" spans="1:2" hidden="1" x14ac:dyDescent="0.2"/>
    <row r="441" spans="1:2" hidden="1" x14ac:dyDescent="0.2">
      <c r="A441" s="278" t="s">
        <v>43</v>
      </c>
      <c r="B441" s="278" t="s">
        <v>44</v>
      </c>
    </row>
    <row r="442" spans="1:2" hidden="1" x14ac:dyDescent="0.2">
      <c r="A442" s="278" t="s">
        <v>46</v>
      </c>
      <c r="B442" s="277">
        <v>212.9</v>
      </c>
    </row>
    <row r="443" spans="1:2" hidden="1" x14ac:dyDescent="0.2"/>
    <row r="444" spans="1:2" hidden="1" x14ac:dyDescent="0.2">
      <c r="A444" s="275" t="s">
        <v>48</v>
      </c>
    </row>
    <row r="445" spans="1:2" hidden="1" x14ac:dyDescent="0.2">
      <c r="A445" s="275" t="s">
        <v>49</v>
      </c>
      <c r="B445" s="275" t="s">
        <v>50</v>
      </c>
    </row>
    <row r="446" spans="1:2" hidden="1" x14ac:dyDescent="0.2"/>
    <row r="447" spans="1:2" hidden="1" x14ac:dyDescent="0.2">
      <c r="A447" s="275" t="s">
        <v>30</v>
      </c>
      <c r="B447" s="275" t="s">
        <v>31</v>
      </c>
    </row>
    <row r="448" spans="1:2" hidden="1" x14ac:dyDescent="0.2">
      <c r="A448" s="275" t="s">
        <v>33</v>
      </c>
      <c r="B448" s="275" t="s">
        <v>490</v>
      </c>
    </row>
    <row r="449" spans="1:2" hidden="1" x14ac:dyDescent="0.2">
      <c r="A449" s="275" t="s">
        <v>36</v>
      </c>
      <c r="B449" s="275" t="s">
        <v>57</v>
      </c>
    </row>
    <row r="450" spans="1:2" hidden="1" x14ac:dyDescent="0.2">
      <c r="A450" s="275" t="s">
        <v>39</v>
      </c>
      <c r="B450" s="275" t="s">
        <v>40</v>
      </c>
    </row>
    <row r="451" spans="1:2" hidden="1" x14ac:dyDescent="0.2"/>
    <row r="452" spans="1:2" hidden="1" x14ac:dyDescent="0.2">
      <c r="A452" s="278" t="s">
        <v>43</v>
      </c>
      <c r="B452" s="278" t="s">
        <v>44</v>
      </c>
    </row>
    <row r="453" spans="1:2" hidden="1" x14ac:dyDescent="0.2">
      <c r="A453" s="278" t="s">
        <v>46</v>
      </c>
      <c r="B453" s="277">
        <v>226.4</v>
      </c>
    </row>
    <row r="454" spans="1:2" hidden="1" x14ac:dyDescent="0.2"/>
    <row r="455" spans="1:2" hidden="1" x14ac:dyDescent="0.2">
      <c r="A455" s="275" t="s">
        <v>48</v>
      </c>
    </row>
    <row r="456" spans="1:2" hidden="1" x14ac:dyDescent="0.2">
      <c r="A456" s="275" t="s">
        <v>49</v>
      </c>
      <c r="B456" s="275" t="s">
        <v>50</v>
      </c>
    </row>
    <row r="457" spans="1:2" hidden="1" x14ac:dyDescent="0.2"/>
    <row r="458" spans="1:2" hidden="1" x14ac:dyDescent="0.2">
      <c r="A458" s="275" t="s">
        <v>30</v>
      </c>
      <c r="B458" s="275" t="s">
        <v>31</v>
      </c>
    </row>
    <row r="459" spans="1:2" hidden="1" x14ac:dyDescent="0.2">
      <c r="A459" s="275" t="s">
        <v>33</v>
      </c>
      <c r="B459" s="275" t="s">
        <v>490</v>
      </c>
    </row>
    <row r="460" spans="1:2" hidden="1" x14ac:dyDescent="0.2">
      <c r="A460" s="275" t="s">
        <v>36</v>
      </c>
      <c r="B460" s="275" t="s">
        <v>54</v>
      </c>
    </row>
    <row r="461" spans="1:2" hidden="1" x14ac:dyDescent="0.2">
      <c r="A461" s="275" t="s">
        <v>39</v>
      </c>
      <c r="B461" s="275" t="s">
        <v>40</v>
      </c>
    </row>
    <row r="462" spans="1:2" hidden="1" x14ac:dyDescent="0.2"/>
    <row r="463" spans="1:2" hidden="1" x14ac:dyDescent="0.2">
      <c r="A463" s="278" t="s">
        <v>43</v>
      </c>
      <c r="B463" s="278" t="s">
        <v>44</v>
      </c>
    </row>
    <row r="464" spans="1:2" hidden="1" x14ac:dyDescent="0.2">
      <c r="A464" s="278" t="s">
        <v>46</v>
      </c>
      <c r="B464" s="277">
        <v>196</v>
      </c>
    </row>
    <row r="465" spans="1:2" hidden="1" x14ac:dyDescent="0.2"/>
    <row r="466" spans="1:2" hidden="1" x14ac:dyDescent="0.2">
      <c r="A466" s="275" t="s">
        <v>48</v>
      </c>
    </row>
    <row r="467" spans="1:2" hidden="1" x14ac:dyDescent="0.2">
      <c r="A467" s="275" t="s">
        <v>49</v>
      </c>
      <c r="B467" s="275" t="s">
        <v>50</v>
      </c>
    </row>
    <row r="468" spans="1:2" hidden="1" x14ac:dyDescent="0.2"/>
    <row r="469" spans="1:2" hidden="1" x14ac:dyDescent="0.2">
      <c r="A469" s="275" t="s">
        <v>30</v>
      </c>
      <c r="B469" s="275" t="s">
        <v>31</v>
      </c>
    </row>
    <row r="470" spans="1:2" hidden="1" x14ac:dyDescent="0.2">
      <c r="A470" s="275" t="s">
        <v>33</v>
      </c>
      <c r="B470" s="275" t="s">
        <v>490</v>
      </c>
    </row>
    <row r="471" spans="1:2" hidden="1" x14ac:dyDescent="0.2">
      <c r="A471" s="275" t="s">
        <v>36</v>
      </c>
      <c r="B471" s="275" t="s">
        <v>59</v>
      </c>
    </row>
    <row r="472" spans="1:2" hidden="1" x14ac:dyDescent="0.2">
      <c r="A472" s="275" t="s">
        <v>39</v>
      </c>
      <c r="B472" s="275" t="s">
        <v>40</v>
      </c>
    </row>
    <row r="473" spans="1:2" hidden="1" x14ac:dyDescent="0.2"/>
    <row r="474" spans="1:2" hidden="1" x14ac:dyDescent="0.2">
      <c r="A474" s="278" t="s">
        <v>43</v>
      </c>
      <c r="B474" s="278" t="s">
        <v>44</v>
      </c>
    </row>
    <row r="475" spans="1:2" hidden="1" x14ac:dyDescent="0.2">
      <c r="A475" s="278" t="s">
        <v>46</v>
      </c>
      <c r="B475" s="277">
        <v>977.8</v>
      </c>
    </row>
    <row r="476" spans="1:2" hidden="1" x14ac:dyDescent="0.2"/>
    <row r="477" spans="1:2" hidden="1" x14ac:dyDescent="0.2">
      <c r="A477" s="275" t="s">
        <v>48</v>
      </c>
    </row>
    <row r="478" spans="1:2" hidden="1" x14ac:dyDescent="0.2">
      <c r="A478" s="275" t="s">
        <v>49</v>
      </c>
      <c r="B478" s="275" t="s">
        <v>50</v>
      </c>
    </row>
    <row r="479" spans="1:2" hidden="1" x14ac:dyDescent="0.2"/>
    <row r="480" spans="1:2" hidden="1" x14ac:dyDescent="0.2">
      <c r="A480" s="275" t="s">
        <v>30</v>
      </c>
      <c r="B480" s="275" t="s">
        <v>31</v>
      </c>
    </row>
    <row r="481" spans="1:2" hidden="1" x14ac:dyDescent="0.2">
      <c r="A481" s="275" t="s">
        <v>33</v>
      </c>
      <c r="B481" s="275" t="s">
        <v>490</v>
      </c>
    </row>
    <row r="482" spans="1:2" hidden="1" x14ac:dyDescent="0.2">
      <c r="A482" s="275" t="s">
        <v>36</v>
      </c>
      <c r="B482" s="275" t="s">
        <v>60</v>
      </c>
    </row>
    <row r="483" spans="1:2" hidden="1" x14ac:dyDescent="0.2">
      <c r="A483" s="275" t="s">
        <v>39</v>
      </c>
      <c r="B483" s="275" t="s">
        <v>40</v>
      </c>
    </row>
    <row r="484" spans="1:2" hidden="1" x14ac:dyDescent="0.2"/>
    <row r="485" spans="1:2" hidden="1" x14ac:dyDescent="0.2">
      <c r="A485" s="278" t="s">
        <v>43</v>
      </c>
      <c r="B485" s="278" t="s">
        <v>44</v>
      </c>
    </row>
    <row r="486" spans="1:2" hidden="1" x14ac:dyDescent="0.2">
      <c r="A486" s="278" t="s">
        <v>46</v>
      </c>
      <c r="B486" s="277">
        <v>283.2</v>
      </c>
    </row>
    <row r="487" spans="1:2" hidden="1" x14ac:dyDescent="0.2"/>
    <row r="488" spans="1:2" hidden="1" x14ac:dyDescent="0.2">
      <c r="A488" s="275" t="s">
        <v>48</v>
      </c>
    </row>
    <row r="489" spans="1:2" hidden="1" x14ac:dyDescent="0.2">
      <c r="A489" s="275" t="s">
        <v>49</v>
      </c>
      <c r="B489" s="275" t="s">
        <v>50</v>
      </c>
    </row>
    <row r="490" spans="1:2" hidden="1" x14ac:dyDescent="0.2"/>
    <row r="491" spans="1:2" hidden="1" x14ac:dyDescent="0.2">
      <c r="A491" s="275" t="s">
        <v>30</v>
      </c>
      <c r="B491" s="275" t="s">
        <v>31</v>
      </c>
    </row>
    <row r="492" spans="1:2" hidden="1" x14ac:dyDescent="0.2">
      <c r="A492" s="275" t="s">
        <v>33</v>
      </c>
      <c r="B492" s="275" t="s">
        <v>491</v>
      </c>
    </row>
    <row r="493" spans="1:2" hidden="1" x14ac:dyDescent="0.2">
      <c r="A493" s="275" t="s">
        <v>36</v>
      </c>
      <c r="B493" s="275" t="s">
        <v>37</v>
      </c>
    </row>
    <row r="494" spans="1:2" hidden="1" x14ac:dyDescent="0.2">
      <c r="A494" s="275" t="s">
        <v>39</v>
      </c>
      <c r="B494" s="275" t="s">
        <v>40</v>
      </c>
    </row>
    <row r="495" spans="1:2" hidden="1" x14ac:dyDescent="0.2"/>
    <row r="496" spans="1:2" hidden="1" x14ac:dyDescent="0.2">
      <c r="A496" s="278" t="s">
        <v>43</v>
      </c>
      <c r="B496" s="278" t="s">
        <v>44</v>
      </c>
    </row>
    <row r="497" spans="1:2" hidden="1" x14ac:dyDescent="0.2">
      <c r="A497" s="278" t="s">
        <v>46</v>
      </c>
      <c r="B497" s="277">
        <v>2316.6999999999998</v>
      </c>
    </row>
    <row r="498" spans="1:2" hidden="1" x14ac:dyDescent="0.2"/>
    <row r="499" spans="1:2" hidden="1" x14ac:dyDescent="0.2">
      <c r="A499" s="275" t="s">
        <v>48</v>
      </c>
    </row>
    <row r="500" spans="1:2" hidden="1" x14ac:dyDescent="0.2">
      <c r="A500" s="275" t="s">
        <v>49</v>
      </c>
      <c r="B500" s="275" t="s">
        <v>50</v>
      </c>
    </row>
    <row r="501" spans="1:2" hidden="1" x14ac:dyDescent="0.2"/>
    <row r="502" spans="1:2" hidden="1" x14ac:dyDescent="0.2">
      <c r="A502" s="275" t="s">
        <v>30</v>
      </c>
      <c r="B502" s="275" t="s">
        <v>31</v>
      </c>
    </row>
    <row r="503" spans="1:2" hidden="1" x14ac:dyDescent="0.2">
      <c r="A503" s="275" t="s">
        <v>33</v>
      </c>
      <c r="B503" s="275" t="s">
        <v>491</v>
      </c>
    </row>
    <row r="504" spans="1:2" hidden="1" x14ac:dyDescent="0.2">
      <c r="A504" s="275" t="s">
        <v>36</v>
      </c>
      <c r="B504" s="275" t="s">
        <v>51</v>
      </c>
    </row>
    <row r="505" spans="1:2" hidden="1" x14ac:dyDescent="0.2">
      <c r="A505" s="275" t="s">
        <v>39</v>
      </c>
      <c r="B505" s="275" t="s">
        <v>40</v>
      </c>
    </row>
    <row r="506" spans="1:2" hidden="1" x14ac:dyDescent="0.2"/>
    <row r="507" spans="1:2" hidden="1" x14ac:dyDescent="0.2">
      <c r="A507" s="278" t="s">
        <v>43</v>
      </c>
      <c r="B507" s="278" t="s">
        <v>44</v>
      </c>
    </row>
    <row r="508" spans="1:2" hidden="1" x14ac:dyDescent="0.2">
      <c r="A508" s="278" t="s">
        <v>46</v>
      </c>
      <c r="B508" s="279" t="s">
        <v>49</v>
      </c>
    </row>
    <row r="509" spans="1:2" hidden="1" x14ac:dyDescent="0.2"/>
    <row r="510" spans="1:2" hidden="1" x14ac:dyDescent="0.2">
      <c r="A510" s="275" t="s">
        <v>48</v>
      </c>
    </row>
    <row r="511" spans="1:2" hidden="1" x14ac:dyDescent="0.2">
      <c r="A511" s="275" t="s">
        <v>49</v>
      </c>
      <c r="B511" s="275" t="s">
        <v>50</v>
      </c>
    </row>
    <row r="512" spans="1:2" hidden="1" x14ac:dyDescent="0.2"/>
    <row r="513" spans="1:2" hidden="1" x14ac:dyDescent="0.2">
      <c r="A513" s="275" t="s">
        <v>30</v>
      </c>
      <c r="B513" s="275" t="s">
        <v>31</v>
      </c>
    </row>
    <row r="514" spans="1:2" hidden="1" x14ac:dyDescent="0.2">
      <c r="A514" s="275" t="s">
        <v>33</v>
      </c>
      <c r="B514" s="275" t="s">
        <v>491</v>
      </c>
    </row>
    <row r="515" spans="1:2" hidden="1" x14ac:dyDescent="0.2">
      <c r="A515" s="275" t="s">
        <v>36</v>
      </c>
      <c r="B515" s="275" t="s">
        <v>55</v>
      </c>
    </row>
    <row r="516" spans="1:2" hidden="1" x14ac:dyDescent="0.2">
      <c r="A516" s="275" t="s">
        <v>39</v>
      </c>
      <c r="B516" s="275" t="s">
        <v>40</v>
      </c>
    </row>
    <row r="517" spans="1:2" hidden="1" x14ac:dyDescent="0.2"/>
    <row r="518" spans="1:2" hidden="1" x14ac:dyDescent="0.2">
      <c r="A518" s="278" t="s">
        <v>43</v>
      </c>
      <c r="B518" s="278" t="s">
        <v>44</v>
      </c>
    </row>
    <row r="519" spans="1:2" hidden="1" x14ac:dyDescent="0.2">
      <c r="A519" s="278" t="s">
        <v>46</v>
      </c>
      <c r="B519" s="279" t="s">
        <v>49</v>
      </c>
    </row>
    <row r="520" spans="1:2" hidden="1" x14ac:dyDescent="0.2"/>
    <row r="521" spans="1:2" hidden="1" x14ac:dyDescent="0.2">
      <c r="A521" s="275" t="s">
        <v>48</v>
      </c>
    </row>
    <row r="522" spans="1:2" hidden="1" x14ac:dyDescent="0.2">
      <c r="A522" s="275" t="s">
        <v>49</v>
      </c>
      <c r="B522" s="275" t="s">
        <v>50</v>
      </c>
    </row>
    <row r="523" spans="1:2" hidden="1" x14ac:dyDescent="0.2"/>
    <row r="524" spans="1:2" hidden="1" x14ac:dyDescent="0.2">
      <c r="A524" s="275" t="s">
        <v>30</v>
      </c>
      <c r="B524" s="275" t="s">
        <v>31</v>
      </c>
    </row>
    <row r="525" spans="1:2" hidden="1" x14ac:dyDescent="0.2">
      <c r="A525" s="275" t="s">
        <v>33</v>
      </c>
      <c r="B525" s="275" t="s">
        <v>491</v>
      </c>
    </row>
    <row r="526" spans="1:2" hidden="1" x14ac:dyDescent="0.2">
      <c r="A526" s="275" t="s">
        <v>36</v>
      </c>
      <c r="B526" s="275" t="s">
        <v>56</v>
      </c>
    </row>
    <row r="527" spans="1:2" hidden="1" x14ac:dyDescent="0.2">
      <c r="A527" s="275" t="s">
        <v>39</v>
      </c>
      <c r="B527" s="275" t="s">
        <v>40</v>
      </c>
    </row>
    <row r="528" spans="1:2" hidden="1" x14ac:dyDescent="0.2"/>
    <row r="529" spans="1:2" hidden="1" x14ac:dyDescent="0.2">
      <c r="A529" s="278" t="s">
        <v>43</v>
      </c>
      <c r="B529" s="278" t="s">
        <v>44</v>
      </c>
    </row>
    <row r="530" spans="1:2" hidden="1" x14ac:dyDescent="0.2">
      <c r="A530" s="278" t="s">
        <v>46</v>
      </c>
      <c r="B530" s="279" t="s">
        <v>49</v>
      </c>
    </row>
    <row r="531" spans="1:2" hidden="1" x14ac:dyDescent="0.2"/>
    <row r="532" spans="1:2" hidden="1" x14ac:dyDescent="0.2">
      <c r="A532" s="275" t="s">
        <v>48</v>
      </c>
    </row>
    <row r="533" spans="1:2" hidden="1" x14ac:dyDescent="0.2">
      <c r="A533" s="275" t="s">
        <v>49</v>
      </c>
      <c r="B533" s="275" t="s">
        <v>50</v>
      </c>
    </row>
    <row r="534" spans="1:2" hidden="1" x14ac:dyDescent="0.2"/>
    <row r="535" spans="1:2" hidden="1" x14ac:dyDescent="0.2">
      <c r="A535" s="275" t="s">
        <v>30</v>
      </c>
      <c r="B535" s="275" t="s">
        <v>31</v>
      </c>
    </row>
    <row r="536" spans="1:2" hidden="1" x14ac:dyDescent="0.2">
      <c r="A536" s="275" t="s">
        <v>33</v>
      </c>
      <c r="B536" s="275" t="s">
        <v>491</v>
      </c>
    </row>
    <row r="537" spans="1:2" hidden="1" x14ac:dyDescent="0.2">
      <c r="A537" s="275" t="s">
        <v>36</v>
      </c>
      <c r="B537" s="275" t="s">
        <v>58</v>
      </c>
    </row>
    <row r="538" spans="1:2" hidden="1" x14ac:dyDescent="0.2">
      <c r="A538" s="275" t="s">
        <v>39</v>
      </c>
      <c r="B538" s="275" t="s">
        <v>40</v>
      </c>
    </row>
    <row r="539" spans="1:2" hidden="1" x14ac:dyDescent="0.2"/>
    <row r="540" spans="1:2" hidden="1" x14ac:dyDescent="0.2">
      <c r="A540" s="278" t="s">
        <v>43</v>
      </c>
      <c r="B540" s="278" t="s">
        <v>44</v>
      </c>
    </row>
    <row r="541" spans="1:2" hidden="1" x14ac:dyDescent="0.2">
      <c r="A541" s="278" t="s">
        <v>46</v>
      </c>
      <c r="B541" s="279" t="s">
        <v>49</v>
      </c>
    </row>
    <row r="542" spans="1:2" hidden="1" x14ac:dyDescent="0.2"/>
    <row r="543" spans="1:2" hidden="1" x14ac:dyDescent="0.2">
      <c r="A543" s="275" t="s">
        <v>48</v>
      </c>
    </row>
    <row r="544" spans="1:2" hidden="1" x14ac:dyDescent="0.2">
      <c r="A544" s="275" t="s">
        <v>49</v>
      </c>
      <c r="B544" s="275" t="s">
        <v>50</v>
      </c>
    </row>
    <row r="545" spans="1:2" hidden="1" x14ac:dyDescent="0.2"/>
    <row r="546" spans="1:2" hidden="1" x14ac:dyDescent="0.2">
      <c r="A546" s="275" t="s">
        <v>30</v>
      </c>
      <c r="B546" s="275" t="s">
        <v>31</v>
      </c>
    </row>
    <row r="547" spans="1:2" hidden="1" x14ac:dyDescent="0.2">
      <c r="A547" s="275" t="s">
        <v>33</v>
      </c>
      <c r="B547" s="275" t="s">
        <v>491</v>
      </c>
    </row>
    <row r="548" spans="1:2" hidden="1" x14ac:dyDescent="0.2">
      <c r="A548" s="275" t="s">
        <v>36</v>
      </c>
      <c r="B548" s="275" t="s">
        <v>52</v>
      </c>
    </row>
    <row r="549" spans="1:2" hidden="1" x14ac:dyDescent="0.2">
      <c r="A549" s="275" t="s">
        <v>39</v>
      </c>
      <c r="B549" s="275" t="s">
        <v>40</v>
      </c>
    </row>
    <row r="550" spans="1:2" hidden="1" x14ac:dyDescent="0.2"/>
    <row r="551" spans="1:2" hidden="1" x14ac:dyDescent="0.2">
      <c r="A551" s="278" t="s">
        <v>43</v>
      </c>
      <c r="B551" s="278" t="s">
        <v>44</v>
      </c>
    </row>
    <row r="552" spans="1:2" hidden="1" x14ac:dyDescent="0.2">
      <c r="A552" s="278" t="s">
        <v>46</v>
      </c>
      <c r="B552" s="279" t="s">
        <v>49</v>
      </c>
    </row>
    <row r="553" spans="1:2" hidden="1" x14ac:dyDescent="0.2"/>
    <row r="554" spans="1:2" hidden="1" x14ac:dyDescent="0.2">
      <c r="A554" s="275" t="s">
        <v>48</v>
      </c>
    </row>
    <row r="555" spans="1:2" hidden="1" x14ac:dyDescent="0.2">
      <c r="A555" s="275" t="s">
        <v>49</v>
      </c>
      <c r="B555" s="275" t="s">
        <v>50</v>
      </c>
    </row>
    <row r="556" spans="1:2" hidden="1" x14ac:dyDescent="0.2"/>
    <row r="557" spans="1:2" hidden="1" x14ac:dyDescent="0.2">
      <c r="A557" s="275" t="s">
        <v>30</v>
      </c>
      <c r="B557" s="275" t="s">
        <v>31</v>
      </c>
    </row>
    <row r="558" spans="1:2" hidden="1" x14ac:dyDescent="0.2">
      <c r="A558" s="275" t="s">
        <v>33</v>
      </c>
      <c r="B558" s="275" t="s">
        <v>491</v>
      </c>
    </row>
    <row r="559" spans="1:2" hidden="1" x14ac:dyDescent="0.2">
      <c r="A559" s="275" t="s">
        <v>36</v>
      </c>
      <c r="B559" s="275" t="s">
        <v>53</v>
      </c>
    </row>
    <row r="560" spans="1:2" hidden="1" x14ac:dyDescent="0.2">
      <c r="A560" s="275" t="s">
        <v>39</v>
      </c>
      <c r="B560" s="275" t="s">
        <v>40</v>
      </c>
    </row>
    <row r="561" spans="1:2" hidden="1" x14ac:dyDescent="0.2"/>
    <row r="562" spans="1:2" hidden="1" x14ac:dyDescent="0.2">
      <c r="A562" s="278" t="s">
        <v>43</v>
      </c>
      <c r="B562" s="278" t="s">
        <v>44</v>
      </c>
    </row>
    <row r="563" spans="1:2" hidden="1" x14ac:dyDescent="0.2">
      <c r="A563" s="278" t="s">
        <v>46</v>
      </c>
      <c r="B563" s="279" t="s">
        <v>49</v>
      </c>
    </row>
    <row r="564" spans="1:2" hidden="1" x14ac:dyDescent="0.2"/>
    <row r="565" spans="1:2" hidden="1" x14ac:dyDescent="0.2">
      <c r="A565" s="275" t="s">
        <v>48</v>
      </c>
    </row>
    <row r="566" spans="1:2" hidden="1" x14ac:dyDescent="0.2">
      <c r="A566" s="275" t="s">
        <v>49</v>
      </c>
      <c r="B566" s="275" t="s">
        <v>50</v>
      </c>
    </row>
    <row r="567" spans="1:2" hidden="1" x14ac:dyDescent="0.2"/>
    <row r="568" spans="1:2" hidden="1" x14ac:dyDescent="0.2">
      <c r="A568" s="275" t="s">
        <v>30</v>
      </c>
      <c r="B568" s="275" t="s">
        <v>31</v>
      </c>
    </row>
    <row r="569" spans="1:2" hidden="1" x14ac:dyDescent="0.2">
      <c r="A569" s="275" t="s">
        <v>33</v>
      </c>
      <c r="B569" s="275" t="s">
        <v>491</v>
      </c>
    </row>
    <row r="570" spans="1:2" hidden="1" x14ac:dyDescent="0.2">
      <c r="A570" s="275" t="s">
        <v>36</v>
      </c>
      <c r="B570" s="275" t="s">
        <v>57</v>
      </c>
    </row>
    <row r="571" spans="1:2" hidden="1" x14ac:dyDescent="0.2">
      <c r="A571" s="275" t="s">
        <v>39</v>
      </c>
      <c r="B571" s="275" t="s">
        <v>40</v>
      </c>
    </row>
    <row r="572" spans="1:2" hidden="1" x14ac:dyDescent="0.2"/>
    <row r="573" spans="1:2" hidden="1" x14ac:dyDescent="0.2">
      <c r="A573" s="278" t="s">
        <v>43</v>
      </c>
      <c r="B573" s="278" t="s">
        <v>44</v>
      </c>
    </row>
    <row r="574" spans="1:2" hidden="1" x14ac:dyDescent="0.2">
      <c r="A574" s="278" t="s">
        <v>46</v>
      </c>
      <c r="B574" s="279" t="s">
        <v>49</v>
      </c>
    </row>
    <row r="575" spans="1:2" hidden="1" x14ac:dyDescent="0.2"/>
    <row r="576" spans="1:2" hidden="1" x14ac:dyDescent="0.2">
      <c r="A576" s="275" t="s">
        <v>48</v>
      </c>
    </row>
    <row r="577" spans="1:2" hidden="1" x14ac:dyDescent="0.2">
      <c r="A577" s="275" t="s">
        <v>49</v>
      </c>
      <c r="B577" s="275" t="s">
        <v>50</v>
      </c>
    </row>
    <row r="578" spans="1:2" hidden="1" x14ac:dyDescent="0.2"/>
    <row r="579" spans="1:2" hidden="1" x14ac:dyDescent="0.2">
      <c r="A579" s="275" t="s">
        <v>30</v>
      </c>
      <c r="B579" s="275" t="s">
        <v>31</v>
      </c>
    </row>
    <row r="580" spans="1:2" hidden="1" x14ac:dyDescent="0.2">
      <c r="A580" s="275" t="s">
        <v>33</v>
      </c>
      <c r="B580" s="275" t="s">
        <v>491</v>
      </c>
    </row>
    <row r="581" spans="1:2" hidden="1" x14ac:dyDescent="0.2">
      <c r="A581" s="275" t="s">
        <v>36</v>
      </c>
      <c r="B581" s="275" t="s">
        <v>54</v>
      </c>
    </row>
    <row r="582" spans="1:2" hidden="1" x14ac:dyDescent="0.2">
      <c r="A582" s="275" t="s">
        <v>39</v>
      </c>
      <c r="B582" s="275" t="s">
        <v>40</v>
      </c>
    </row>
    <row r="583" spans="1:2" hidden="1" x14ac:dyDescent="0.2"/>
    <row r="584" spans="1:2" hidden="1" x14ac:dyDescent="0.2">
      <c r="A584" s="278" t="s">
        <v>43</v>
      </c>
      <c r="B584" s="278" t="s">
        <v>44</v>
      </c>
    </row>
    <row r="585" spans="1:2" hidden="1" x14ac:dyDescent="0.2">
      <c r="A585" s="278" t="s">
        <v>46</v>
      </c>
      <c r="B585" s="279" t="s">
        <v>49</v>
      </c>
    </row>
    <row r="586" spans="1:2" hidden="1" x14ac:dyDescent="0.2"/>
    <row r="587" spans="1:2" hidden="1" x14ac:dyDescent="0.2">
      <c r="A587" s="275" t="s">
        <v>48</v>
      </c>
    </row>
    <row r="588" spans="1:2" hidden="1" x14ac:dyDescent="0.2">
      <c r="A588" s="275" t="s">
        <v>49</v>
      </c>
      <c r="B588" s="275" t="s">
        <v>50</v>
      </c>
    </row>
    <row r="589" spans="1:2" hidden="1" x14ac:dyDescent="0.2"/>
    <row r="590" spans="1:2" hidden="1" x14ac:dyDescent="0.2">
      <c r="A590" s="275" t="s">
        <v>30</v>
      </c>
      <c r="B590" s="275" t="s">
        <v>31</v>
      </c>
    </row>
    <row r="591" spans="1:2" hidden="1" x14ac:dyDescent="0.2">
      <c r="A591" s="275" t="s">
        <v>33</v>
      </c>
      <c r="B591" s="275" t="s">
        <v>491</v>
      </c>
    </row>
    <row r="592" spans="1:2" hidden="1" x14ac:dyDescent="0.2">
      <c r="A592" s="275" t="s">
        <v>36</v>
      </c>
      <c r="B592" s="275" t="s">
        <v>59</v>
      </c>
    </row>
    <row r="593" spans="1:2" hidden="1" x14ac:dyDescent="0.2">
      <c r="A593" s="275" t="s">
        <v>39</v>
      </c>
      <c r="B593" s="275" t="s">
        <v>40</v>
      </c>
    </row>
    <row r="594" spans="1:2" hidden="1" x14ac:dyDescent="0.2"/>
    <row r="595" spans="1:2" hidden="1" x14ac:dyDescent="0.2">
      <c r="A595" s="278" t="s">
        <v>43</v>
      </c>
      <c r="B595" s="278" t="s">
        <v>44</v>
      </c>
    </row>
    <row r="596" spans="1:2" hidden="1" x14ac:dyDescent="0.2">
      <c r="A596" s="278" t="s">
        <v>46</v>
      </c>
      <c r="B596" s="279" t="s">
        <v>49</v>
      </c>
    </row>
    <row r="597" spans="1:2" hidden="1" x14ac:dyDescent="0.2"/>
    <row r="598" spans="1:2" hidden="1" x14ac:dyDescent="0.2">
      <c r="A598" s="275" t="s">
        <v>48</v>
      </c>
    </row>
    <row r="599" spans="1:2" hidden="1" x14ac:dyDescent="0.2">
      <c r="A599" s="275" t="s">
        <v>49</v>
      </c>
      <c r="B599" s="275" t="s">
        <v>50</v>
      </c>
    </row>
    <row r="600" spans="1:2" hidden="1" x14ac:dyDescent="0.2"/>
    <row r="601" spans="1:2" hidden="1" x14ac:dyDescent="0.2">
      <c r="A601" s="275" t="s">
        <v>30</v>
      </c>
      <c r="B601" s="275" t="s">
        <v>31</v>
      </c>
    </row>
    <row r="602" spans="1:2" hidden="1" x14ac:dyDescent="0.2">
      <c r="A602" s="275" t="s">
        <v>33</v>
      </c>
      <c r="B602" s="275" t="s">
        <v>491</v>
      </c>
    </row>
    <row r="603" spans="1:2" hidden="1" x14ac:dyDescent="0.2">
      <c r="A603" s="275" t="s">
        <v>36</v>
      </c>
      <c r="B603" s="275" t="s">
        <v>60</v>
      </c>
    </row>
    <row r="604" spans="1:2" hidden="1" x14ac:dyDescent="0.2">
      <c r="A604" s="275" t="s">
        <v>39</v>
      </c>
      <c r="B604" s="275" t="s">
        <v>40</v>
      </c>
    </row>
    <row r="605" spans="1:2" hidden="1" x14ac:dyDescent="0.2"/>
    <row r="606" spans="1:2" hidden="1" x14ac:dyDescent="0.2">
      <c r="A606" s="278" t="s">
        <v>43</v>
      </c>
      <c r="B606" s="278" t="s">
        <v>44</v>
      </c>
    </row>
    <row r="607" spans="1:2" hidden="1" x14ac:dyDescent="0.2">
      <c r="A607" s="278" t="s">
        <v>46</v>
      </c>
      <c r="B607" s="277">
        <v>2316.6999999999998</v>
      </c>
    </row>
    <row r="608" spans="1:2" hidden="1" x14ac:dyDescent="0.2"/>
    <row r="609" spans="1:2" hidden="1" x14ac:dyDescent="0.2">
      <c r="A609" s="275" t="s">
        <v>48</v>
      </c>
    </row>
    <row r="610" spans="1:2" hidden="1" x14ac:dyDescent="0.2">
      <c r="A610" s="275" t="s">
        <v>49</v>
      </c>
      <c r="B610" s="275" t="s">
        <v>50</v>
      </c>
    </row>
    <row r="611" spans="1:2" hidden="1" x14ac:dyDescent="0.2"/>
    <row r="612" spans="1:2" hidden="1" x14ac:dyDescent="0.2">
      <c r="A612" s="275" t="s">
        <v>30</v>
      </c>
      <c r="B612" s="275" t="s">
        <v>61</v>
      </c>
    </row>
    <row r="613" spans="1:2" hidden="1" x14ac:dyDescent="0.2">
      <c r="A613" s="275" t="s">
        <v>33</v>
      </c>
      <c r="B613" s="275" t="s">
        <v>34</v>
      </c>
    </row>
    <row r="614" spans="1:2" hidden="1" x14ac:dyDescent="0.2">
      <c r="A614" s="275" t="s">
        <v>36</v>
      </c>
      <c r="B614" s="275" t="s">
        <v>37</v>
      </c>
    </row>
    <row r="615" spans="1:2" hidden="1" x14ac:dyDescent="0.2">
      <c r="A615" s="275" t="s">
        <v>39</v>
      </c>
      <c r="B615" s="275" t="s">
        <v>40</v>
      </c>
    </row>
    <row r="616" spans="1:2" hidden="1" x14ac:dyDescent="0.2"/>
    <row r="617" spans="1:2" hidden="1" x14ac:dyDescent="0.2">
      <c r="A617" s="278" t="s">
        <v>43</v>
      </c>
      <c r="B617" s="278" t="s">
        <v>44</v>
      </c>
    </row>
    <row r="618" spans="1:2" hidden="1" x14ac:dyDescent="0.2">
      <c r="A618" s="278" t="s">
        <v>46</v>
      </c>
      <c r="B618" s="277">
        <v>37.299999999999997</v>
      </c>
    </row>
    <row r="619" spans="1:2" hidden="1" x14ac:dyDescent="0.2"/>
    <row r="620" spans="1:2" hidden="1" x14ac:dyDescent="0.2">
      <c r="A620" s="275" t="s">
        <v>48</v>
      </c>
    </row>
    <row r="621" spans="1:2" hidden="1" x14ac:dyDescent="0.2">
      <c r="A621" s="275" t="s">
        <v>49</v>
      </c>
      <c r="B621" s="275" t="s">
        <v>50</v>
      </c>
    </row>
    <row r="622" spans="1:2" hidden="1" x14ac:dyDescent="0.2"/>
    <row r="623" spans="1:2" hidden="1" x14ac:dyDescent="0.2">
      <c r="A623" s="275" t="s">
        <v>30</v>
      </c>
      <c r="B623" s="275" t="s">
        <v>61</v>
      </c>
    </row>
    <row r="624" spans="1:2" hidden="1" x14ac:dyDescent="0.2">
      <c r="A624" s="275" t="s">
        <v>33</v>
      </c>
      <c r="B624" s="275" t="s">
        <v>34</v>
      </c>
    </row>
    <row r="625" spans="1:2" hidden="1" x14ac:dyDescent="0.2">
      <c r="A625" s="275" t="s">
        <v>36</v>
      </c>
      <c r="B625" s="275" t="s">
        <v>51</v>
      </c>
    </row>
    <row r="626" spans="1:2" hidden="1" x14ac:dyDescent="0.2">
      <c r="A626" s="275" t="s">
        <v>39</v>
      </c>
      <c r="B626" s="275" t="s">
        <v>40</v>
      </c>
    </row>
    <row r="627" spans="1:2" hidden="1" x14ac:dyDescent="0.2"/>
    <row r="628" spans="1:2" hidden="1" x14ac:dyDescent="0.2">
      <c r="A628" s="278" t="s">
        <v>43</v>
      </c>
      <c r="B628" s="278" t="s">
        <v>44</v>
      </c>
    </row>
    <row r="629" spans="1:2" hidden="1" x14ac:dyDescent="0.2">
      <c r="A629" s="278" t="s">
        <v>46</v>
      </c>
      <c r="B629" s="277">
        <v>4.4000000000000004</v>
      </c>
    </row>
    <row r="630" spans="1:2" hidden="1" x14ac:dyDescent="0.2"/>
    <row r="631" spans="1:2" hidden="1" x14ac:dyDescent="0.2">
      <c r="A631" s="275" t="s">
        <v>48</v>
      </c>
    </row>
    <row r="632" spans="1:2" hidden="1" x14ac:dyDescent="0.2">
      <c r="A632" s="275" t="s">
        <v>49</v>
      </c>
      <c r="B632" s="275" t="s">
        <v>50</v>
      </c>
    </row>
    <row r="633" spans="1:2" hidden="1" x14ac:dyDescent="0.2"/>
    <row r="634" spans="1:2" hidden="1" x14ac:dyDescent="0.2">
      <c r="A634" s="275" t="s">
        <v>30</v>
      </c>
      <c r="B634" s="275" t="s">
        <v>61</v>
      </c>
    </row>
    <row r="635" spans="1:2" hidden="1" x14ac:dyDescent="0.2">
      <c r="A635" s="275" t="s">
        <v>33</v>
      </c>
      <c r="B635" s="275" t="s">
        <v>34</v>
      </c>
    </row>
    <row r="636" spans="1:2" hidden="1" x14ac:dyDescent="0.2">
      <c r="A636" s="275" t="s">
        <v>36</v>
      </c>
      <c r="B636" s="275" t="s">
        <v>55</v>
      </c>
    </row>
    <row r="637" spans="1:2" hidden="1" x14ac:dyDescent="0.2">
      <c r="A637" s="275" t="s">
        <v>39</v>
      </c>
      <c r="B637" s="275" t="s">
        <v>40</v>
      </c>
    </row>
    <row r="638" spans="1:2" hidden="1" x14ac:dyDescent="0.2"/>
    <row r="639" spans="1:2" hidden="1" x14ac:dyDescent="0.2">
      <c r="A639" s="278" t="s">
        <v>43</v>
      </c>
      <c r="B639" s="278" t="s">
        <v>44</v>
      </c>
    </row>
    <row r="640" spans="1:2" hidden="1" x14ac:dyDescent="0.2">
      <c r="A640" s="278" t="s">
        <v>46</v>
      </c>
      <c r="B640" s="277">
        <v>1.6</v>
      </c>
    </row>
    <row r="641" spans="1:2" hidden="1" x14ac:dyDescent="0.2"/>
    <row r="642" spans="1:2" hidden="1" x14ac:dyDescent="0.2">
      <c r="A642" s="275" t="s">
        <v>48</v>
      </c>
    </row>
    <row r="643" spans="1:2" hidden="1" x14ac:dyDescent="0.2">
      <c r="A643" s="275" t="s">
        <v>49</v>
      </c>
      <c r="B643" s="275" t="s">
        <v>50</v>
      </c>
    </row>
    <row r="644" spans="1:2" hidden="1" x14ac:dyDescent="0.2"/>
    <row r="645" spans="1:2" hidden="1" x14ac:dyDescent="0.2">
      <c r="A645" s="275" t="s">
        <v>30</v>
      </c>
      <c r="B645" s="275" t="s">
        <v>61</v>
      </c>
    </row>
    <row r="646" spans="1:2" hidden="1" x14ac:dyDescent="0.2">
      <c r="A646" s="275" t="s">
        <v>33</v>
      </c>
      <c r="B646" s="275" t="s">
        <v>34</v>
      </c>
    </row>
    <row r="647" spans="1:2" hidden="1" x14ac:dyDescent="0.2">
      <c r="A647" s="275" t="s">
        <v>36</v>
      </c>
      <c r="B647" s="275" t="s">
        <v>56</v>
      </c>
    </row>
    <row r="648" spans="1:2" hidden="1" x14ac:dyDescent="0.2">
      <c r="A648" s="275" t="s">
        <v>39</v>
      </c>
      <c r="B648" s="275" t="s">
        <v>40</v>
      </c>
    </row>
    <row r="649" spans="1:2" hidden="1" x14ac:dyDescent="0.2"/>
    <row r="650" spans="1:2" hidden="1" x14ac:dyDescent="0.2">
      <c r="A650" s="278" t="s">
        <v>43</v>
      </c>
      <c r="B650" s="278" t="s">
        <v>44</v>
      </c>
    </row>
    <row r="651" spans="1:2" hidden="1" x14ac:dyDescent="0.2">
      <c r="A651" s="278" t="s">
        <v>46</v>
      </c>
      <c r="B651" s="277">
        <v>2.2000000000000002</v>
      </c>
    </row>
    <row r="652" spans="1:2" hidden="1" x14ac:dyDescent="0.2"/>
    <row r="653" spans="1:2" hidden="1" x14ac:dyDescent="0.2">
      <c r="A653" s="275" t="s">
        <v>48</v>
      </c>
    </row>
    <row r="654" spans="1:2" hidden="1" x14ac:dyDescent="0.2">
      <c r="A654" s="275" t="s">
        <v>49</v>
      </c>
      <c r="B654" s="275" t="s">
        <v>50</v>
      </c>
    </row>
    <row r="655" spans="1:2" hidden="1" x14ac:dyDescent="0.2"/>
    <row r="656" spans="1:2" hidden="1" x14ac:dyDescent="0.2">
      <c r="A656" s="275" t="s">
        <v>30</v>
      </c>
      <c r="B656" s="275" t="s">
        <v>61</v>
      </c>
    </row>
    <row r="657" spans="1:2" hidden="1" x14ac:dyDescent="0.2">
      <c r="A657" s="275" t="s">
        <v>33</v>
      </c>
      <c r="B657" s="275" t="s">
        <v>34</v>
      </c>
    </row>
    <row r="658" spans="1:2" hidden="1" x14ac:dyDescent="0.2">
      <c r="A658" s="275" t="s">
        <v>36</v>
      </c>
      <c r="B658" s="275" t="s">
        <v>58</v>
      </c>
    </row>
    <row r="659" spans="1:2" hidden="1" x14ac:dyDescent="0.2">
      <c r="A659" s="275" t="s">
        <v>39</v>
      </c>
      <c r="B659" s="275" t="s">
        <v>40</v>
      </c>
    </row>
    <row r="660" spans="1:2" hidden="1" x14ac:dyDescent="0.2"/>
    <row r="661" spans="1:2" hidden="1" x14ac:dyDescent="0.2">
      <c r="A661" s="278" t="s">
        <v>43</v>
      </c>
      <c r="B661" s="278" t="s">
        <v>44</v>
      </c>
    </row>
    <row r="662" spans="1:2" hidden="1" x14ac:dyDescent="0.2">
      <c r="A662" s="278" t="s">
        <v>46</v>
      </c>
      <c r="B662" s="277">
        <v>4.9000000000000004</v>
      </c>
    </row>
    <row r="663" spans="1:2" hidden="1" x14ac:dyDescent="0.2"/>
    <row r="664" spans="1:2" hidden="1" x14ac:dyDescent="0.2">
      <c r="A664" s="275" t="s">
        <v>48</v>
      </c>
    </row>
    <row r="665" spans="1:2" hidden="1" x14ac:dyDescent="0.2">
      <c r="A665" s="275" t="s">
        <v>49</v>
      </c>
      <c r="B665" s="275" t="s">
        <v>50</v>
      </c>
    </row>
    <row r="666" spans="1:2" hidden="1" x14ac:dyDescent="0.2"/>
    <row r="667" spans="1:2" hidden="1" x14ac:dyDescent="0.2">
      <c r="A667" s="275" t="s">
        <v>30</v>
      </c>
      <c r="B667" s="275" t="s">
        <v>61</v>
      </c>
    </row>
    <row r="668" spans="1:2" hidden="1" x14ac:dyDescent="0.2">
      <c r="A668" s="275" t="s">
        <v>33</v>
      </c>
      <c r="B668" s="275" t="s">
        <v>34</v>
      </c>
    </row>
    <row r="669" spans="1:2" hidden="1" x14ac:dyDescent="0.2">
      <c r="A669" s="275" t="s">
        <v>36</v>
      </c>
      <c r="B669" s="275" t="s">
        <v>52</v>
      </c>
    </row>
    <row r="670" spans="1:2" hidden="1" x14ac:dyDescent="0.2">
      <c r="A670" s="275" t="s">
        <v>39</v>
      </c>
      <c r="B670" s="275" t="s">
        <v>40</v>
      </c>
    </row>
    <row r="671" spans="1:2" hidden="1" x14ac:dyDescent="0.2"/>
    <row r="672" spans="1:2" hidden="1" x14ac:dyDescent="0.2">
      <c r="A672" s="278" t="s">
        <v>43</v>
      </c>
      <c r="B672" s="278" t="s">
        <v>44</v>
      </c>
    </row>
    <row r="673" spans="1:2" hidden="1" x14ac:dyDescent="0.2">
      <c r="A673" s="278" t="s">
        <v>46</v>
      </c>
      <c r="B673" s="277">
        <v>0.5</v>
      </c>
    </row>
    <row r="674" spans="1:2" hidden="1" x14ac:dyDescent="0.2"/>
    <row r="675" spans="1:2" hidden="1" x14ac:dyDescent="0.2">
      <c r="A675" s="275" t="s">
        <v>48</v>
      </c>
    </row>
    <row r="676" spans="1:2" hidden="1" x14ac:dyDescent="0.2">
      <c r="A676" s="275" t="s">
        <v>49</v>
      </c>
      <c r="B676" s="275" t="s">
        <v>50</v>
      </c>
    </row>
    <row r="677" spans="1:2" hidden="1" x14ac:dyDescent="0.2"/>
    <row r="678" spans="1:2" hidden="1" x14ac:dyDescent="0.2">
      <c r="A678" s="275" t="s">
        <v>30</v>
      </c>
      <c r="B678" s="275" t="s">
        <v>61</v>
      </c>
    </row>
    <row r="679" spans="1:2" hidden="1" x14ac:dyDescent="0.2">
      <c r="A679" s="275" t="s">
        <v>33</v>
      </c>
      <c r="B679" s="275" t="s">
        <v>34</v>
      </c>
    </row>
    <row r="680" spans="1:2" hidden="1" x14ac:dyDescent="0.2">
      <c r="A680" s="275" t="s">
        <v>36</v>
      </c>
      <c r="B680" s="275" t="s">
        <v>53</v>
      </c>
    </row>
    <row r="681" spans="1:2" hidden="1" x14ac:dyDescent="0.2">
      <c r="A681" s="275" t="s">
        <v>39</v>
      </c>
      <c r="B681" s="275" t="s">
        <v>40</v>
      </c>
    </row>
    <row r="682" spans="1:2" hidden="1" x14ac:dyDescent="0.2"/>
    <row r="683" spans="1:2" hidden="1" x14ac:dyDescent="0.2">
      <c r="A683" s="278" t="s">
        <v>43</v>
      </c>
      <c r="B683" s="278" t="s">
        <v>44</v>
      </c>
    </row>
    <row r="684" spans="1:2" hidden="1" x14ac:dyDescent="0.2">
      <c r="A684" s="278" t="s">
        <v>46</v>
      </c>
      <c r="B684" s="277">
        <v>0.9</v>
      </c>
    </row>
    <row r="685" spans="1:2" hidden="1" x14ac:dyDescent="0.2"/>
    <row r="686" spans="1:2" hidden="1" x14ac:dyDescent="0.2">
      <c r="A686" s="275" t="s">
        <v>48</v>
      </c>
    </row>
    <row r="687" spans="1:2" hidden="1" x14ac:dyDescent="0.2">
      <c r="A687" s="275" t="s">
        <v>49</v>
      </c>
      <c r="B687" s="275" t="s">
        <v>50</v>
      </c>
    </row>
    <row r="688" spans="1:2" hidden="1" x14ac:dyDescent="0.2"/>
    <row r="689" spans="1:2" hidden="1" x14ac:dyDescent="0.2">
      <c r="A689" s="275" t="s">
        <v>30</v>
      </c>
      <c r="B689" s="275" t="s">
        <v>61</v>
      </c>
    </row>
    <row r="690" spans="1:2" hidden="1" x14ac:dyDescent="0.2">
      <c r="A690" s="275" t="s">
        <v>33</v>
      </c>
      <c r="B690" s="275" t="s">
        <v>34</v>
      </c>
    </row>
    <row r="691" spans="1:2" hidden="1" x14ac:dyDescent="0.2">
      <c r="A691" s="275" t="s">
        <v>36</v>
      </c>
      <c r="B691" s="275" t="s">
        <v>57</v>
      </c>
    </row>
    <row r="692" spans="1:2" hidden="1" x14ac:dyDescent="0.2">
      <c r="A692" s="275" t="s">
        <v>39</v>
      </c>
      <c r="B692" s="275" t="s">
        <v>40</v>
      </c>
    </row>
    <row r="693" spans="1:2" hidden="1" x14ac:dyDescent="0.2"/>
    <row r="694" spans="1:2" hidden="1" x14ac:dyDescent="0.2">
      <c r="A694" s="278" t="s">
        <v>43</v>
      </c>
      <c r="B694" s="278" t="s">
        <v>44</v>
      </c>
    </row>
    <row r="695" spans="1:2" hidden="1" x14ac:dyDescent="0.2">
      <c r="A695" s="278" t="s">
        <v>46</v>
      </c>
      <c r="B695" s="277">
        <v>3.7</v>
      </c>
    </row>
    <row r="696" spans="1:2" hidden="1" x14ac:dyDescent="0.2"/>
    <row r="697" spans="1:2" hidden="1" x14ac:dyDescent="0.2">
      <c r="A697" s="275" t="s">
        <v>48</v>
      </c>
    </row>
    <row r="698" spans="1:2" hidden="1" x14ac:dyDescent="0.2">
      <c r="A698" s="275" t="s">
        <v>49</v>
      </c>
      <c r="B698" s="275" t="s">
        <v>50</v>
      </c>
    </row>
    <row r="699" spans="1:2" hidden="1" x14ac:dyDescent="0.2"/>
    <row r="700" spans="1:2" hidden="1" x14ac:dyDescent="0.2">
      <c r="A700" s="275" t="s">
        <v>30</v>
      </c>
      <c r="B700" s="275" t="s">
        <v>61</v>
      </c>
    </row>
    <row r="701" spans="1:2" hidden="1" x14ac:dyDescent="0.2">
      <c r="A701" s="275" t="s">
        <v>33</v>
      </c>
      <c r="B701" s="275" t="s">
        <v>34</v>
      </c>
    </row>
    <row r="702" spans="1:2" hidden="1" x14ac:dyDescent="0.2">
      <c r="A702" s="275" t="s">
        <v>36</v>
      </c>
      <c r="B702" s="275" t="s">
        <v>54</v>
      </c>
    </row>
    <row r="703" spans="1:2" hidden="1" x14ac:dyDescent="0.2">
      <c r="A703" s="275" t="s">
        <v>39</v>
      </c>
      <c r="B703" s="275" t="s">
        <v>40</v>
      </c>
    </row>
    <row r="704" spans="1:2" hidden="1" x14ac:dyDescent="0.2"/>
    <row r="705" spans="1:2" hidden="1" x14ac:dyDescent="0.2">
      <c r="A705" s="278" t="s">
        <v>43</v>
      </c>
      <c r="B705" s="278" t="s">
        <v>44</v>
      </c>
    </row>
    <row r="706" spans="1:2" hidden="1" x14ac:dyDescent="0.2">
      <c r="A706" s="278" t="s">
        <v>46</v>
      </c>
      <c r="B706" s="277">
        <v>1.4</v>
      </c>
    </row>
    <row r="707" spans="1:2" hidden="1" x14ac:dyDescent="0.2"/>
    <row r="708" spans="1:2" hidden="1" x14ac:dyDescent="0.2">
      <c r="A708" s="275" t="s">
        <v>48</v>
      </c>
    </row>
    <row r="709" spans="1:2" hidden="1" x14ac:dyDescent="0.2">
      <c r="A709" s="275" t="s">
        <v>49</v>
      </c>
      <c r="B709" s="275" t="s">
        <v>50</v>
      </c>
    </row>
    <row r="710" spans="1:2" hidden="1" x14ac:dyDescent="0.2"/>
    <row r="711" spans="1:2" hidden="1" x14ac:dyDescent="0.2">
      <c r="A711" s="275" t="s">
        <v>30</v>
      </c>
      <c r="B711" s="275" t="s">
        <v>61</v>
      </c>
    </row>
    <row r="712" spans="1:2" hidden="1" x14ac:dyDescent="0.2">
      <c r="A712" s="275" t="s">
        <v>33</v>
      </c>
      <c r="B712" s="275" t="s">
        <v>34</v>
      </c>
    </row>
    <row r="713" spans="1:2" hidden="1" x14ac:dyDescent="0.2">
      <c r="A713" s="275" t="s">
        <v>36</v>
      </c>
      <c r="B713" s="275" t="s">
        <v>59</v>
      </c>
    </row>
    <row r="714" spans="1:2" hidden="1" x14ac:dyDescent="0.2">
      <c r="A714" s="275" t="s">
        <v>39</v>
      </c>
      <c r="B714" s="275" t="s">
        <v>40</v>
      </c>
    </row>
    <row r="715" spans="1:2" hidden="1" x14ac:dyDescent="0.2"/>
    <row r="716" spans="1:2" hidden="1" x14ac:dyDescent="0.2">
      <c r="A716" s="278" t="s">
        <v>43</v>
      </c>
      <c r="B716" s="278" t="s">
        <v>44</v>
      </c>
    </row>
    <row r="717" spans="1:2" hidden="1" x14ac:dyDescent="0.2">
      <c r="A717" s="278" t="s">
        <v>46</v>
      </c>
      <c r="B717" s="277">
        <v>5.5</v>
      </c>
    </row>
    <row r="718" spans="1:2" hidden="1" x14ac:dyDescent="0.2"/>
    <row r="719" spans="1:2" hidden="1" x14ac:dyDescent="0.2">
      <c r="A719" s="275" t="s">
        <v>48</v>
      </c>
    </row>
    <row r="720" spans="1:2" hidden="1" x14ac:dyDescent="0.2">
      <c r="A720" s="275" t="s">
        <v>49</v>
      </c>
      <c r="B720" s="275" t="s">
        <v>50</v>
      </c>
    </row>
    <row r="721" spans="1:2" hidden="1" x14ac:dyDescent="0.2"/>
    <row r="722" spans="1:2" hidden="1" x14ac:dyDescent="0.2">
      <c r="A722" s="275" t="s">
        <v>30</v>
      </c>
      <c r="B722" s="275" t="s">
        <v>61</v>
      </c>
    </row>
    <row r="723" spans="1:2" hidden="1" x14ac:dyDescent="0.2">
      <c r="A723" s="275" t="s">
        <v>33</v>
      </c>
      <c r="B723" s="275" t="s">
        <v>34</v>
      </c>
    </row>
    <row r="724" spans="1:2" hidden="1" x14ac:dyDescent="0.2">
      <c r="A724" s="275" t="s">
        <v>36</v>
      </c>
      <c r="B724" s="275" t="s">
        <v>60</v>
      </c>
    </row>
    <row r="725" spans="1:2" hidden="1" x14ac:dyDescent="0.2">
      <c r="A725" s="275" t="s">
        <v>39</v>
      </c>
      <c r="B725" s="275" t="s">
        <v>40</v>
      </c>
    </row>
    <row r="726" spans="1:2" hidden="1" x14ac:dyDescent="0.2"/>
    <row r="727" spans="1:2" hidden="1" x14ac:dyDescent="0.2">
      <c r="A727" s="278" t="s">
        <v>43</v>
      </c>
      <c r="B727" s="278" t="s">
        <v>44</v>
      </c>
    </row>
    <row r="728" spans="1:2" hidden="1" x14ac:dyDescent="0.2">
      <c r="A728" s="278" t="s">
        <v>46</v>
      </c>
      <c r="B728" s="277">
        <v>12</v>
      </c>
    </row>
    <row r="729" spans="1:2" hidden="1" x14ac:dyDescent="0.2"/>
    <row r="730" spans="1:2" hidden="1" x14ac:dyDescent="0.2">
      <c r="A730" s="275" t="s">
        <v>48</v>
      </c>
    </row>
    <row r="731" spans="1:2" hidden="1" x14ac:dyDescent="0.2">
      <c r="A731" s="275" t="s">
        <v>49</v>
      </c>
      <c r="B731" s="275" t="s">
        <v>50</v>
      </c>
    </row>
    <row r="732" spans="1:2" hidden="1" x14ac:dyDescent="0.2"/>
    <row r="733" spans="1:2" hidden="1" x14ac:dyDescent="0.2">
      <c r="A733" s="275" t="s">
        <v>30</v>
      </c>
      <c r="B733" s="275" t="s">
        <v>61</v>
      </c>
    </row>
    <row r="734" spans="1:2" hidden="1" x14ac:dyDescent="0.2">
      <c r="A734" s="275" t="s">
        <v>33</v>
      </c>
      <c r="B734" s="275" t="s">
        <v>488</v>
      </c>
    </row>
    <row r="735" spans="1:2" hidden="1" x14ac:dyDescent="0.2">
      <c r="A735" s="275" t="s">
        <v>36</v>
      </c>
      <c r="B735" s="275" t="s">
        <v>37</v>
      </c>
    </row>
    <row r="736" spans="1:2" hidden="1" x14ac:dyDescent="0.2">
      <c r="A736" s="275" t="s">
        <v>39</v>
      </c>
      <c r="B736" s="275" t="s">
        <v>40</v>
      </c>
    </row>
    <row r="737" spans="1:2" hidden="1" x14ac:dyDescent="0.2"/>
    <row r="738" spans="1:2" hidden="1" x14ac:dyDescent="0.2">
      <c r="A738" s="278" t="s">
        <v>43</v>
      </c>
      <c r="B738" s="278" t="s">
        <v>44</v>
      </c>
    </row>
    <row r="739" spans="1:2" hidden="1" x14ac:dyDescent="0.2">
      <c r="A739" s="278" t="s">
        <v>46</v>
      </c>
      <c r="B739" s="277">
        <v>22.3</v>
      </c>
    </row>
    <row r="740" spans="1:2" hidden="1" x14ac:dyDescent="0.2"/>
    <row r="741" spans="1:2" hidden="1" x14ac:dyDescent="0.2">
      <c r="A741" s="275" t="s">
        <v>48</v>
      </c>
    </row>
    <row r="742" spans="1:2" hidden="1" x14ac:dyDescent="0.2">
      <c r="A742" s="275" t="s">
        <v>49</v>
      </c>
      <c r="B742" s="275" t="s">
        <v>50</v>
      </c>
    </row>
    <row r="743" spans="1:2" hidden="1" x14ac:dyDescent="0.2"/>
    <row r="744" spans="1:2" hidden="1" x14ac:dyDescent="0.2">
      <c r="A744" s="275" t="s">
        <v>30</v>
      </c>
      <c r="B744" s="275" t="s">
        <v>61</v>
      </c>
    </row>
    <row r="745" spans="1:2" hidden="1" x14ac:dyDescent="0.2">
      <c r="A745" s="275" t="s">
        <v>33</v>
      </c>
      <c r="B745" s="275" t="s">
        <v>488</v>
      </c>
    </row>
    <row r="746" spans="1:2" hidden="1" x14ac:dyDescent="0.2">
      <c r="A746" s="275" t="s">
        <v>36</v>
      </c>
      <c r="B746" s="275" t="s">
        <v>51</v>
      </c>
    </row>
    <row r="747" spans="1:2" hidden="1" x14ac:dyDescent="0.2">
      <c r="A747" s="275" t="s">
        <v>39</v>
      </c>
      <c r="B747" s="275" t="s">
        <v>40</v>
      </c>
    </row>
    <row r="748" spans="1:2" hidden="1" x14ac:dyDescent="0.2"/>
    <row r="749" spans="1:2" hidden="1" x14ac:dyDescent="0.2">
      <c r="A749" s="278" t="s">
        <v>43</v>
      </c>
      <c r="B749" s="278" t="s">
        <v>44</v>
      </c>
    </row>
    <row r="750" spans="1:2" hidden="1" x14ac:dyDescent="0.2">
      <c r="A750" s="278" t="s">
        <v>46</v>
      </c>
      <c r="B750" s="277">
        <v>3.8</v>
      </c>
    </row>
    <row r="751" spans="1:2" hidden="1" x14ac:dyDescent="0.2"/>
    <row r="752" spans="1:2" hidden="1" x14ac:dyDescent="0.2">
      <c r="A752" s="275" t="s">
        <v>48</v>
      </c>
    </row>
    <row r="753" spans="1:2" hidden="1" x14ac:dyDescent="0.2">
      <c r="A753" s="275" t="s">
        <v>49</v>
      </c>
      <c r="B753" s="275" t="s">
        <v>50</v>
      </c>
    </row>
    <row r="754" spans="1:2" hidden="1" x14ac:dyDescent="0.2"/>
    <row r="755" spans="1:2" hidden="1" x14ac:dyDescent="0.2">
      <c r="A755" s="275" t="s">
        <v>30</v>
      </c>
      <c r="B755" s="275" t="s">
        <v>61</v>
      </c>
    </row>
    <row r="756" spans="1:2" hidden="1" x14ac:dyDescent="0.2">
      <c r="A756" s="275" t="s">
        <v>33</v>
      </c>
      <c r="B756" s="275" t="s">
        <v>488</v>
      </c>
    </row>
    <row r="757" spans="1:2" hidden="1" x14ac:dyDescent="0.2">
      <c r="A757" s="275" t="s">
        <v>36</v>
      </c>
      <c r="B757" s="275" t="s">
        <v>55</v>
      </c>
    </row>
    <row r="758" spans="1:2" hidden="1" x14ac:dyDescent="0.2">
      <c r="A758" s="275" t="s">
        <v>39</v>
      </c>
      <c r="B758" s="275" t="s">
        <v>40</v>
      </c>
    </row>
    <row r="759" spans="1:2" hidden="1" x14ac:dyDescent="0.2"/>
    <row r="760" spans="1:2" hidden="1" x14ac:dyDescent="0.2">
      <c r="A760" s="278" t="s">
        <v>43</v>
      </c>
      <c r="B760" s="278" t="s">
        <v>44</v>
      </c>
    </row>
    <row r="761" spans="1:2" hidden="1" x14ac:dyDescent="0.2">
      <c r="A761" s="278" t="s">
        <v>46</v>
      </c>
      <c r="B761" s="277">
        <v>1.7</v>
      </c>
    </row>
    <row r="762" spans="1:2" hidden="1" x14ac:dyDescent="0.2"/>
    <row r="763" spans="1:2" hidden="1" x14ac:dyDescent="0.2">
      <c r="A763" s="275" t="s">
        <v>48</v>
      </c>
    </row>
    <row r="764" spans="1:2" hidden="1" x14ac:dyDescent="0.2">
      <c r="A764" s="275" t="s">
        <v>49</v>
      </c>
      <c r="B764" s="275" t="s">
        <v>50</v>
      </c>
    </row>
    <row r="765" spans="1:2" hidden="1" x14ac:dyDescent="0.2"/>
    <row r="766" spans="1:2" hidden="1" x14ac:dyDescent="0.2">
      <c r="A766" s="275" t="s">
        <v>30</v>
      </c>
      <c r="B766" s="275" t="s">
        <v>61</v>
      </c>
    </row>
    <row r="767" spans="1:2" hidden="1" x14ac:dyDescent="0.2">
      <c r="A767" s="275" t="s">
        <v>33</v>
      </c>
      <c r="B767" s="275" t="s">
        <v>488</v>
      </c>
    </row>
    <row r="768" spans="1:2" hidden="1" x14ac:dyDescent="0.2">
      <c r="A768" s="275" t="s">
        <v>36</v>
      </c>
      <c r="B768" s="275" t="s">
        <v>56</v>
      </c>
    </row>
    <row r="769" spans="1:2" hidden="1" x14ac:dyDescent="0.2">
      <c r="A769" s="275" t="s">
        <v>39</v>
      </c>
      <c r="B769" s="275" t="s">
        <v>40</v>
      </c>
    </row>
    <row r="770" spans="1:2" hidden="1" x14ac:dyDescent="0.2"/>
    <row r="771" spans="1:2" hidden="1" x14ac:dyDescent="0.2">
      <c r="A771" s="278" t="s">
        <v>43</v>
      </c>
      <c r="B771" s="278" t="s">
        <v>44</v>
      </c>
    </row>
    <row r="772" spans="1:2" hidden="1" x14ac:dyDescent="0.2">
      <c r="A772" s="278" t="s">
        <v>46</v>
      </c>
      <c r="B772" s="277">
        <v>2</v>
      </c>
    </row>
    <row r="773" spans="1:2" hidden="1" x14ac:dyDescent="0.2"/>
    <row r="774" spans="1:2" hidden="1" x14ac:dyDescent="0.2">
      <c r="A774" s="275" t="s">
        <v>48</v>
      </c>
    </row>
    <row r="775" spans="1:2" hidden="1" x14ac:dyDescent="0.2">
      <c r="A775" s="275" t="s">
        <v>49</v>
      </c>
      <c r="B775" s="275" t="s">
        <v>50</v>
      </c>
    </row>
    <row r="776" spans="1:2" hidden="1" x14ac:dyDescent="0.2"/>
    <row r="777" spans="1:2" hidden="1" x14ac:dyDescent="0.2">
      <c r="A777" s="275" t="s">
        <v>30</v>
      </c>
      <c r="B777" s="275" t="s">
        <v>61</v>
      </c>
    </row>
    <row r="778" spans="1:2" hidden="1" x14ac:dyDescent="0.2">
      <c r="A778" s="275" t="s">
        <v>33</v>
      </c>
      <c r="B778" s="275" t="s">
        <v>488</v>
      </c>
    </row>
    <row r="779" spans="1:2" hidden="1" x14ac:dyDescent="0.2">
      <c r="A779" s="275" t="s">
        <v>36</v>
      </c>
      <c r="B779" s="275" t="s">
        <v>58</v>
      </c>
    </row>
    <row r="780" spans="1:2" hidden="1" x14ac:dyDescent="0.2">
      <c r="A780" s="275" t="s">
        <v>39</v>
      </c>
      <c r="B780" s="275" t="s">
        <v>40</v>
      </c>
    </row>
    <row r="781" spans="1:2" hidden="1" x14ac:dyDescent="0.2"/>
    <row r="782" spans="1:2" hidden="1" x14ac:dyDescent="0.2">
      <c r="A782" s="278" t="s">
        <v>43</v>
      </c>
      <c r="B782" s="278" t="s">
        <v>44</v>
      </c>
    </row>
    <row r="783" spans="1:2" hidden="1" x14ac:dyDescent="0.2">
      <c r="A783" s="278" t="s">
        <v>46</v>
      </c>
      <c r="B783" s="277">
        <v>4.5999999999999996</v>
      </c>
    </row>
    <row r="784" spans="1:2" hidden="1" x14ac:dyDescent="0.2"/>
    <row r="785" spans="1:2" hidden="1" x14ac:dyDescent="0.2">
      <c r="A785" s="275" t="s">
        <v>48</v>
      </c>
    </row>
    <row r="786" spans="1:2" hidden="1" x14ac:dyDescent="0.2">
      <c r="A786" s="275" t="s">
        <v>49</v>
      </c>
      <c r="B786" s="275" t="s">
        <v>50</v>
      </c>
    </row>
    <row r="787" spans="1:2" hidden="1" x14ac:dyDescent="0.2"/>
    <row r="788" spans="1:2" hidden="1" x14ac:dyDescent="0.2">
      <c r="A788" s="275" t="s">
        <v>30</v>
      </c>
      <c r="B788" s="275" t="s">
        <v>61</v>
      </c>
    </row>
    <row r="789" spans="1:2" hidden="1" x14ac:dyDescent="0.2">
      <c r="A789" s="275" t="s">
        <v>33</v>
      </c>
      <c r="B789" s="275" t="s">
        <v>488</v>
      </c>
    </row>
    <row r="790" spans="1:2" hidden="1" x14ac:dyDescent="0.2">
      <c r="A790" s="275" t="s">
        <v>36</v>
      </c>
      <c r="B790" s="275" t="s">
        <v>52</v>
      </c>
    </row>
    <row r="791" spans="1:2" hidden="1" x14ac:dyDescent="0.2">
      <c r="A791" s="275" t="s">
        <v>39</v>
      </c>
      <c r="B791" s="275" t="s">
        <v>40</v>
      </c>
    </row>
    <row r="792" spans="1:2" hidden="1" x14ac:dyDescent="0.2"/>
    <row r="793" spans="1:2" hidden="1" x14ac:dyDescent="0.2">
      <c r="A793" s="278" t="s">
        <v>43</v>
      </c>
      <c r="B793" s="278" t="s">
        <v>44</v>
      </c>
    </row>
    <row r="794" spans="1:2" hidden="1" x14ac:dyDescent="0.2">
      <c r="A794" s="278" t="s">
        <v>46</v>
      </c>
      <c r="B794" s="277">
        <v>0.5</v>
      </c>
    </row>
    <row r="795" spans="1:2" hidden="1" x14ac:dyDescent="0.2"/>
    <row r="796" spans="1:2" hidden="1" x14ac:dyDescent="0.2">
      <c r="A796" s="275" t="s">
        <v>48</v>
      </c>
    </row>
    <row r="797" spans="1:2" hidden="1" x14ac:dyDescent="0.2">
      <c r="A797" s="275" t="s">
        <v>49</v>
      </c>
      <c r="B797" s="275" t="s">
        <v>50</v>
      </c>
    </row>
    <row r="798" spans="1:2" hidden="1" x14ac:dyDescent="0.2"/>
    <row r="799" spans="1:2" hidden="1" x14ac:dyDescent="0.2">
      <c r="A799" s="275" t="s">
        <v>30</v>
      </c>
      <c r="B799" s="275" t="s">
        <v>61</v>
      </c>
    </row>
    <row r="800" spans="1:2" hidden="1" x14ac:dyDescent="0.2">
      <c r="A800" s="275" t="s">
        <v>33</v>
      </c>
      <c r="B800" s="275" t="s">
        <v>488</v>
      </c>
    </row>
    <row r="801" spans="1:2" hidden="1" x14ac:dyDescent="0.2">
      <c r="A801" s="275" t="s">
        <v>36</v>
      </c>
      <c r="B801" s="275" t="s">
        <v>53</v>
      </c>
    </row>
    <row r="802" spans="1:2" hidden="1" x14ac:dyDescent="0.2">
      <c r="A802" s="275" t="s">
        <v>39</v>
      </c>
      <c r="B802" s="275" t="s">
        <v>40</v>
      </c>
    </row>
    <row r="803" spans="1:2" hidden="1" x14ac:dyDescent="0.2"/>
    <row r="804" spans="1:2" hidden="1" x14ac:dyDescent="0.2">
      <c r="A804" s="278" t="s">
        <v>43</v>
      </c>
      <c r="B804" s="278" t="s">
        <v>44</v>
      </c>
    </row>
    <row r="805" spans="1:2" hidden="1" x14ac:dyDescent="0.2">
      <c r="A805" s="278" t="s">
        <v>46</v>
      </c>
      <c r="B805" s="277">
        <v>0</v>
      </c>
    </row>
    <row r="806" spans="1:2" hidden="1" x14ac:dyDescent="0.2"/>
    <row r="807" spans="1:2" hidden="1" x14ac:dyDescent="0.2">
      <c r="A807" s="275" t="s">
        <v>48</v>
      </c>
    </row>
    <row r="808" spans="1:2" hidden="1" x14ac:dyDescent="0.2">
      <c r="A808" s="275" t="s">
        <v>49</v>
      </c>
      <c r="B808" s="275" t="s">
        <v>50</v>
      </c>
    </row>
    <row r="809" spans="1:2" hidden="1" x14ac:dyDescent="0.2"/>
    <row r="810" spans="1:2" hidden="1" x14ac:dyDescent="0.2">
      <c r="A810" s="275" t="s">
        <v>30</v>
      </c>
      <c r="B810" s="275" t="s">
        <v>61</v>
      </c>
    </row>
    <row r="811" spans="1:2" hidden="1" x14ac:dyDescent="0.2">
      <c r="A811" s="275" t="s">
        <v>33</v>
      </c>
      <c r="B811" s="275" t="s">
        <v>488</v>
      </c>
    </row>
    <row r="812" spans="1:2" hidden="1" x14ac:dyDescent="0.2">
      <c r="A812" s="275" t="s">
        <v>36</v>
      </c>
      <c r="B812" s="275" t="s">
        <v>57</v>
      </c>
    </row>
    <row r="813" spans="1:2" hidden="1" x14ac:dyDescent="0.2">
      <c r="A813" s="275" t="s">
        <v>39</v>
      </c>
      <c r="B813" s="275" t="s">
        <v>40</v>
      </c>
    </row>
    <row r="814" spans="1:2" hidden="1" x14ac:dyDescent="0.2"/>
    <row r="815" spans="1:2" hidden="1" x14ac:dyDescent="0.2">
      <c r="A815" s="278" t="s">
        <v>43</v>
      </c>
      <c r="B815" s="278" t="s">
        <v>44</v>
      </c>
    </row>
    <row r="816" spans="1:2" hidden="1" x14ac:dyDescent="0.2">
      <c r="A816" s="278" t="s">
        <v>46</v>
      </c>
      <c r="B816" s="277">
        <v>3.5</v>
      </c>
    </row>
    <row r="817" spans="1:2" hidden="1" x14ac:dyDescent="0.2"/>
    <row r="818" spans="1:2" hidden="1" x14ac:dyDescent="0.2">
      <c r="A818" s="275" t="s">
        <v>48</v>
      </c>
    </row>
    <row r="819" spans="1:2" hidden="1" x14ac:dyDescent="0.2">
      <c r="A819" s="275" t="s">
        <v>49</v>
      </c>
      <c r="B819" s="275" t="s">
        <v>50</v>
      </c>
    </row>
    <row r="820" spans="1:2" hidden="1" x14ac:dyDescent="0.2"/>
    <row r="821" spans="1:2" hidden="1" x14ac:dyDescent="0.2">
      <c r="A821" s="275" t="s">
        <v>30</v>
      </c>
      <c r="B821" s="275" t="s">
        <v>61</v>
      </c>
    </row>
    <row r="822" spans="1:2" hidden="1" x14ac:dyDescent="0.2">
      <c r="A822" s="275" t="s">
        <v>33</v>
      </c>
      <c r="B822" s="275" t="s">
        <v>488</v>
      </c>
    </row>
    <row r="823" spans="1:2" hidden="1" x14ac:dyDescent="0.2">
      <c r="A823" s="275" t="s">
        <v>36</v>
      </c>
      <c r="B823" s="275" t="s">
        <v>54</v>
      </c>
    </row>
    <row r="824" spans="1:2" hidden="1" x14ac:dyDescent="0.2">
      <c r="A824" s="275" t="s">
        <v>39</v>
      </c>
      <c r="B824" s="275" t="s">
        <v>40</v>
      </c>
    </row>
    <row r="825" spans="1:2" hidden="1" x14ac:dyDescent="0.2"/>
    <row r="826" spans="1:2" hidden="1" x14ac:dyDescent="0.2">
      <c r="A826" s="278" t="s">
        <v>43</v>
      </c>
      <c r="B826" s="278" t="s">
        <v>44</v>
      </c>
    </row>
    <row r="827" spans="1:2" hidden="1" x14ac:dyDescent="0.2">
      <c r="A827" s="278" t="s">
        <v>46</v>
      </c>
      <c r="B827" s="277">
        <v>0.7</v>
      </c>
    </row>
    <row r="828" spans="1:2" hidden="1" x14ac:dyDescent="0.2"/>
    <row r="829" spans="1:2" hidden="1" x14ac:dyDescent="0.2">
      <c r="A829" s="275" t="s">
        <v>48</v>
      </c>
    </row>
    <row r="830" spans="1:2" hidden="1" x14ac:dyDescent="0.2">
      <c r="A830" s="275" t="s">
        <v>49</v>
      </c>
      <c r="B830" s="275" t="s">
        <v>50</v>
      </c>
    </row>
    <row r="831" spans="1:2" hidden="1" x14ac:dyDescent="0.2"/>
    <row r="832" spans="1:2" hidden="1" x14ac:dyDescent="0.2">
      <c r="A832" s="275" t="s">
        <v>30</v>
      </c>
      <c r="B832" s="275" t="s">
        <v>61</v>
      </c>
    </row>
    <row r="833" spans="1:2" hidden="1" x14ac:dyDescent="0.2">
      <c r="A833" s="275" t="s">
        <v>33</v>
      </c>
      <c r="B833" s="275" t="s">
        <v>488</v>
      </c>
    </row>
    <row r="834" spans="1:2" hidden="1" x14ac:dyDescent="0.2">
      <c r="A834" s="275" t="s">
        <v>36</v>
      </c>
      <c r="B834" s="275" t="s">
        <v>59</v>
      </c>
    </row>
    <row r="835" spans="1:2" hidden="1" x14ac:dyDescent="0.2">
      <c r="A835" s="275" t="s">
        <v>39</v>
      </c>
      <c r="B835" s="275" t="s">
        <v>40</v>
      </c>
    </row>
    <row r="836" spans="1:2" hidden="1" x14ac:dyDescent="0.2"/>
    <row r="837" spans="1:2" hidden="1" x14ac:dyDescent="0.2">
      <c r="A837" s="278" t="s">
        <v>43</v>
      </c>
      <c r="B837" s="278" t="s">
        <v>44</v>
      </c>
    </row>
    <row r="838" spans="1:2" hidden="1" x14ac:dyDescent="0.2">
      <c r="A838" s="278" t="s">
        <v>46</v>
      </c>
      <c r="B838" s="277">
        <v>3</v>
      </c>
    </row>
    <row r="839" spans="1:2" hidden="1" x14ac:dyDescent="0.2"/>
    <row r="840" spans="1:2" hidden="1" x14ac:dyDescent="0.2">
      <c r="A840" s="275" t="s">
        <v>48</v>
      </c>
    </row>
    <row r="841" spans="1:2" hidden="1" x14ac:dyDescent="0.2">
      <c r="A841" s="275" t="s">
        <v>49</v>
      </c>
      <c r="B841" s="275" t="s">
        <v>50</v>
      </c>
    </row>
    <row r="842" spans="1:2" hidden="1" x14ac:dyDescent="0.2"/>
    <row r="843" spans="1:2" hidden="1" x14ac:dyDescent="0.2">
      <c r="A843" s="275" t="s">
        <v>30</v>
      </c>
      <c r="B843" s="275" t="s">
        <v>61</v>
      </c>
    </row>
    <row r="844" spans="1:2" hidden="1" x14ac:dyDescent="0.2">
      <c r="A844" s="275" t="s">
        <v>33</v>
      </c>
      <c r="B844" s="275" t="s">
        <v>488</v>
      </c>
    </row>
    <row r="845" spans="1:2" hidden="1" x14ac:dyDescent="0.2">
      <c r="A845" s="275" t="s">
        <v>36</v>
      </c>
      <c r="B845" s="275" t="s">
        <v>60</v>
      </c>
    </row>
    <row r="846" spans="1:2" hidden="1" x14ac:dyDescent="0.2">
      <c r="A846" s="275" t="s">
        <v>39</v>
      </c>
      <c r="B846" s="275" t="s">
        <v>40</v>
      </c>
    </row>
    <row r="847" spans="1:2" hidden="1" x14ac:dyDescent="0.2"/>
    <row r="848" spans="1:2" hidden="1" x14ac:dyDescent="0.2">
      <c r="A848" s="278" t="s">
        <v>43</v>
      </c>
      <c r="B848" s="278" t="s">
        <v>44</v>
      </c>
    </row>
    <row r="849" spans="1:2" hidden="1" x14ac:dyDescent="0.2">
      <c r="A849" s="278" t="s">
        <v>46</v>
      </c>
      <c r="B849" s="277">
        <v>2.4</v>
      </c>
    </row>
    <row r="850" spans="1:2" hidden="1" x14ac:dyDescent="0.2"/>
    <row r="851" spans="1:2" hidden="1" x14ac:dyDescent="0.2">
      <c r="A851" s="275" t="s">
        <v>48</v>
      </c>
    </row>
    <row r="852" spans="1:2" hidden="1" x14ac:dyDescent="0.2">
      <c r="A852" s="275" t="s">
        <v>49</v>
      </c>
      <c r="B852" s="275" t="s">
        <v>50</v>
      </c>
    </row>
    <row r="853" spans="1:2" hidden="1" x14ac:dyDescent="0.2"/>
    <row r="854" spans="1:2" hidden="1" x14ac:dyDescent="0.2">
      <c r="A854" s="275" t="s">
        <v>30</v>
      </c>
      <c r="B854" s="275" t="s">
        <v>61</v>
      </c>
    </row>
    <row r="855" spans="1:2" hidden="1" x14ac:dyDescent="0.2">
      <c r="A855" s="275" t="s">
        <v>33</v>
      </c>
      <c r="B855" s="275" t="s">
        <v>489</v>
      </c>
    </row>
    <row r="856" spans="1:2" hidden="1" x14ac:dyDescent="0.2">
      <c r="A856" s="275" t="s">
        <v>36</v>
      </c>
      <c r="B856" s="275" t="s">
        <v>37</v>
      </c>
    </row>
    <row r="857" spans="1:2" hidden="1" x14ac:dyDescent="0.2">
      <c r="A857" s="275" t="s">
        <v>39</v>
      </c>
      <c r="B857" s="275" t="s">
        <v>40</v>
      </c>
    </row>
    <row r="858" spans="1:2" hidden="1" x14ac:dyDescent="0.2"/>
    <row r="859" spans="1:2" hidden="1" x14ac:dyDescent="0.2">
      <c r="A859" s="278" t="s">
        <v>43</v>
      </c>
      <c r="B859" s="278" t="s">
        <v>44</v>
      </c>
    </row>
    <row r="860" spans="1:2" hidden="1" x14ac:dyDescent="0.2">
      <c r="A860" s="278" t="s">
        <v>46</v>
      </c>
      <c r="B860" s="279" t="s">
        <v>49</v>
      </c>
    </row>
    <row r="861" spans="1:2" hidden="1" x14ac:dyDescent="0.2"/>
    <row r="862" spans="1:2" hidden="1" x14ac:dyDescent="0.2">
      <c r="A862" s="275" t="s">
        <v>48</v>
      </c>
    </row>
    <row r="863" spans="1:2" hidden="1" x14ac:dyDescent="0.2">
      <c r="A863" s="275" t="s">
        <v>49</v>
      </c>
      <c r="B863" s="275" t="s">
        <v>50</v>
      </c>
    </row>
    <row r="864" spans="1:2" hidden="1" x14ac:dyDescent="0.2"/>
    <row r="865" spans="1:2" hidden="1" x14ac:dyDescent="0.2">
      <c r="A865" s="275" t="s">
        <v>30</v>
      </c>
      <c r="B865" s="275" t="s">
        <v>61</v>
      </c>
    </row>
    <row r="866" spans="1:2" hidden="1" x14ac:dyDescent="0.2">
      <c r="A866" s="275" t="s">
        <v>33</v>
      </c>
      <c r="B866" s="275" t="s">
        <v>489</v>
      </c>
    </row>
    <row r="867" spans="1:2" hidden="1" x14ac:dyDescent="0.2">
      <c r="A867" s="275" t="s">
        <v>36</v>
      </c>
      <c r="B867" s="275" t="s">
        <v>51</v>
      </c>
    </row>
    <row r="868" spans="1:2" hidden="1" x14ac:dyDescent="0.2">
      <c r="A868" s="275" t="s">
        <v>39</v>
      </c>
      <c r="B868" s="275" t="s">
        <v>40</v>
      </c>
    </row>
    <row r="869" spans="1:2" hidden="1" x14ac:dyDescent="0.2"/>
    <row r="870" spans="1:2" hidden="1" x14ac:dyDescent="0.2">
      <c r="A870" s="278" t="s">
        <v>43</v>
      </c>
      <c r="B870" s="278" t="s">
        <v>44</v>
      </c>
    </row>
    <row r="871" spans="1:2" hidden="1" x14ac:dyDescent="0.2">
      <c r="A871" s="278" t="s">
        <v>46</v>
      </c>
      <c r="B871" s="279" t="s">
        <v>49</v>
      </c>
    </row>
    <row r="872" spans="1:2" hidden="1" x14ac:dyDescent="0.2"/>
    <row r="873" spans="1:2" hidden="1" x14ac:dyDescent="0.2">
      <c r="A873" s="275" t="s">
        <v>48</v>
      </c>
    </row>
    <row r="874" spans="1:2" hidden="1" x14ac:dyDescent="0.2">
      <c r="A874" s="275" t="s">
        <v>49</v>
      </c>
      <c r="B874" s="275" t="s">
        <v>50</v>
      </c>
    </row>
    <row r="875" spans="1:2" hidden="1" x14ac:dyDescent="0.2"/>
    <row r="876" spans="1:2" hidden="1" x14ac:dyDescent="0.2">
      <c r="A876" s="275" t="s">
        <v>30</v>
      </c>
      <c r="B876" s="275" t="s">
        <v>61</v>
      </c>
    </row>
    <row r="877" spans="1:2" hidden="1" x14ac:dyDescent="0.2">
      <c r="A877" s="275" t="s">
        <v>33</v>
      </c>
      <c r="B877" s="275" t="s">
        <v>489</v>
      </c>
    </row>
    <row r="878" spans="1:2" hidden="1" x14ac:dyDescent="0.2">
      <c r="A878" s="275" t="s">
        <v>36</v>
      </c>
      <c r="B878" s="275" t="s">
        <v>55</v>
      </c>
    </row>
    <row r="879" spans="1:2" hidden="1" x14ac:dyDescent="0.2">
      <c r="A879" s="275" t="s">
        <v>39</v>
      </c>
      <c r="B879" s="275" t="s">
        <v>40</v>
      </c>
    </row>
    <row r="880" spans="1:2" hidden="1" x14ac:dyDescent="0.2"/>
    <row r="881" spans="1:2" hidden="1" x14ac:dyDescent="0.2">
      <c r="A881" s="278" t="s">
        <v>43</v>
      </c>
      <c r="B881" s="278" t="s">
        <v>44</v>
      </c>
    </row>
    <row r="882" spans="1:2" hidden="1" x14ac:dyDescent="0.2">
      <c r="A882" s="278" t="s">
        <v>46</v>
      </c>
      <c r="B882" s="279" t="s">
        <v>49</v>
      </c>
    </row>
    <row r="883" spans="1:2" hidden="1" x14ac:dyDescent="0.2"/>
    <row r="884" spans="1:2" hidden="1" x14ac:dyDescent="0.2">
      <c r="A884" s="275" t="s">
        <v>48</v>
      </c>
    </row>
    <row r="885" spans="1:2" hidden="1" x14ac:dyDescent="0.2">
      <c r="A885" s="275" t="s">
        <v>49</v>
      </c>
      <c r="B885" s="275" t="s">
        <v>50</v>
      </c>
    </row>
    <row r="886" spans="1:2" hidden="1" x14ac:dyDescent="0.2"/>
    <row r="887" spans="1:2" hidden="1" x14ac:dyDescent="0.2">
      <c r="A887" s="275" t="s">
        <v>30</v>
      </c>
      <c r="B887" s="275" t="s">
        <v>61</v>
      </c>
    </row>
    <row r="888" spans="1:2" hidden="1" x14ac:dyDescent="0.2">
      <c r="A888" s="275" t="s">
        <v>33</v>
      </c>
      <c r="B888" s="275" t="s">
        <v>489</v>
      </c>
    </row>
    <row r="889" spans="1:2" hidden="1" x14ac:dyDescent="0.2">
      <c r="A889" s="275" t="s">
        <v>36</v>
      </c>
      <c r="B889" s="275" t="s">
        <v>56</v>
      </c>
    </row>
    <row r="890" spans="1:2" hidden="1" x14ac:dyDescent="0.2">
      <c r="A890" s="275" t="s">
        <v>39</v>
      </c>
      <c r="B890" s="275" t="s">
        <v>40</v>
      </c>
    </row>
    <row r="891" spans="1:2" hidden="1" x14ac:dyDescent="0.2"/>
    <row r="892" spans="1:2" hidden="1" x14ac:dyDescent="0.2">
      <c r="A892" s="278" t="s">
        <v>43</v>
      </c>
      <c r="B892" s="278" t="s">
        <v>44</v>
      </c>
    </row>
    <row r="893" spans="1:2" hidden="1" x14ac:dyDescent="0.2">
      <c r="A893" s="278" t="s">
        <v>46</v>
      </c>
      <c r="B893" s="279" t="s">
        <v>49</v>
      </c>
    </row>
    <row r="894" spans="1:2" hidden="1" x14ac:dyDescent="0.2"/>
    <row r="895" spans="1:2" hidden="1" x14ac:dyDescent="0.2">
      <c r="A895" s="275" t="s">
        <v>48</v>
      </c>
    </row>
    <row r="896" spans="1:2" hidden="1" x14ac:dyDescent="0.2">
      <c r="A896" s="275" t="s">
        <v>49</v>
      </c>
      <c r="B896" s="275" t="s">
        <v>50</v>
      </c>
    </row>
    <row r="897" spans="1:2" hidden="1" x14ac:dyDescent="0.2"/>
    <row r="898" spans="1:2" hidden="1" x14ac:dyDescent="0.2">
      <c r="A898" s="275" t="s">
        <v>30</v>
      </c>
      <c r="B898" s="275" t="s">
        <v>61</v>
      </c>
    </row>
    <row r="899" spans="1:2" hidden="1" x14ac:dyDescent="0.2">
      <c r="A899" s="275" t="s">
        <v>33</v>
      </c>
      <c r="B899" s="275" t="s">
        <v>489</v>
      </c>
    </row>
    <row r="900" spans="1:2" hidden="1" x14ac:dyDescent="0.2">
      <c r="A900" s="275" t="s">
        <v>36</v>
      </c>
      <c r="B900" s="275" t="s">
        <v>58</v>
      </c>
    </row>
    <row r="901" spans="1:2" hidden="1" x14ac:dyDescent="0.2">
      <c r="A901" s="275" t="s">
        <v>39</v>
      </c>
      <c r="B901" s="275" t="s">
        <v>40</v>
      </c>
    </row>
    <row r="902" spans="1:2" hidden="1" x14ac:dyDescent="0.2"/>
    <row r="903" spans="1:2" hidden="1" x14ac:dyDescent="0.2">
      <c r="A903" s="278" t="s">
        <v>43</v>
      </c>
      <c r="B903" s="278" t="s">
        <v>44</v>
      </c>
    </row>
    <row r="904" spans="1:2" hidden="1" x14ac:dyDescent="0.2">
      <c r="A904" s="278" t="s">
        <v>46</v>
      </c>
      <c r="B904" s="279" t="s">
        <v>49</v>
      </c>
    </row>
    <row r="905" spans="1:2" hidden="1" x14ac:dyDescent="0.2"/>
    <row r="906" spans="1:2" hidden="1" x14ac:dyDescent="0.2">
      <c r="A906" s="275" t="s">
        <v>48</v>
      </c>
    </row>
    <row r="907" spans="1:2" hidden="1" x14ac:dyDescent="0.2">
      <c r="A907" s="275" t="s">
        <v>49</v>
      </c>
      <c r="B907" s="275" t="s">
        <v>50</v>
      </c>
    </row>
    <row r="908" spans="1:2" hidden="1" x14ac:dyDescent="0.2"/>
    <row r="909" spans="1:2" hidden="1" x14ac:dyDescent="0.2">
      <c r="A909" s="275" t="s">
        <v>30</v>
      </c>
      <c r="B909" s="275" t="s">
        <v>61</v>
      </c>
    </row>
    <row r="910" spans="1:2" hidden="1" x14ac:dyDescent="0.2">
      <c r="A910" s="275" t="s">
        <v>33</v>
      </c>
      <c r="B910" s="275" t="s">
        <v>489</v>
      </c>
    </row>
    <row r="911" spans="1:2" hidden="1" x14ac:dyDescent="0.2">
      <c r="A911" s="275" t="s">
        <v>36</v>
      </c>
      <c r="B911" s="275" t="s">
        <v>52</v>
      </c>
    </row>
    <row r="912" spans="1:2" hidden="1" x14ac:dyDescent="0.2">
      <c r="A912" s="275" t="s">
        <v>39</v>
      </c>
      <c r="B912" s="275" t="s">
        <v>40</v>
      </c>
    </row>
    <row r="913" spans="1:2" hidden="1" x14ac:dyDescent="0.2"/>
    <row r="914" spans="1:2" hidden="1" x14ac:dyDescent="0.2">
      <c r="A914" s="278" t="s">
        <v>43</v>
      </c>
      <c r="B914" s="278" t="s">
        <v>44</v>
      </c>
    </row>
    <row r="915" spans="1:2" hidden="1" x14ac:dyDescent="0.2">
      <c r="A915" s="278" t="s">
        <v>46</v>
      </c>
      <c r="B915" s="279" t="s">
        <v>49</v>
      </c>
    </row>
    <row r="916" spans="1:2" hidden="1" x14ac:dyDescent="0.2"/>
    <row r="917" spans="1:2" hidden="1" x14ac:dyDescent="0.2">
      <c r="A917" s="275" t="s">
        <v>48</v>
      </c>
    </row>
    <row r="918" spans="1:2" hidden="1" x14ac:dyDescent="0.2">
      <c r="A918" s="275" t="s">
        <v>49</v>
      </c>
      <c r="B918" s="275" t="s">
        <v>50</v>
      </c>
    </row>
    <row r="919" spans="1:2" hidden="1" x14ac:dyDescent="0.2"/>
    <row r="920" spans="1:2" hidden="1" x14ac:dyDescent="0.2">
      <c r="A920" s="275" t="s">
        <v>30</v>
      </c>
      <c r="B920" s="275" t="s">
        <v>61</v>
      </c>
    </row>
    <row r="921" spans="1:2" hidden="1" x14ac:dyDescent="0.2">
      <c r="A921" s="275" t="s">
        <v>33</v>
      </c>
      <c r="B921" s="275" t="s">
        <v>489</v>
      </c>
    </row>
    <row r="922" spans="1:2" hidden="1" x14ac:dyDescent="0.2">
      <c r="A922" s="275" t="s">
        <v>36</v>
      </c>
      <c r="B922" s="275" t="s">
        <v>53</v>
      </c>
    </row>
    <row r="923" spans="1:2" hidden="1" x14ac:dyDescent="0.2">
      <c r="A923" s="275" t="s">
        <v>39</v>
      </c>
      <c r="B923" s="275" t="s">
        <v>40</v>
      </c>
    </row>
    <row r="924" spans="1:2" hidden="1" x14ac:dyDescent="0.2"/>
    <row r="925" spans="1:2" hidden="1" x14ac:dyDescent="0.2">
      <c r="A925" s="278" t="s">
        <v>43</v>
      </c>
      <c r="B925" s="278" t="s">
        <v>44</v>
      </c>
    </row>
    <row r="926" spans="1:2" hidden="1" x14ac:dyDescent="0.2">
      <c r="A926" s="278" t="s">
        <v>46</v>
      </c>
      <c r="B926" s="279" t="s">
        <v>49</v>
      </c>
    </row>
    <row r="927" spans="1:2" hidden="1" x14ac:dyDescent="0.2"/>
    <row r="928" spans="1:2" hidden="1" x14ac:dyDescent="0.2">
      <c r="A928" s="275" t="s">
        <v>48</v>
      </c>
    </row>
    <row r="929" spans="1:2" hidden="1" x14ac:dyDescent="0.2">
      <c r="A929" s="275" t="s">
        <v>49</v>
      </c>
      <c r="B929" s="275" t="s">
        <v>50</v>
      </c>
    </row>
    <row r="930" spans="1:2" hidden="1" x14ac:dyDescent="0.2"/>
    <row r="931" spans="1:2" hidden="1" x14ac:dyDescent="0.2">
      <c r="A931" s="275" t="s">
        <v>30</v>
      </c>
      <c r="B931" s="275" t="s">
        <v>61</v>
      </c>
    </row>
    <row r="932" spans="1:2" hidden="1" x14ac:dyDescent="0.2">
      <c r="A932" s="275" t="s">
        <v>33</v>
      </c>
      <c r="B932" s="275" t="s">
        <v>489</v>
      </c>
    </row>
    <row r="933" spans="1:2" hidden="1" x14ac:dyDescent="0.2">
      <c r="A933" s="275" t="s">
        <v>36</v>
      </c>
      <c r="B933" s="275" t="s">
        <v>57</v>
      </c>
    </row>
    <row r="934" spans="1:2" hidden="1" x14ac:dyDescent="0.2">
      <c r="A934" s="275" t="s">
        <v>39</v>
      </c>
      <c r="B934" s="275" t="s">
        <v>40</v>
      </c>
    </row>
    <row r="935" spans="1:2" hidden="1" x14ac:dyDescent="0.2"/>
    <row r="936" spans="1:2" hidden="1" x14ac:dyDescent="0.2">
      <c r="A936" s="278" t="s">
        <v>43</v>
      </c>
      <c r="B936" s="278" t="s">
        <v>44</v>
      </c>
    </row>
    <row r="937" spans="1:2" hidden="1" x14ac:dyDescent="0.2">
      <c r="A937" s="278" t="s">
        <v>46</v>
      </c>
      <c r="B937" s="279" t="s">
        <v>49</v>
      </c>
    </row>
    <row r="938" spans="1:2" hidden="1" x14ac:dyDescent="0.2"/>
    <row r="939" spans="1:2" hidden="1" x14ac:dyDescent="0.2">
      <c r="A939" s="275" t="s">
        <v>48</v>
      </c>
    </row>
    <row r="940" spans="1:2" hidden="1" x14ac:dyDescent="0.2">
      <c r="A940" s="275" t="s">
        <v>49</v>
      </c>
      <c r="B940" s="275" t="s">
        <v>50</v>
      </c>
    </row>
    <row r="941" spans="1:2" hidden="1" x14ac:dyDescent="0.2"/>
    <row r="942" spans="1:2" hidden="1" x14ac:dyDescent="0.2">
      <c r="A942" s="275" t="s">
        <v>30</v>
      </c>
      <c r="B942" s="275" t="s">
        <v>61</v>
      </c>
    </row>
    <row r="943" spans="1:2" hidden="1" x14ac:dyDescent="0.2">
      <c r="A943" s="275" t="s">
        <v>33</v>
      </c>
      <c r="B943" s="275" t="s">
        <v>489</v>
      </c>
    </row>
    <row r="944" spans="1:2" hidden="1" x14ac:dyDescent="0.2">
      <c r="A944" s="275" t="s">
        <v>36</v>
      </c>
      <c r="B944" s="275" t="s">
        <v>54</v>
      </c>
    </row>
    <row r="945" spans="1:2" hidden="1" x14ac:dyDescent="0.2">
      <c r="A945" s="275" t="s">
        <v>39</v>
      </c>
      <c r="B945" s="275" t="s">
        <v>40</v>
      </c>
    </row>
    <row r="946" spans="1:2" hidden="1" x14ac:dyDescent="0.2"/>
    <row r="947" spans="1:2" hidden="1" x14ac:dyDescent="0.2">
      <c r="A947" s="278" t="s">
        <v>43</v>
      </c>
      <c r="B947" s="278" t="s">
        <v>44</v>
      </c>
    </row>
    <row r="948" spans="1:2" hidden="1" x14ac:dyDescent="0.2">
      <c r="A948" s="278" t="s">
        <v>46</v>
      </c>
      <c r="B948" s="279" t="s">
        <v>49</v>
      </c>
    </row>
    <row r="949" spans="1:2" hidden="1" x14ac:dyDescent="0.2"/>
    <row r="950" spans="1:2" hidden="1" x14ac:dyDescent="0.2">
      <c r="A950" s="275" t="s">
        <v>48</v>
      </c>
    </row>
    <row r="951" spans="1:2" hidden="1" x14ac:dyDescent="0.2">
      <c r="A951" s="275" t="s">
        <v>49</v>
      </c>
      <c r="B951" s="275" t="s">
        <v>50</v>
      </c>
    </row>
    <row r="952" spans="1:2" hidden="1" x14ac:dyDescent="0.2"/>
    <row r="953" spans="1:2" hidden="1" x14ac:dyDescent="0.2">
      <c r="A953" s="275" t="s">
        <v>30</v>
      </c>
      <c r="B953" s="275" t="s">
        <v>61</v>
      </c>
    </row>
    <row r="954" spans="1:2" hidden="1" x14ac:dyDescent="0.2">
      <c r="A954" s="275" t="s">
        <v>33</v>
      </c>
      <c r="B954" s="275" t="s">
        <v>489</v>
      </c>
    </row>
    <row r="955" spans="1:2" hidden="1" x14ac:dyDescent="0.2">
      <c r="A955" s="275" t="s">
        <v>36</v>
      </c>
      <c r="B955" s="275" t="s">
        <v>59</v>
      </c>
    </row>
    <row r="956" spans="1:2" hidden="1" x14ac:dyDescent="0.2">
      <c r="A956" s="275" t="s">
        <v>39</v>
      </c>
      <c r="B956" s="275" t="s">
        <v>40</v>
      </c>
    </row>
    <row r="957" spans="1:2" hidden="1" x14ac:dyDescent="0.2"/>
    <row r="958" spans="1:2" hidden="1" x14ac:dyDescent="0.2">
      <c r="A958" s="278" t="s">
        <v>43</v>
      </c>
      <c r="B958" s="278" t="s">
        <v>44</v>
      </c>
    </row>
    <row r="959" spans="1:2" hidden="1" x14ac:dyDescent="0.2">
      <c r="A959" s="278" t="s">
        <v>46</v>
      </c>
      <c r="B959" s="279" t="s">
        <v>49</v>
      </c>
    </row>
    <row r="960" spans="1:2" hidden="1" x14ac:dyDescent="0.2"/>
    <row r="961" spans="1:2" hidden="1" x14ac:dyDescent="0.2">
      <c r="A961" s="275" t="s">
        <v>48</v>
      </c>
    </row>
    <row r="962" spans="1:2" hidden="1" x14ac:dyDescent="0.2">
      <c r="A962" s="275" t="s">
        <v>49</v>
      </c>
      <c r="B962" s="275" t="s">
        <v>50</v>
      </c>
    </row>
    <row r="963" spans="1:2" hidden="1" x14ac:dyDescent="0.2"/>
    <row r="964" spans="1:2" hidden="1" x14ac:dyDescent="0.2">
      <c r="A964" s="275" t="s">
        <v>30</v>
      </c>
      <c r="B964" s="275" t="s">
        <v>61</v>
      </c>
    </row>
    <row r="965" spans="1:2" hidden="1" x14ac:dyDescent="0.2">
      <c r="A965" s="275" t="s">
        <v>33</v>
      </c>
      <c r="B965" s="275" t="s">
        <v>489</v>
      </c>
    </row>
    <row r="966" spans="1:2" hidden="1" x14ac:dyDescent="0.2">
      <c r="A966" s="275" t="s">
        <v>36</v>
      </c>
      <c r="B966" s="275" t="s">
        <v>60</v>
      </c>
    </row>
    <row r="967" spans="1:2" hidden="1" x14ac:dyDescent="0.2">
      <c r="A967" s="275" t="s">
        <v>39</v>
      </c>
      <c r="B967" s="275" t="s">
        <v>40</v>
      </c>
    </row>
    <row r="968" spans="1:2" hidden="1" x14ac:dyDescent="0.2"/>
    <row r="969" spans="1:2" hidden="1" x14ac:dyDescent="0.2">
      <c r="A969" s="278" t="s">
        <v>43</v>
      </c>
      <c r="B969" s="278" t="s">
        <v>44</v>
      </c>
    </row>
    <row r="970" spans="1:2" hidden="1" x14ac:dyDescent="0.2">
      <c r="A970" s="278" t="s">
        <v>46</v>
      </c>
      <c r="B970" s="279" t="s">
        <v>49</v>
      </c>
    </row>
    <row r="971" spans="1:2" hidden="1" x14ac:dyDescent="0.2"/>
    <row r="972" spans="1:2" hidden="1" x14ac:dyDescent="0.2">
      <c r="A972" s="275" t="s">
        <v>48</v>
      </c>
    </row>
    <row r="973" spans="1:2" hidden="1" x14ac:dyDescent="0.2">
      <c r="A973" s="275" t="s">
        <v>49</v>
      </c>
      <c r="B973" s="275" t="s">
        <v>50</v>
      </c>
    </row>
    <row r="974" spans="1:2" hidden="1" x14ac:dyDescent="0.2"/>
    <row r="975" spans="1:2" hidden="1" x14ac:dyDescent="0.2">
      <c r="A975" s="275" t="s">
        <v>30</v>
      </c>
      <c r="B975" s="275" t="s">
        <v>61</v>
      </c>
    </row>
    <row r="976" spans="1:2" hidden="1" x14ac:dyDescent="0.2">
      <c r="A976" s="275" t="s">
        <v>33</v>
      </c>
      <c r="B976" s="275" t="s">
        <v>490</v>
      </c>
    </row>
    <row r="977" spans="1:2" hidden="1" x14ac:dyDescent="0.2">
      <c r="A977" s="275" t="s">
        <v>36</v>
      </c>
      <c r="B977" s="275" t="s">
        <v>37</v>
      </c>
    </row>
    <row r="978" spans="1:2" hidden="1" x14ac:dyDescent="0.2">
      <c r="A978" s="275" t="s">
        <v>39</v>
      </c>
      <c r="B978" s="275" t="s">
        <v>40</v>
      </c>
    </row>
    <row r="979" spans="1:2" hidden="1" x14ac:dyDescent="0.2"/>
    <row r="980" spans="1:2" hidden="1" x14ac:dyDescent="0.2">
      <c r="A980" s="278" t="s">
        <v>43</v>
      </c>
      <c r="B980" s="278" t="s">
        <v>44</v>
      </c>
    </row>
    <row r="981" spans="1:2" hidden="1" x14ac:dyDescent="0.2">
      <c r="A981" s="278" t="s">
        <v>46</v>
      </c>
      <c r="B981" s="277">
        <v>9.5</v>
      </c>
    </row>
    <row r="982" spans="1:2" hidden="1" x14ac:dyDescent="0.2"/>
    <row r="983" spans="1:2" hidden="1" x14ac:dyDescent="0.2">
      <c r="A983" s="275" t="s">
        <v>48</v>
      </c>
    </row>
    <row r="984" spans="1:2" hidden="1" x14ac:dyDescent="0.2">
      <c r="A984" s="275" t="s">
        <v>49</v>
      </c>
      <c r="B984" s="275" t="s">
        <v>50</v>
      </c>
    </row>
    <row r="985" spans="1:2" hidden="1" x14ac:dyDescent="0.2"/>
    <row r="986" spans="1:2" hidden="1" x14ac:dyDescent="0.2">
      <c r="A986" s="275" t="s">
        <v>30</v>
      </c>
      <c r="B986" s="275" t="s">
        <v>61</v>
      </c>
    </row>
    <row r="987" spans="1:2" hidden="1" x14ac:dyDescent="0.2">
      <c r="A987" s="275" t="s">
        <v>33</v>
      </c>
      <c r="B987" s="275" t="s">
        <v>490</v>
      </c>
    </row>
    <row r="988" spans="1:2" hidden="1" x14ac:dyDescent="0.2">
      <c r="A988" s="275" t="s">
        <v>36</v>
      </c>
      <c r="B988" s="275" t="s">
        <v>51</v>
      </c>
    </row>
    <row r="989" spans="1:2" hidden="1" x14ac:dyDescent="0.2">
      <c r="A989" s="275" t="s">
        <v>39</v>
      </c>
      <c r="B989" s="275" t="s">
        <v>40</v>
      </c>
    </row>
    <row r="990" spans="1:2" hidden="1" x14ac:dyDescent="0.2"/>
    <row r="991" spans="1:2" hidden="1" x14ac:dyDescent="0.2">
      <c r="A991" s="278" t="s">
        <v>43</v>
      </c>
      <c r="B991" s="278" t="s">
        <v>44</v>
      </c>
    </row>
    <row r="992" spans="1:2" hidden="1" x14ac:dyDescent="0.2">
      <c r="A992" s="278" t="s">
        <v>46</v>
      </c>
      <c r="B992" s="277">
        <v>0.8</v>
      </c>
    </row>
    <row r="993" spans="1:2" hidden="1" x14ac:dyDescent="0.2"/>
    <row r="994" spans="1:2" hidden="1" x14ac:dyDescent="0.2">
      <c r="A994" s="275" t="s">
        <v>48</v>
      </c>
    </row>
    <row r="995" spans="1:2" hidden="1" x14ac:dyDescent="0.2">
      <c r="A995" s="275" t="s">
        <v>49</v>
      </c>
      <c r="B995" s="275" t="s">
        <v>50</v>
      </c>
    </row>
    <row r="996" spans="1:2" hidden="1" x14ac:dyDescent="0.2"/>
    <row r="997" spans="1:2" hidden="1" x14ac:dyDescent="0.2">
      <c r="A997" s="275" t="s">
        <v>30</v>
      </c>
      <c r="B997" s="275" t="s">
        <v>61</v>
      </c>
    </row>
    <row r="998" spans="1:2" hidden="1" x14ac:dyDescent="0.2">
      <c r="A998" s="275" t="s">
        <v>33</v>
      </c>
      <c r="B998" s="275" t="s">
        <v>490</v>
      </c>
    </row>
    <row r="999" spans="1:2" hidden="1" x14ac:dyDescent="0.2">
      <c r="A999" s="275" t="s">
        <v>36</v>
      </c>
      <c r="B999" s="275" t="s">
        <v>55</v>
      </c>
    </row>
    <row r="1000" spans="1:2" hidden="1" x14ac:dyDescent="0.2">
      <c r="A1000" s="275" t="s">
        <v>39</v>
      </c>
      <c r="B1000" s="275" t="s">
        <v>40</v>
      </c>
    </row>
    <row r="1001" spans="1:2" hidden="1" x14ac:dyDescent="0.2"/>
    <row r="1002" spans="1:2" hidden="1" x14ac:dyDescent="0.2">
      <c r="A1002" s="278" t="s">
        <v>43</v>
      </c>
      <c r="B1002" s="278" t="s">
        <v>44</v>
      </c>
    </row>
    <row r="1003" spans="1:2" hidden="1" x14ac:dyDescent="0.2">
      <c r="A1003" s="278" t="s">
        <v>46</v>
      </c>
      <c r="B1003" s="277">
        <v>0</v>
      </c>
    </row>
    <row r="1004" spans="1:2" hidden="1" x14ac:dyDescent="0.2"/>
    <row r="1005" spans="1:2" hidden="1" x14ac:dyDescent="0.2">
      <c r="A1005" s="275" t="s">
        <v>48</v>
      </c>
    </row>
    <row r="1006" spans="1:2" hidden="1" x14ac:dyDescent="0.2">
      <c r="A1006" s="275" t="s">
        <v>49</v>
      </c>
      <c r="B1006" s="275" t="s">
        <v>50</v>
      </c>
    </row>
    <row r="1007" spans="1:2" hidden="1" x14ac:dyDescent="0.2"/>
    <row r="1008" spans="1:2" hidden="1" x14ac:dyDescent="0.2">
      <c r="A1008" s="275" t="s">
        <v>30</v>
      </c>
      <c r="B1008" s="275" t="s">
        <v>61</v>
      </c>
    </row>
    <row r="1009" spans="1:2" hidden="1" x14ac:dyDescent="0.2">
      <c r="A1009" s="275" t="s">
        <v>33</v>
      </c>
      <c r="B1009" s="275" t="s">
        <v>490</v>
      </c>
    </row>
    <row r="1010" spans="1:2" hidden="1" x14ac:dyDescent="0.2">
      <c r="A1010" s="275" t="s">
        <v>36</v>
      </c>
      <c r="B1010" s="275" t="s">
        <v>56</v>
      </c>
    </row>
    <row r="1011" spans="1:2" hidden="1" x14ac:dyDescent="0.2">
      <c r="A1011" s="275" t="s">
        <v>39</v>
      </c>
      <c r="B1011" s="275" t="s">
        <v>40</v>
      </c>
    </row>
    <row r="1012" spans="1:2" hidden="1" x14ac:dyDescent="0.2"/>
    <row r="1013" spans="1:2" hidden="1" x14ac:dyDescent="0.2">
      <c r="A1013" s="278" t="s">
        <v>43</v>
      </c>
      <c r="B1013" s="278" t="s">
        <v>44</v>
      </c>
    </row>
    <row r="1014" spans="1:2" hidden="1" x14ac:dyDescent="0.2">
      <c r="A1014" s="278" t="s">
        <v>46</v>
      </c>
      <c r="B1014" s="277">
        <v>0.2</v>
      </c>
    </row>
    <row r="1015" spans="1:2" hidden="1" x14ac:dyDescent="0.2"/>
    <row r="1016" spans="1:2" hidden="1" x14ac:dyDescent="0.2">
      <c r="A1016" s="275" t="s">
        <v>48</v>
      </c>
    </row>
    <row r="1017" spans="1:2" hidden="1" x14ac:dyDescent="0.2">
      <c r="A1017" s="275" t="s">
        <v>49</v>
      </c>
      <c r="B1017" s="275" t="s">
        <v>50</v>
      </c>
    </row>
    <row r="1018" spans="1:2" hidden="1" x14ac:dyDescent="0.2"/>
    <row r="1019" spans="1:2" hidden="1" x14ac:dyDescent="0.2">
      <c r="A1019" s="275" t="s">
        <v>30</v>
      </c>
      <c r="B1019" s="275" t="s">
        <v>61</v>
      </c>
    </row>
    <row r="1020" spans="1:2" hidden="1" x14ac:dyDescent="0.2">
      <c r="A1020" s="275" t="s">
        <v>33</v>
      </c>
      <c r="B1020" s="275" t="s">
        <v>490</v>
      </c>
    </row>
    <row r="1021" spans="1:2" hidden="1" x14ac:dyDescent="0.2">
      <c r="A1021" s="275" t="s">
        <v>36</v>
      </c>
      <c r="B1021" s="275" t="s">
        <v>58</v>
      </c>
    </row>
    <row r="1022" spans="1:2" hidden="1" x14ac:dyDescent="0.2">
      <c r="A1022" s="275" t="s">
        <v>39</v>
      </c>
      <c r="B1022" s="275" t="s">
        <v>40</v>
      </c>
    </row>
    <row r="1023" spans="1:2" hidden="1" x14ac:dyDescent="0.2"/>
    <row r="1024" spans="1:2" hidden="1" x14ac:dyDescent="0.2">
      <c r="A1024" s="278" t="s">
        <v>43</v>
      </c>
      <c r="B1024" s="278" t="s">
        <v>44</v>
      </c>
    </row>
    <row r="1025" spans="1:2" hidden="1" x14ac:dyDescent="0.2">
      <c r="A1025" s="278" t="s">
        <v>46</v>
      </c>
      <c r="B1025" s="277">
        <v>0.8</v>
      </c>
    </row>
    <row r="1026" spans="1:2" hidden="1" x14ac:dyDescent="0.2"/>
    <row r="1027" spans="1:2" hidden="1" x14ac:dyDescent="0.2">
      <c r="A1027" s="275" t="s">
        <v>48</v>
      </c>
    </row>
    <row r="1028" spans="1:2" hidden="1" x14ac:dyDescent="0.2">
      <c r="A1028" s="275" t="s">
        <v>49</v>
      </c>
      <c r="B1028" s="275" t="s">
        <v>50</v>
      </c>
    </row>
    <row r="1029" spans="1:2" hidden="1" x14ac:dyDescent="0.2"/>
    <row r="1030" spans="1:2" hidden="1" x14ac:dyDescent="0.2">
      <c r="A1030" s="275" t="s">
        <v>30</v>
      </c>
      <c r="B1030" s="275" t="s">
        <v>61</v>
      </c>
    </row>
    <row r="1031" spans="1:2" hidden="1" x14ac:dyDescent="0.2">
      <c r="A1031" s="275" t="s">
        <v>33</v>
      </c>
      <c r="B1031" s="275" t="s">
        <v>490</v>
      </c>
    </row>
    <row r="1032" spans="1:2" hidden="1" x14ac:dyDescent="0.2">
      <c r="A1032" s="275" t="s">
        <v>36</v>
      </c>
      <c r="B1032" s="275" t="s">
        <v>52</v>
      </c>
    </row>
    <row r="1033" spans="1:2" hidden="1" x14ac:dyDescent="0.2">
      <c r="A1033" s="275" t="s">
        <v>39</v>
      </c>
      <c r="B1033" s="275" t="s">
        <v>40</v>
      </c>
    </row>
    <row r="1034" spans="1:2" hidden="1" x14ac:dyDescent="0.2"/>
    <row r="1035" spans="1:2" hidden="1" x14ac:dyDescent="0.2">
      <c r="A1035" s="278" t="s">
        <v>43</v>
      </c>
      <c r="B1035" s="278" t="s">
        <v>44</v>
      </c>
    </row>
    <row r="1036" spans="1:2" hidden="1" x14ac:dyDescent="0.2">
      <c r="A1036" s="278" t="s">
        <v>46</v>
      </c>
      <c r="B1036" s="277">
        <v>0.1</v>
      </c>
    </row>
    <row r="1037" spans="1:2" hidden="1" x14ac:dyDescent="0.2"/>
    <row r="1038" spans="1:2" hidden="1" x14ac:dyDescent="0.2">
      <c r="A1038" s="275" t="s">
        <v>48</v>
      </c>
    </row>
    <row r="1039" spans="1:2" hidden="1" x14ac:dyDescent="0.2">
      <c r="A1039" s="275" t="s">
        <v>49</v>
      </c>
      <c r="B1039" s="275" t="s">
        <v>50</v>
      </c>
    </row>
    <row r="1040" spans="1:2" hidden="1" x14ac:dyDescent="0.2"/>
    <row r="1041" spans="1:2" hidden="1" x14ac:dyDescent="0.2">
      <c r="A1041" s="275" t="s">
        <v>30</v>
      </c>
      <c r="B1041" s="275" t="s">
        <v>61</v>
      </c>
    </row>
    <row r="1042" spans="1:2" hidden="1" x14ac:dyDescent="0.2">
      <c r="A1042" s="275" t="s">
        <v>33</v>
      </c>
      <c r="B1042" s="275" t="s">
        <v>490</v>
      </c>
    </row>
    <row r="1043" spans="1:2" hidden="1" x14ac:dyDescent="0.2">
      <c r="A1043" s="275" t="s">
        <v>36</v>
      </c>
      <c r="B1043" s="275" t="s">
        <v>53</v>
      </c>
    </row>
    <row r="1044" spans="1:2" hidden="1" x14ac:dyDescent="0.2">
      <c r="A1044" s="275" t="s">
        <v>39</v>
      </c>
      <c r="B1044" s="275" t="s">
        <v>40</v>
      </c>
    </row>
    <row r="1045" spans="1:2" hidden="1" x14ac:dyDescent="0.2"/>
    <row r="1046" spans="1:2" hidden="1" x14ac:dyDescent="0.2">
      <c r="A1046" s="278" t="s">
        <v>43</v>
      </c>
      <c r="B1046" s="278" t="s">
        <v>44</v>
      </c>
    </row>
    <row r="1047" spans="1:2" hidden="1" x14ac:dyDescent="0.2">
      <c r="A1047" s="278" t="s">
        <v>46</v>
      </c>
      <c r="B1047" s="277">
        <v>0.9</v>
      </c>
    </row>
    <row r="1048" spans="1:2" hidden="1" x14ac:dyDescent="0.2"/>
    <row r="1049" spans="1:2" hidden="1" x14ac:dyDescent="0.2">
      <c r="A1049" s="275" t="s">
        <v>48</v>
      </c>
    </row>
    <row r="1050" spans="1:2" hidden="1" x14ac:dyDescent="0.2">
      <c r="A1050" s="275" t="s">
        <v>49</v>
      </c>
      <c r="B1050" s="275" t="s">
        <v>50</v>
      </c>
    </row>
    <row r="1051" spans="1:2" hidden="1" x14ac:dyDescent="0.2"/>
    <row r="1052" spans="1:2" hidden="1" x14ac:dyDescent="0.2">
      <c r="A1052" s="275" t="s">
        <v>30</v>
      </c>
      <c r="B1052" s="275" t="s">
        <v>61</v>
      </c>
    </row>
    <row r="1053" spans="1:2" hidden="1" x14ac:dyDescent="0.2">
      <c r="A1053" s="275" t="s">
        <v>33</v>
      </c>
      <c r="B1053" s="275" t="s">
        <v>490</v>
      </c>
    </row>
    <row r="1054" spans="1:2" hidden="1" x14ac:dyDescent="0.2">
      <c r="A1054" s="275" t="s">
        <v>36</v>
      </c>
      <c r="B1054" s="275" t="s">
        <v>57</v>
      </c>
    </row>
    <row r="1055" spans="1:2" hidden="1" x14ac:dyDescent="0.2">
      <c r="A1055" s="275" t="s">
        <v>39</v>
      </c>
      <c r="B1055" s="275" t="s">
        <v>40</v>
      </c>
    </row>
    <row r="1056" spans="1:2" hidden="1" x14ac:dyDescent="0.2"/>
    <row r="1057" spans="1:2" hidden="1" x14ac:dyDescent="0.2">
      <c r="A1057" s="278" t="s">
        <v>43</v>
      </c>
      <c r="B1057" s="278" t="s">
        <v>44</v>
      </c>
    </row>
    <row r="1058" spans="1:2" hidden="1" x14ac:dyDescent="0.2">
      <c r="A1058" s="278" t="s">
        <v>46</v>
      </c>
      <c r="B1058" s="277">
        <v>0.9</v>
      </c>
    </row>
    <row r="1059" spans="1:2" hidden="1" x14ac:dyDescent="0.2"/>
    <row r="1060" spans="1:2" hidden="1" x14ac:dyDescent="0.2">
      <c r="A1060" s="275" t="s">
        <v>48</v>
      </c>
    </row>
    <row r="1061" spans="1:2" hidden="1" x14ac:dyDescent="0.2">
      <c r="A1061" s="275" t="s">
        <v>49</v>
      </c>
      <c r="B1061" s="275" t="s">
        <v>50</v>
      </c>
    </row>
    <row r="1062" spans="1:2" hidden="1" x14ac:dyDescent="0.2"/>
    <row r="1063" spans="1:2" hidden="1" x14ac:dyDescent="0.2">
      <c r="A1063" s="275" t="s">
        <v>30</v>
      </c>
      <c r="B1063" s="275" t="s">
        <v>61</v>
      </c>
    </row>
    <row r="1064" spans="1:2" hidden="1" x14ac:dyDescent="0.2">
      <c r="A1064" s="275" t="s">
        <v>33</v>
      </c>
      <c r="B1064" s="275" t="s">
        <v>490</v>
      </c>
    </row>
    <row r="1065" spans="1:2" hidden="1" x14ac:dyDescent="0.2">
      <c r="A1065" s="275" t="s">
        <v>36</v>
      </c>
      <c r="B1065" s="275" t="s">
        <v>54</v>
      </c>
    </row>
    <row r="1066" spans="1:2" hidden="1" x14ac:dyDescent="0.2">
      <c r="A1066" s="275" t="s">
        <v>39</v>
      </c>
      <c r="B1066" s="275" t="s">
        <v>40</v>
      </c>
    </row>
    <row r="1067" spans="1:2" hidden="1" x14ac:dyDescent="0.2"/>
    <row r="1068" spans="1:2" hidden="1" x14ac:dyDescent="0.2">
      <c r="A1068" s="278" t="s">
        <v>43</v>
      </c>
      <c r="B1068" s="278" t="s">
        <v>44</v>
      </c>
    </row>
    <row r="1069" spans="1:2" hidden="1" x14ac:dyDescent="0.2">
      <c r="A1069" s="278" t="s">
        <v>46</v>
      </c>
      <c r="B1069" s="277">
        <v>0.8</v>
      </c>
    </row>
    <row r="1070" spans="1:2" hidden="1" x14ac:dyDescent="0.2"/>
    <row r="1071" spans="1:2" hidden="1" x14ac:dyDescent="0.2">
      <c r="A1071" s="275" t="s">
        <v>48</v>
      </c>
    </row>
    <row r="1072" spans="1:2" hidden="1" x14ac:dyDescent="0.2">
      <c r="A1072" s="275" t="s">
        <v>49</v>
      </c>
      <c r="B1072" s="275" t="s">
        <v>50</v>
      </c>
    </row>
    <row r="1073" spans="1:2" hidden="1" x14ac:dyDescent="0.2"/>
    <row r="1074" spans="1:2" hidden="1" x14ac:dyDescent="0.2">
      <c r="A1074" s="275" t="s">
        <v>30</v>
      </c>
      <c r="B1074" s="275" t="s">
        <v>61</v>
      </c>
    </row>
    <row r="1075" spans="1:2" hidden="1" x14ac:dyDescent="0.2">
      <c r="A1075" s="275" t="s">
        <v>33</v>
      </c>
      <c r="B1075" s="275" t="s">
        <v>490</v>
      </c>
    </row>
    <row r="1076" spans="1:2" hidden="1" x14ac:dyDescent="0.2">
      <c r="A1076" s="275" t="s">
        <v>36</v>
      </c>
      <c r="B1076" s="275" t="s">
        <v>59</v>
      </c>
    </row>
    <row r="1077" spans="1:2" hidden="1" x14ac:dyDescent="0.2">
      <c r="A1077" s="275" t="s">
        <v>39</v>
      </c>
      <c r="B1077" s="275" t="s">
        <v>40</v>
      </c>
    </row>
    <row r="1078" spans="1:2" hidden="1" x14ac:dyDescent="0.2"/>
    <row r="1079" spans="1:2" hidden="1" x14ac:dyDescent="0.2">
      <c r="A1079" s="278" t="s">
        <v>43</v>
      </c>
      <c r="B1079" s="278" t="s">
        <v>44</v>
      </c>
    </row>
    <row r="1080" spans="1:2" hidden="1" x14ac:dyDescent="0.2">
      <c r="A1080" s="278" t="s">
        <v>46</v>
      </c>
      <c r="B1080" s="277">
        <v>3.9</v>
      </c>
    </row>
    <row r="1081" spans="1:2" hidden="1" x14ac:dyDescent="0.2"/>
    <row r="1082" spans="1:2" hidden="1" x14ac:dyDescent="0.2">
      <c r="A1082" s="275" t="s">
        <v>48</v>
      </c>
    </row>
    <row r="1083" spans="1:2" hidden="1" x14ac:dyDescent="0.2">
      <c r="A1083" s="275" t="s">
        <v>49</v>
      </c>
      <c r="B1083" s="275" t="s">
        <v>50</v>
      </c>
    </row>
    <row r="1084" spans="1:2" hidden="1" x14ac:dyDescent="0.2"/>
    <row r="1085" spans="1:2" hidden="1" x14ac:dyDescent="0.2">
      <c r="A1085" s="275" t="s">
        <v>30</v>
      </c>
      <c r="B1085" s="275" t="s">
        <v>61</v>
      </c>
    </row>
    <row r="1086" spans="1:2" hidden="1" x14ac:dyDescent="0.2">
      <c r="A1086" s="275" t="s">
        <v>33</v>
      </c>
      <c r="B1086" s="275" t="s">
        <v>490</v>
      </c>
    </row>
    <row r="1087" spans="1:2" hidden="1" x14ac:dyDescent="0.2">
      <c r="A1087" s="275" t="s">
        <v>36</v>
      </c>
      <c r="B1087" s="275" t="s">
        <v>60</v>
      </c>
    </row>
    <row r="1088" spans="1:2" hidden="1" x14ac:dyDescent="0.2">
      <c r="A1088" s="275" t="s">
        <v>39</v>
      </c>
      <c r="B1088" s="275" t="s">
        <v>40</v>
      </c>
    </row>
    <row r="1089" spans="1:2" hidden="1" x14ac:dyDescent="0.2"/>
    <row r="1090" spans="1:2" hidden="1" x14ac:dyDescent="0.2">
      <c r="A1090" s="278" t="s">
        <v>43</v>
      </c>
      <c r="B1090" s="278" t="s">
        <v>44</v>
      </c>
    </row>
    <row r="1091" spans="1:2" hidden="1" x14ac:dyDescent="0.2">
      <c r="A1091" s="278" t="s">
        <v>46</v>
      </c>
      <c r="B1091" s="277">
        <v>1.1000000000000001</v>
      </c>
    </row>
    <row r="1092" spans="1:2" hidden="1" x14ac:dyDescent="0.2"/>
    <row r="1093" spans="1:2" hidden="1" x14ac:dyDescent="0.2">
      <c r="A1093" s="275" t="s">
        <v>48</v>
      </c>
    </row>
    <row r="1094" spans="1:2" hidden="1" x14ac:dyDescent="0.2">
      <c r="A1094" s="275" t="s">
        <v>49</v>
      </c>
      <c r="B1094" s="275" t="s">
        <v>50</v>
      </c>
    </row>
    <row r="1095" spans="1:2" hidden="1" x14ac:dyDescent="0.2"/>
    <row r="1096" spans="1:2" hidden="1" x14ac:dyDescent="0.2">
      <c r="A1096" s="275" t="s">
        <v>30</v>
      </c>
      <c r="B1096" s="275" t="s">
        <v>61</v>
      </c>
    </row>
    <row r="1097" spans="1:2" hidden="1" x14ac:dyDescent="0.2">
      <c r="A1097" s="275" t="s">
        <v>33</v>
      </c>
      <c r="B1097" s="275" t="s">
        <v>491</v>
      </c>
    </row>
    <row r="1098" spans="1:2" hidden="1" x14ac:dyDescent="0.2">
      <c r="A1098" s="275" t="s">
        <v>36</v>
      </c>
      <c r="B1098" s="275" t="s">
        <v>37</v>
      </c>
    </row>
    <row r="1099" spans="1:2" hidden="1" x14ac:dyDescent="0.2">
      <c r="A1099" s="275" t="s">
        <v>39</v>
      </c>
      <c r="B1099" s="275" t="s">
        <v>40</v>
      </c>
    </row>
    <row r="1100" spans="1:2" hidden="1" x14ac:dyDescent="0.2"/>
    <row r="1101" spans="1:2" hidden="1" x14ac:dyDescent="0.2">
      <c r="A1101" s="278" t="s">
        <v>43</v>
      </c>
      <c r="B1101" s="278" t="s">
        <v>44</v>
      </c>
    </row>
    <row r="1102" spans="1:2" hidden="1" x14ac:dyDescent="0.2">
      <c r="A1102" s="278" t="s">
        <v>46</v>
      </c>
      <c r="B1102" s="277">
        <v>9.3000000000000007</v>
      </c>
    </row>
    <row r="1103" spans="1:2" hidden="1" x14ac:dyDescent="0.2"/>
    <row r="1104" spans="1:2" hidden="1" x14ac:dyDescent="0.2">
      <c r="A1104" s="275" t="s">
        <v>48</v>
      </c>
    </row>
    <row r="1105" spans="1:2" hidden="1" x14ac:dyDescent="0.2">
      <c r="A1105" s="275" t="s">
        <v>49</v>
      </c>
      <c r="B1105" s="275" t="s">
        <v>50</v>
      </c>
    </row>
    <row r="1106" spans="1:2" hidden="1" x14ac:dyDescent="0.2"/>
    <row r="1107" spans="1:2" hidden="1" x14ac:dyDescent="0.2">
      <c r="A1107" s="275" t="s">
        <v>30</v>
      </c>
      <c r="B1107" s="275" t="s">
        <v>61</v>
      </c>
    </row>
    <row r="1108" spans="1:2" hidden="1" x14ac:dyDescent="0.2">
      <c r="A1108" s="275" t="s">
        <v>33</v>
      </c>
      <c r="B1108" s="275" t="s">
        <v>491</v>
      </c>
    </row>
    <row r="1109" spans="1:2" hidden="1" x14ac:dyDescent="0.2">
      <c r="A1109" s="275" t="s">
        <v>36</v>
      </c>
      <c r="B1109" s="275" t="s">
        <v>51</v>
      </c>
    </row>
    <row r="1110" spans="1:2" hidden="1" x14ac:dyDescent="0.2">
      <c r="A1110" s="275" t="s">
        <v>39</v>
      </c>
      <c r="B1110" s="275" t="s">
        <v>40</v>
      </c>
    </row>
    <row r="1111" spans="1:2" hidden="1" x14ac:dyDescent="0.2"/>
    <row r="1112" spans="1:2" hidden="1" x14ac:dyDescent="0.2">
      <c r="A1112" s="278" t="s">
        <v>43</v>
      </c>
      <c r="B1112" s="278" t="s">
        <v>44</v>
      </c>
    </row>
    <row r="1113" spans="1:2" hidden="1" x14ac:dyDescent="0.2">
      <c r="A1113" s="278" t="s">
        <v>46</v>
      </c>
      <c r="B1113" s="279" t="s">
        <v>49</v>
      </c>
    </row>
    <row r="1114" spans="1:2" hidden="1" x14ac:dyDescent="0.2"/>
    <row r="1115" spans="1:2" hidden="1" x14ac:dyDescent="0.2">
      <c r="A1115" s="275" t="s">
        <v>48</v>
      </c>
    </row>
    <row r="1116" spans="1:2" hidden="1" x14ac:dyDescent="0.2">
      <c r="A1116" s="275" t="s">
        <v>49</v>
      </c>
      <c r="B1116" s="275" t="s">
        <v>50</v>
      </c>
    </row>
    <row r="1117" spans="1:2" hidden="1" x14ac:dyDescent="0.2"/>
    <row r="1118" spans="1:2" hidden="1" x14ac:dyDescent="0.2">
      <c r="A1118" s="275" t="s">
        <v>30</v>
      </c>
      <c r="B1118" s="275" t="s">
        <v>61</v>
      </c>
    </row>
    <row r="1119" spans="1:2" hidden="1" x14ac:dyDescent="0.2">
      <c r="A1119" s="275" t="s">
        <v>33</v>
      </c>
      <c r="B1119" s="275" t="s">
        <v>491</v>
      </c>
    </row>
    <row r="1120" spans="1:2" hidden="1" x14ac:dyDescent="0.2">
      <c r="A1120" s="275" t="s">
        <v>36</v>
      </c>
      <c r="B1120" s="275" t="s">
        <v>55</v>
      </c>
    </row>
    <row r="1121" spans="1:2" hidden="1" x14ac:dyDescent="0.2">
      <c r="A1121" s="275" t="s">
        <v>39</v>
      </c>
      <c r="B1121" s="275" t="s">
        <v>40</v>
      </c>
    </row>
    <row r="1122" spans="1:2" hidden="1" x14ac:dyDescent="0.2"/>
    <row r="1123" spans="1:2" hidden="1" x14ac:dyDescent="0.2">
      <c r="A1123" s="278" t="s">
        <v>43</v>
      </c>
      <c r="B1123" s="278" t="s">
        <v>44</v>
      </c>
    </row>
    <row r="1124" spans="1:2" hidden="1" x14ac:dyDescent="0.2">
      <c r="A1124" s="278" t="s">
        <v>46</v>
      </c>
      <c r="B1124" s="279" t="s">
        <v>49</v>
      </c>
    </row>
    <row r="1125" spans="1:2" hidden="1" x14ac:dyDescent="0.2"/>
    <row r="1126" spans="1:2" hidden="1" x14ac:dyDescent="0.2">
      <c r="A1126" s="275" t="s">
        <v>48</v>
      </c>
    </row>
    <row r="1127" spans="1:2" hidden="1" x14ac:dyDescent="0.2">
      <c r="A1127" s="275" t="s">
        <v>49</v>
      </c>
      <c r="B1127" s="275" t="s">
        <v>50</v>
      </c>
    </row>
    <row r="1128" spans="1:2" hidden="1" x14ac:dyDescent="0.2"/>
    <row r="1129" spans="1:2" hidden="1" x14ac:dyDescent="0.2">
      <c r="A1129" s="275" t="s">
        <v>30</v>
      </c>
      <c r="B1129" s="275" t="s">
        <v>61</v>
      </c>
    </row>
    <row r="1130" spans="1:2" hidden="1" x14ac:dyDescent="0.2">
      <c r="A1130" s="275" t="s">
        <v>33</v>
      </c>
      <c r="B1130" s="275" t="s">
        <v>491</v>
      </c>
    </row>
    <row r="1131" spans="1:2" hidden="1" x14ac:dyDescent="0.2">
      <c r="A1131" s="275" t="s">
        <v>36</v>
      </c>
      <c r="B1131" s="275" t="s">
        <v>56</v>
      </c>
    </row>
    <row r="1132" spans="1:2" hidden="1" x14ac:dyDescent="0.2">
      <c r="A1132" s="275" t="s">
        <v>39</v>
      </c>
      <c r="B1132" s="275" t="s">
        <v>40</v>
      </c>
    </row>
    <row r="1133" spans="1:2" hidden="1" x14ac:dyDescent="0.2"/>
    <row r="1134" spans="1:2" hidden="1" x14ac:dyDescent="0.2">
      <c r="A1134" s="278" t="s">
        <v>43</v>
      </c>
      <c r="B1134" s="278" t="s">
        <v>44</v>
      </c>
    </row>
    <row r="1135" spans="1:2" hidden="1" x14ac:dyDescent="0.2">
      <c r="A1135" s="278" t="s">
        <v>46</v>
      </c>
      <c r="B1135" s="279" t="s">
        <v>49</v>
      </c>
    </row>
    <row r="1136" spans="1:2" hidden="1" x14ac:dyDescent="0.2"/>
    <row r="1137" spans="1:2" hidden="1" x14ac:dyDescent="0.2">
      <c r="A1137" s="275" t="s">
        <v>48</v>
      </c>
    </row>
    <row r="1138" spans="1:2" hidden="1" x14ac:dyDescent="0.2">
      <c r="A1138" s="275" t="s">
        <v>49</v>
      </c>
      <c r="B1138" s="275" t="s">
        <v>50</v>
      </c>
    </row>
    <row r="1139" spans="1:2" hidden="1" x14ac:dyDescent="0.2"/>
    <row r="1140" spans="1:2" hidden="1" x14ac:dyDescent="0.2">
      <c r="A1140" s="275" t="s">
        <v>30</v>
      </c>
      <c r="B1140" s="275" t="s">
        <v>61</v>
      </c>
    </row>
    <row r="1141" spans="1:2" hidden="1" x14ac:dyDescent="0.2">
      <c r="A1141" s="275" t="s">
        <v>33</v>
      </c>
      <c r="B1141" s="275" t="s">
        <v>491</v>
      </c>
    </row>
    <row r="1142" spans="1:2" hidden="1" x14ac:dyDescent="0.2">
      <c r="A1142" s="275" t="s">
        <v>36</v>
      </c>
      <c r="B1142" s="275" t="s">
        <v>58</v>
      </c>
    </row>
    <row r="1143" spans="1:2" hidden="1" x14ac:dyDescent="0.2">
      <c r="A1143" s="275" t="s">
        <v>39</v>
      </c>
      <c r="B1143" s="275" t="s">
        <v>40</v>
      </c>
    </row>
    <row r="1144" spans="1:2" hidden="1" x14ac:dyDescent="0.2"/>
    <row r="1145" spans="1:2" hidden="1" x14ac:dyDescent="0.2">
      <c r="A1145" s="278" t="s">
        <v>43</v>
      </c>
      <c r="B1145" s="278" t="s">
        <v>44</v>
      </c>
    </row>
    <row r="1146" spans="1:2" hidden="1" x14ac:dyDescent="0.2">
      <c r="A1146" s="278" t="s">
        <v>46</v>
      </c>
      <c r="B1146" s="279" t="s">
        <v>49</v>
      </c>
    </row>
    <row r="1147" spans="1:2" hidden="1" x14ac:dyDescent="0.2"/>
    <row r="1148" spans="1:2" hidden="1" x14ac:dyDescent="0.2">
      <c r="A1148" s="275" t="s">
        <v>48</v>
      </c>
    </row>
    <row r="1149" spans="1:2" hidden="1" x14ac:dyDescent="0.2">
      <c r="A1149" s="275" t="s">
        <v>49</v>
      </c>
      <c r="B1149" s="275" t="s">
        <v>50</v>
      </c>
    </row>
    <row r="1150" spans="1:2" hidden="1" x14ac:dyDescent="0.2"/>
    <row r="1151" spans="1:2" hidden="1" x14ac:dyDescent="0.2">
      <c r="A1151" s="275" t="s">
        <v>30</v>
      </c>
      <c r="B1151" s="275" t="s">
        <v>61</v>
      </c>
    </row>
    <row r="1152" spans="1:2" hidden="1" x14ac:dyDescent="0.2">
      <c r="A1152" s="275" t="s">
        <v>33</v>
      </c>
      <c r="B1152" s="275" t="s">
        <v>491</v>
      </c>
    </row>
    <row r="1153" spans="1:2" hidden="1" x14ac:dyDescent="0.2">
      <c r="A1153" s="275" t="s">
        <v>36</v>
      </c>
      <c r="B1153" s="275" t="s">
        <v>52</v>
      </c>
    </row>
    <row r="1154" spans="1:2" hidden="1" x14ac:dyDescent="0.2">
      <c r="A1154" s="275" t="s">
        <v>39</v>
      </c>
      <c r="B1154" s="275" t="s">
        <v>40</v>
      </c>
    </row>
    <row r="1155" spans="1:2" hidden="1" x14ac:dyDescent="0.2"/>
    <row r="1156" spans="1:2" hidden="1" x14ac:dyDescent="0.2">
      <c r="A1156" s="278" t="s">
        <v>43</v>
      </c>
      <c r="B1156" s="278" t="s">
        <v>44</v>
      </c>
    </row>
    <row r="1157" spans="1:2" hidden="1" x14ac:dyDescent="0.2">
      <c r="A1157" s="278" t="s">
        <v>46</v>
      </c>
      <c r="B1157" s="279" t="s">
        <v>49</v>
      </c>
    </row>
    <row r="1158" spans="1:2" hidden="1" x14ac:dyDescent="0.2"/>
    <row r="1159" spans="1:2" hidden="1" x14ac:dyDescent="0.2">
      <c r="A1159" s="275" t="s">
        <v>48</v>
      </c>
    </row>
    <row r="1160" spans="1:2" hidden="1" x14ac:dyDescent="0.2">
      <c r="A1160" s="275" t="s">
        <v>49</v>
      </c>
      <c r="B1160" s="275" t="s">
        <v>50</v>
      </c>
    </row>
    <row r="1161" spans="1:2" hidden="1" x14ac:dyDescent="0.2"/>
    <row r="1162" spans="1:2" hidden="1" x14ac:dyDescent="0.2">
      <c r="A1162" s="275" t="s">
        <v>30</v>
      </c>
      <c r="B1162" s="275" t="s">
        <v>61</v>
      </c>
    </row>
    <row r="1163" spans="1:2" hidden="1" x14ac:dyDescent="0.2">
      <c r="A1163" s="275" t="s">
        <v>33</v>
      </c>
      <c r="B1163" s="275" t="s">
        <v>491</v>
      </c>
    </row>
    <row r="1164" spans="1:2" hidden="1" x14ac:dyDescent="0.2">
      <c r="A1164" s="275" t="s">
        <v>36</v>
      </c>
      <c r="B1164" s="275" t="s">
        <v>53</v>
      </c>
    </row>
    <row r="1165" spans="1:2" hidden="1" x14ac:dyDescent="0.2">
      <c r="A1165" s="275" t="s">
        <v>39</v>
      </c>
      <c r="B1165" s="275" t="s">
        <v>40</v>
      </c>
    </row>
    <row r="1166" spans="1:2" hidden="1" x14ac:dyDescent="0.2"/>
    <row r="1167" spans="1:2" hidden="1" x14ac:dyDescent="0.2">
      <c r="A1167" s="278" t="s">
        <v>43</v>
      </c>
      <c r="B1167" s="278" t="s">
        <v>44</v>
      </c>
    </row>
    <row r="1168" spans="1:2" hidden="1" x14ac:dyDescent="0.2">
      <c r="A1168" s="278" t="s">
        <v>46</v>
      </c>
      <c r="B1168" s="279" t="s">
        <v>49</v>
      </c>
    </row>
    <row r="1169" spans="1:2" hidden="1" x14ac:dyDescent="0.2"/>
    <row r="1170" spans="1:2" hidden="1" x14ac:dyDescent="0.2">
      <c r="A1170" s="275" t="s">
        <v>48</v>
      </c>
    </row>
    <row r="1171" spans="1:2" hidden="1" x14ac:dyDescent="0.2">
      <c r="A1171" s="275" t="s">
        <v>49</v>
      </c>
      <c r="B1171" s="275" t="s">
        <v>50</v>
      </c>
    </row>
    <row r="1172" spans="1:2" hidden="1" x14ac:dyDescent="0.2"/>
    <row r="1173" spans="1:2" hidden="1" x14ac:dyDescent="0.2">
      <c r="A1173" s="275" t="s">
        <v>30</v>
      </c>
      <c r="B1173" s="275" t="s">
        <v>61</v>
      </c>
    </row>
    <row r="1174" spans="1:2" hidden="1" x14ac:dyDescent="0.2">
      <c r="A1174" s="275" t="s">
        <v>33</v>
      </c>
      <c r="B1174" s="275" t="s">
        <v>491</v>
      </c>
    </row>
    <row r="1175" spans="1:2" hidden="1" x14ac:dyDescent="0.2">
      <c r="A1175" s="275" t="s">
        <v>36</v>
      </c>
      <c r="B1175" s="275" t="s">
        <v>57</v>
      </c>
    </row>
    <row r="1176" spans="1:2" hidden="1" x14ac:dyDescent="0.2">
      <c r="A1176" s="275" t="s">
        <v>39</v>
      </c>
      <c r="B1176" s="275" t="s">
        <v>40</v>
      </c>
    </row>
    <row r="1177" spans="1:2" hidden="1" x14ac:dyDescent="0.2"/>
    <row r="1178" spans="1:2" hidden="1" x14ac:dyDescent="0.2">
      <c r="A1178" s="278" t="s">
        <v>43</v>
      </c>
      <c r="B1178" s="278" t="s">
        <v>44</v>
      </c>
    </row>
    <row r="1179" spans="1:2" hidden="1" x14ac:dyDescent="0.2">
      <c r="A1179" s="278" t="s">
        <v>46</v>
      </c>
      <c r="B1179" s="279" t="s">
        <v>49</v>
      </c>
    </row>
    <row r="1180" spans="1:2" hidden="1" x14ac:dyDescent="0.2"/>
    <row r="1181" spans="1:2" hidden="1" x14ac:dyDescent="0.2">
      <c r="A1181" s="275" t="s">
        <v>48</v>
      </c>
    </row>
    <row r="1182" spans="1:2" hidden="1" x14ac:dyDescent="0.2">
      <c r="A1182" s="275" t="s">
        <v>49</v>
      </c>
      <c r="B1182" s="275" t="s">
        <v>50</v>
      </c>
    </row>
    <row r="1183" spans="1:2" hidden="1" x14ac:dyDescent="0.2"/>
    <row r="1184" spans="1:2" hidden="1" x14ac:dyDescent="0.2">
      <c r="A1184" s="275" t="s">
        <v>30</v>
      </c>
      <c r="B1184" s="275" t="s">
        <v>61</v>
      </c>
    </row>
    <row r="1185" spans="1:2" hidden="1" x14ac:dyDescent="0.2">
      <c r="A1185" s="275" t="s">
        <v>33</v>
      </c>
      <c r="B1185" s="275" t="s">
        <v>491</v>
      </c>
    </row>
    <row r="1186" spans="1:2" hidden="1" x14ac:dyDescent="0.2">
      <c r="A1186" s="275" t="s">
        <v>36</v>
      </c>
      <c r="B1186" s="275" t="s">
        <v>54</v>
      </c>
    </row>
    <row r="1187" spans="1:2" hidden="1" x14ac:dyDescent="0.2">
      <c r="A1187" s="275" t="s">
        <v>39</v>
      </c>
      <c r="B1187" s="275" t="s">
        <v>40</v>
      </c>
    </row>
    <row r="1188" spans="1:2" hidden="1" x14ac:dyDescent="0.2"/>
    <row r="1189" spans="1:2" hidden="1" x14ac:dyDescent="0.2">
      <c r="A1189" s="278" t="s">
        <v>43</v>
      </c>
      <c r="B1189" s="278" t="s">
        <v>44</v>
      </c>
    </row>
    <row r="1190" spans="1:2" hidden="1" x14ac:dyDescent="0.2">
      <c r="A1190" s="278" t="s">
        <v>46</v>
      </c>
      <c r="B1190" s="279" t="s">
        <v>49</v>
      </c>
    </row>
    <row r="1191" spans="1:2" hidden="1" x14ac:dyDescent="0.2"/>
    <row r="1192" spans="1:2" hidden="1" x14ac:dyDescent="0.2">
      <c r="A1192" s="275" t="s">
        <v>48</v>
      </c>
    </row>
    <row r="1193" spans="1:2" hidden="1" x14ac:dyDescent="0.2">
      <c r="A1193" s="275" t="s">
        <v>49</v>
      </c>
      <c r="B1193" s="275" t="s">
        <v>50</v>
      </c>
    </row>
    <row r="1194" spans="1:2" hidden="1" x14ac:dyDescent="0.2"/>
    <row r="1195" spans="1:2" hidden="1" x14ac:dyDescent="0.2">
      <c r="A1195" s="275" t="s">
        <v>30</v>
      </c>
      <c r="B1195" s="275" t="s">
        <v>61</v>
      </c>
    </row>
    <row r="1196" spans="1:2" hidden="1" x14ac:dyDescent="0.2">
      <c r="A1196" s="275" t="s">
        <v>33</v>
      </c>
      <c r="B1196" s="275" t="s">
        <v>491</v>
      </c>
    </row>
    <row r="1197" spans="1:2" hidden="1" x14ac:dyDescent="0.2">
      <c r="A1197" s="275" t="s">
        <v>36</v>
      </c>
      <c r="B1197" s="275" t="s">
        <v>59</v>
      </c>
    </row>
    <row r="1198" spans="1:2" hidden="1" x14ac:dyDescent="0.2">
      <c r="A1198" s="275" t="s">
        <v>39</v>
      </c>
      <c r="B1198" s="275" t="s">
        <v>40</v>
      </c>
    </row>
    <row r="1199" spans="1:2" hidden="1" x14ac:dyDescent="0.2"/>
    <row r="1200" spans="1:2" hidden="1" x14ac:dyDescent="0.2">
      <c r="A1200" s="278" t="s">
        <v>43</v>
      </c>
      <c r="B1200" s="278" t="s">
        <v>44</v>
      </c>
    </row>
    <row r="1201" spans="1:2" hidden="1" x14ac:dyDescent="0.2">
      <c r="A1201" s="278" t="s">
        <v>46</v>
      </c>
      <c r="B1201" s="279" t="s">
        <v>49</v>
      </c>
    </row>
    <row r="1202" spans="1:2" hidden="1" x14ac:dyDescent="0.2"/>
    <row r="1203" spans="1:2" hidden="1" x14ac:dyDescent="0.2">
      <c r="A1203" s="275" t="s">
        <v>48</v>
      </c>
    </row>
    <row r="1204" spans="1:2" hidden="1" x14ac:dyDescent="0.2">
      <c r="A1204" s="275" t="s">
        <v>49</v>
      </c>
      <c r="B1204" s="275" t="s">
        <v>50</v>
      </c>
    </row>
    <row r="1205" spans="1:2" hidden="1" x14ac:dyDescent="0.2"/>
    <row r="1206" spans="1:2" hidden="1" x14ac:dyDescent="0.2">
      <c r="A1206" s="275" t="s">
        <v>30</v>
      </c>
      <c r="B1206" s="275" t="s">
        <v>61</v>
      </c>
    </row>
    <row r="1207" spans="1:2" hidden="1" x14ac:dyDescent="0.2">
      <c r="A1207" s="275" t="s">
        <v>33</v>
      </c>
      <c r="B1207" s="275" t="s">
        <v>491</v>
      </c>
    </row>
    <row r="1208" spans="1:2" hidden="1" x14ac:dyDescent="0.2">
      <c r="A1208" s="275" t="s">
        <v>36</v>
      </c>
      <c r="B1208" s="275" t="s">
        <v>60</v>
      </c>
    </row>
    <row r="1209" spans="1:2" hidden="1" x14ac:dyDescent="0.2">
      <c r="A1209" s="275" t="s">
        <v>39</v>
      </c>
      <c r="B1209" s="275" t="s">
        <v>40</v>
      </c>
    </row>
    <row r="1210" spans="1:2" hidden="1" x14ac:dyDescent="0.2"/>
    <row r="1211" spans="1:2" hidden="1" x14ac:dyDescent="0.2">
      <c r="A1211" s="278" t="s">
        <v>43</v>
      </c>
      <c r="B1211" s="278" t="s">
        <v>44</v>
      </c>
    </row>
    <row r="1212" spans="1:2" hidden="1" x14ac:dyDescent="0.2">
      <c r="A1212" s="278" t="s">
        <v>46</v>
      </c>
      <c r="B1212" s="277">
        <v>9.3000000000000007</v>
      </c>
    </row>
    <row r="1213" spans="1:2" hidden="1" x14ac:dyDescent="0.2"/>
    <row r="1214" spans="1:2" hidden="1" x14ac:dyDescent="0.2">
      <c r="A1214" s="275" t="s">
        <v>48</v>
      </c>
    </row>
    <row r="1215" spans="1:2" hidden="1" x14ac:dyDescent="0.2">
      <c r="A1215" s="275" t="s">
        <v>49</v>
      </c>
      <c r="B1215" s="275" t="s">
        <v>50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9"/>
  <sheetViews>
    <sheetView topLeftCell="E17" workbookViewId="0">
      <selection activeCell="E17" sqref="E17"/>
    </sheetView>
  </sheetViews>
  <sheetFormatPr defaultColWidth="0" defaultRowHeight="12.75" zeroHeight="1" x14ac:dyDescent="0.2"/>
  <cols>
    <col min="1" max="1" width="38.28515625" style="10" bestFit="1" customWidth="1"/>
    <col min="2" max="12" width="10.28515625" style="14" customWidth="1"/>
    <col min="13" max="255" width="10.28515625" style="14" hidden="1"/>
    <col min="256" max="257" width="38.28515625" style="14" hidden="1"/>
    <col min="258" max="511" width="10.28515625" style="14" hidden="1"/>
    <col min="512" max="513" width="38.28515625" style="14" hidden="1"/>
    <col min="514" max="767" width="10.28515625" style="14" hidden="1"/>
    <col min="768" max="769" width="38.28515625" style="14" hidden="1"/>
    <col min="770" max="1023" width="10.28515625" style="14" hidden="1"/>
    <col min="1024" max="1025" width="38.28515625" style="14" hidden="1"/>
    <col min="1026" max="1279" width="10.28515625" style="14" hidden="1"/>
    <col min="1280" max="1281" width="38.28515625" style="14" hidden="1"/>
    <col min="1282" max="1535" width="10.28515625" style="14" hidden="1"/>
    <col min="1536" max="1537" width="38.28515625" style="14" hidden="1"/>
    <col min="1538" max="1791" width="10.28515625" style="14" hidden="1"/>
    <col min="1792" max="1793" width="38.28515625" style="14" hidden="1"/>
    <col min="1794" max="2047" width="10.28515625" style="14" hidden="1"/>
    <col min="2048" max="2049" width="38.28515625" style="14" hidden="1"/>
    <col min="2050" max="2303" width="10.28515625" style="14" hidden="1"/>
    <col min="2304" max="2305" width="38.28515625" style="14" hidden="1"/>
    <col min="2306" max="2559" width="10.28515625" style="14" hidden="1"/>
    <col min="2560" max="2561" width="38.28515625" style="14" hidden="1"/>
    <col min="2562" max="2815" width="10.28515625" style="14" hidden="1"/>
    <col min="2816" max="2817" width="38.28515625" style="14" hidden="1"/>
    <col min="2818" max="3071" width="10.28515625" style="14" hidden="1"/>
    <col min="3072" max="3073" width="38.28515625" style="14" hidden="1"/>
    <col min="3074" max="3327" width="10.28515625" style="14" hidden="1"/>
    <col min="3328" max="3329" width="38.28515625" style="14" hidden="1"/>
    <col min="3330" max="3583" width="10.28515625" style="14" hidden="1"/>
    <col min="3584" max="3585" width="38.28515625" style="14" hidden="1"/>
    <col min="3586" max="3839" width="10.28515625" style="14" hidden="1"/>
    <col min="3840" max="3841" width="38.28515625" style="14" hidden="1"/>
    <col min="3842" max="4095" width="10.28515625" style="14" hidden="1"/>
    <col min="4096" max="4097" width="38.28515625" style="14" hidden="1"/>
    <col min="4098" max="4351" width="10.28515625" style="14" hidden="1"/>
    <col min="4352" max="4353" width="38.28515625" style="14" hidden="1"/>
    <col min="4354" max="4607" width="10.28515625" style="14" hidden="1"/>
    <col min="4608" max="4609" width="38.28515625" style="14" hidden="1"/>
    <col min="4610" max="4863" width="10.28515625" style="14" hidden="1"/>
    <col min="4864" max="4865" width="38.28515625" style="14" hidden="1"/>
    <col min="4866" max="5119" width="10.28515625" style="14" hidden="1"/>
    <col min="5120" max="5121" width="38.28515625" style="14" hidden="1"/>
    <col min="5122" max="5375" width="10.28515625" style="14" hidden="1"/>
    <col min="5376" max="5377" width="38.28515625" style="14" hidden="1"/>
    <col min="5378" max="5631" width="10.28515625" style="14" hidden="1"/>
    <col min="5632" max="5633" width="38.28515625" style="14" hidden="1"/>
    <col min="5634" max="5887" width="10.28515625" style="14" hidden="1"/>
    <col min="5888" max="5889" width="38.28515625" style="14" hidden="1"/>
    <col min="5890" max="6143" width="10.28515625" style="14" hidden="1"/>
    <col min="6144" max="6145" width="38.28515625" style="14" hidden="1"/>
    <col min="6146" max="6399" width="10.28515625" style="14" hidden="1"/>
    <col min="6400" max="6401" width="38.28515625" style="14" hidden="1"/>
    <col min="6402" max="6655" width="10.28515625" style="14" hidden="1"/>
    <col min="6656" max="6657" width="38.28515625" style="14" hidden="1"/>
    <col min="6658" max="6911" width="10.28515625" style="14" hidden="1"/>
    <col min="6912" max="6913" width="38.28515625" style="14" hidden="1"/>
    <col min="6914" max="7167" width="10.28515625" style="14" hidden="1"/>
    <col min="7168" max="7169" width="38.28515625" style="14" hidden="1"/>
    <col min="7170" max="7423" width="10.28515625" style="14" hidden="1"/>
    <col min="7424" max="7425" width="38.28515625" style="14" hidden="1"/>
    <col min="7426" max="7679" width="10.28515625" style="14" hidden="1"/>
    <col min="7680" max="7681" width="38.28515625" style="14" hidden="1"/>
    <col min="7682" max="7935" width="10.28515625" style="14" hidden="1"/>
    <col min="7936" max="7937" width="38.28515625" style="14" hidden="1"/>
    <col min="7938" max="8191" width="10.28515625" style="14" hidden="1"/>
    <col min="8192" max="8193" width="38.28515625" style="14" hidden="1"/>
    <col min="8194" max="8447" width="10.28515625" style="14" hidden="1"/>
    <col min="8448" max="8449" width="38.28515625" style="14" hidden="1"/>
    <col min="8450" max="8703" width="10.28515625" style="14" hidden="1"/>
    <col min="8704" max="8705" width="38.28515625" style="14" hidden="1"/>
    <col min="8706" max="8959" width="10.28515625" style="14" hidden="1"/>
    <col min="8960" max="8961" width="38.28515625" style="14" hidden="1"/>
    <col min="8962" max="9215" width="10.28515625" style="14" hidden="1"/>
    <col min="9216" max="9217" width="38.28515625" style="14" hidden="1"/>
    <col min="9218" max="9471" width="10.28515625" style="14" hidden="1"/>
    <col min="9472" max="9473" width="38.28515625" style="14" hidden="1"/>
    <col min="9474" max="9727" width="10.28515625" style="14" hidden="1"/>
    <col min="9728" max="9729" width="38.28515625" style="14" hidden="1"/>
    <col min="9730" max="9983" width="10.28515625" style="14" hidden="1"/>
    <col min="9984" max="9985" width="38.28515625" style="14" hidden="1"/>
    <col min="9986" max="10239" width="10.28515625" style="14" hidden="1"/>
    <col min="10240" max="10241" width="38.28515625" style="14" hidden="1"/>
    <col min="10242" max="10495" width="10.28515625" style="14" hidden="1"/>
    <col min="10496" max="10497" width="38.28515625" style="14" hidden="1"/>
    <col min="10498" max="10751" width="10.28515625" style="14" hidden="1"/>
    <col min="10752" max="10753" width="38.28515625" style="14" hidden="1"/>
    <col min="10754" max="11007" width="10.28515625" style="14" hidden="1"/>
    <col min="11008" max="11009" width="38.28515625" style="14" hidden="1"/>
    <col min="11010" max="11263" width="10.28515625" style="14" hidden="1"/>
    <col min="11264" max="11265" width="38.28515625" style="14" hidden="1"/>
    <col min="11266" max="11519" width="10.28515625" style="14" hidden="1"/>
    <col min="11520" max="11521" width="38.28515625" style="14" hidden="1"/>
    <col min="11522" max="11775" width="10.28515625" style="14" hidden="1"/>
    <col min="11776" max="11777" width="38.28515625" style="14" hidden="1"/>
    <col min="11778" max="12031" width="10.28515625" style="14" hidden="1"/>
    <col min="12032" max="12033" width="38.28515625" style="14" hidden="1"/>
    <col min="12034" max="12287" width="10.28515625" style="14" hidden="1"/>
    <col min="12288" max="12289" width="38.28515625" style="14" hidden="1"/>
    <col min="12290" max="12543" width="10.28515625" style="14" hidden="1"/>
    <col min="12544" max="12545" width="38.28515625" style="14" hidden="1"/>
    <col min="12546" max="12799" width="10.28515625" style="14" hidden="1"/>
    <col min="12800" max="12801" width="38.28515625" style="14" hidden="1"/>
    <col min="12802" max="13055" width="10.28515625" style="14" hidden="1"/>
    <col min="13056" max="13057" width="38.28515625" style="14" hidden="1"/>
    <col min="13058" max="13311" width="10.28515625" style="14" hidden="1"/>
    <col min="13312" max="13313" width="38.28515625" style="14" hidden="1"/>
    <col min="13314" max="13567" width="10.28515625" style="14" hidden="1"/>
    <col min="13568" max="13569" width="38.28515625" style="14" hidden="1"/>
    <col min="13570" max="13823" width="10.28515625" style="14" hidden="1"/>
    <col min="13824" max="13825" width="38.28515625" style="14" hidden="1"/>
    <col min="13826" max="14079" width="10.28515625" style="14" hidden="1"/>
    <col min="14080" max="14081" width="38.28515625" style="14" hidden="1"/>
    <col min="14082" max="14335" width="10.28515625" style="14" hidden="1"/>
    <col min="14336" max="14337" width="38.28515625" style="14" hidden="1"/>
    <col min="14338" max="14591" width="10.28515625" style="14" hidden="1"/>
    <col min="14592" max="14593" width="38.28515625" style="14" hidden="1"/>
    <col min="14594" max="14847" width="10.28515625" style="14" hidden="1"/>
    <col min="14848" max="14849" width="38.28515625" style="14" hidden="1"/>
    <col min="14850" max="15103" width="10.28515625" style="14" hidden="1"/>
    <col min="15104" max="15105" width="38.28515625" style="14" hidden="1"/>
    <col min="15106" max="15359" width="10.28515625" style="14" hidden="1"/>
    <col min="15360" max="15361" width="38.28515625" style="14" hidden="1"/>
    <col min="15362" max="15615" width="10.28515625" style="14" hidden="1"/>
    <col min="15616" max="15617" width="38.28515625" style="14" hidden="1"/>
    <col min="15618" max="15871" width="10.28515625" style="14" hidden="1"/>
    <col min="15872" max="15873" width="38.28515625" style="14" hidden="1"/>
    <col min="15874" max="16127" width="10.28515625" style="14" hidden="1"/>
    <col min="16128" max="16129" width="38.28515625" style="14" hidden="1"/>
    <col min="16130" max="16383" width="10.28515625" style="14" hidden="1"/>
    <col min="16384" max="16384" width="38.28515625" style="14" hidden="1"/>
  </cols>
  <sheetData>
    <row r="1" spans="1:256" x14ac:dyDescent="0.2">
      <c r="A1" s="290" t="s">
        <v>492</v>
      </c>
      <c r="B1" s="290"/>
      <c r="C1" s="290"/>
      <c r="D1" s="290"/>
      <c r="E1" s="290"/>
      <c r="F1" s="291" t="s">
        <v>493</v>
      </c>
      <c r="G1" s="290">
        <v>1934379</v>
      </c>
      <c r="H1" s="290"/>
      <c r="I1" s="290"/>
      <c r="J1" s="290"/>
      <c r="K1" s="290"/>
      <c r="L1" s="29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x14ac:dyDescent="0.2">
      <c r="A2" s="290"/>
      <c r="B2" s="290">
        <v>2018</v>
      </c>
      <c r="C2" s="290"/>
      <c r="D2" s="290"/>
      <c r="E2" s="290">
        <v>2018</v>
      </c>
      <c r="F2" s="290"/>
      <c r="G2" s="290">
        <v>2018</v>
      </c>
      <c r="H2" s="290"/>
      <c r="I2" s="290"/>
      <c r="J2" s="290"/>
      <c r="K2" s="290"/>
      <c r="L2" s="29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</row>
    <row r="3" spans="1:256" x14ac:dyDescent="0.2">
      <c r="A3" s="292" t="s">
        <v>90</v>
      </c>
      <c r="B3" s="293">
        <v>2612.773694</v>
      </c>
      <c r="C3" s="290"/>
      <c r="D3" s="290" t="s">
        <v>63</v>
      </c>
      <c r="E3" s="294">
        <v>2612.773694</v>
      </c>
      <c r="F3" s="290"/>
      <c r="G3" s="294">
        <f t="shared" ref="G3:G16" si="0">B3*1000000/$G$1</f>
        <v>1350.7041246829085</v>
      </c>
      <c r="H3" s="290"/>
      <c r="I3" s="290"/>
      <c r="J3" s="290"/>
      <c r="K3" s="290"/>
      <c r="L3" s="29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</row>
    <row r="4" spans="1:256" x14ac:dyDescent="0.2">
      <c r="A4" s="290" t="s">
        <v>64</v>
      </c>
      <c r="B4" s="293">
        <v>2451.1392759999999</v>
      </c>
      <c r="C4" s="290"/>
      <c r="D4" s="290" t="s">
        <v>65</v>
      </c>
      <c r="E4" s="294">
        <v>2451.1392759999999</v>
      </c>
      <c r="F4" s="290"/>
      <c r="G4" s="294">
        <f t="shared" si="0"/>
        <v>1267.1453091664043</v>
      </c>
      <c r="H4" s="290"/>
      <c r="I4" s="290"/>
      <c r="J4" s="290"/>
      <c r="K4" s="290"/>
      <c r="L4" s="29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</row>
    <row r="5" spans="1:256" x14ac:dyDescent="0.2">
      <c r="A5" s="290" t="s">
        <v>66</v>
      </c>
      <c r="B5" s="293">
        <v>1025.0250000000001</v>
      </c>
      <c r="C5" s="290"/>
      <c r="D5" s="290" t="s">
        <v>67</v>
      </c>
      <c r="E5" s="294">
        <v>1025.0250000000001</v>
      </c>
      <c r="F5" s="290"/>
      <c r="G5" s="294">
        <f t="shared" si="0"/>
        <v>529.89874269726874</v>
      </c>
      <c r="H5" s="290"/>
      <c r="I5" s="290"/>
      <c r="J5" s="290"/>
      <c r="K5" s="290"/>
      <c r="L5" s="29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x14ac:dyDescent="0.2">
      <c r="A6" s="290" t="s">
        <v>68</v>
      </c>
      <c r="B6" s="293">
        <v>345.76</v>
      </c>
      <c r="C6" s="290"/>
      <c r="D6" s="290" t="s">
        <v>69</v>
      </c>
      <c r="E6" s="294">
        <v>345.76</v>
      </c>
      <c r="F6" s="290"/>
      <c r="G6" s="294">
        <f t="shared" si="0"/>
        <v>178.74470308042012</v>
      </c>
      <c r="H6" s="290"/>
      <c r="I6" s="290"/>
      <c r="J6" s="290"/>
      <c r="K6" s="290"/>
      <c r="L6" s="29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x14ac:dyDescent="0.2">
      <c r="A7" s="290" t="s">
        <v>70</v>
      </c>
      <c r="B7" s="293">
        <v>232.7</v>
      </c>
      <c r="C7" s="290"/>
      <c r="D7" s="290" t="s">
        <v>71</v>
      </c>
      <c r="E7" s="294">
        <v>232.7</v>
      </c>
      <c r="F7" s="290"/>
      <c r="G7" s="294">
        <f t="shared" si="0"/>
        <v>120.29700487856826</v>
      </c>
      <c r="H7" s="290"/>
      <c r="I7" s="290"/>
      <c r="J7" s="290"/>
      <c r="K7" s="290"/>
      <c r="L7" s="29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x14ac:dyDescent="0.2">
      <c r="A8" s="290" t="s">
        <v>72</v>
      </c>
      <c r="B8" s="293">
        <v>103.5</v>
      </c>
      <c r="C8" s="290"/>
      <c r="D8" s="290" t="s">
        <v>73</v>
      </c>
      <c r="E8" s="294">
        <v>103.5</v>
      </c>
      <c r="F8" s="290"/>
      <c r="G8" s="294">
        <f t="shared" si="0"/>
        <v>53.505543639586655</v>
      </c>
      <c r="H8" s="290"/>
      <c r="I8" s="290"/>
      <c r="J8" s="290"/>
      <c r="K8" s="290"/>
      <c r="L8" s="29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x14ac:dyDescent="0.2">
      <c r="A9" s="290" t="s">
        <v>74</v>
      </c>
      <c r="B9" s="293">
        <v>43.8</v>
      </c>
      <c r="C9" s="290"/>
      <c r="D9" s="290" t="s">
        <v>75</v>
      </c>
      <c r="E9" s="294">
        <v>43.8</v>
      </c>
      <c r="F9" s="290"/>
      <c r="G9" s="294">
        <f t="shared" si="0"/>
        <v>22.642925714143917</v>
      </c>
      <c r="H9" s="290"/>
      <c r="I9" s="290"/>
      <c r="J9" s="290"/>
      <c r="K9" s="290"/>
      <c r="L9" s="29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</row>
    <row r="10" spans="1:256" x14ac:dyDescent="0.2">
      <c r="A10" s="290" t="s">
        <v>76</v>
      </c>
      <c r="B10" s="293">
        <v>32.024999999999999</v>
      </c>
      <c r="C10" s="290"/>
      <c r="D10" s="290" t="s">
        <v>77</v>
      </c>
      <c r="E10" s="294">
        <v>32.024999999999999</v>
      </c>
      <c r="F10" s="290"/>
      <c r="G10" s="294">
        <f t="shared" si="0"/>
        <v>16.555700821814131</v>
      </c>
      <c r="H10" s="290"/>
      <c r="I10" s="290"/>
      <c r="J10" s="290"/>
      <c r="K10" s="290"/>
      <c r="L10" s="29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</row>
    <row r="11" spans="1:256" x14ac:dyDescent="0.2">
      <c r="A11" s="290" t="s">
        <v>78</v>
      </c>
      <c r="B11" s="293">
        <v>31.280249999999999</v>
      </c>
      <c r="C11" s="290"/>
      <c r="D11" s="290" t="s">
        <v>79</v>
      </c>
      <c r="E11" s="294">
        <v>31.280249999999999</v>
      </c>
      <c r="F11" s="290"/>
      <c r="G11" s="294">
        <f t="shared" si="0"/>
        <v>16.170693540407541</v>
      </c>
      <c r="H11" s="290"/>
      <c r="I11" s="290"/>
      <c r="J11" s="290"/>
      <c r="K11" s="290"/>
      <c r="L11" s="29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</row>
    <row r="12" spans="1:256" x14ac:dyDescent="0.2">
      <c r="A12" s="290" t="s">
        <v>80</v>
      </c>
      <c r="B12" s="293">
        <v>23.78</v>
      </c>
      <c r="C12" s="290"/>
      <c r="D12" s="290" t="s">
        <v>81</v>
      </c>
      <c r="E12" s="294">
        <v>23.78</v>
      </c>
      <c r="F12" s="290"/>
      <c r="G12" s="294">
        <f t="shared" si="0"/>
        <v>12.293350992747543</v>
      </c>
      <c r="H12" s="290"/>
      <c r="I12" s="290"/>
      <c r="J12" s="290"/>
      <c r="K12" s="290"/>
      <c r="L12" s="29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x14ac:dyDescent="0.2">
      <c r="A13" s="290" t="s">
        <v>82</v>
      </c>
      <c r="B13" s="293">
        <v>23.1</v>
      </c>
      <c r="C13" s="290"/>
      <c r="D13" s="290" t="s">
        <v>83</v>
      </c>
      <c r="E13" s="294">
        <v>23.1</v>
      </c>
      <c r="F13" s="290"/>
      <c r="G13" s="294">
        <f t="shared" si="0"/>
        <v>11.941816986226588</v>
      </c>
      <c r="H13" s="290"/>
      <c r="I13" s="290"/>
      <c r="J13" s="290"/>
      <c r="K13" s="290"/>
      <c r="L13" s="29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x14ac:dyDescent="0.2">
      <c r="A14" s="290" t="s">
        <v>84</v>
      </c>
      <c r="B14" s="293">
        <v>5.80314</v>
      </c>
      <c r="C14" s="290"/>
      <c r="D14" s="290" t="s">
        <v>85</v>
      </c>
      <c r="E14" s="294">
        <v>5.80314</v>
      </c>
      <c r="F14" s="290"/>
      <c r="G14" s="294">
        <f t="shared" si="0"/>
        <v>3.0000015508853228</v>
      </c>
      <c r="H14" s="290"/>
      <c r="I14" s="290"/>
      <c r="J14" s="290"/>
      <c r="K14" s="290"/>
      <c r="L14" s="29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x14ac:dyDescent="0.2">
      <c r="A15" s="290" t="s">
        <v>86</v>
      </c>
      <c r="B15" s="293">
        <v>4.7039999999999997</v>
      </c>
      <c r="C15" s="290"/>
      <c r="D15" s="290" t="s">
        <v>87</v>
      </c>
      <c r="E15" s="294">
        <v>4.7039999999999997</v>
      </c>
      <c r="F15" s="290"/>
      <c r="G15" s="294">
        <f t="shared" si="0"/>
        <v>2.4317881862861412</v>
      </c>
      <c r="H15" s="290"/>
      <c r="I15" s="290"/>
      <c r="J15" s="290"/>
      <c r="K15" s="290"/>
      <c r="L15" s="29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x14ac:dyDescent="0.2">
      <c r="A16" s="290" t="s">
        <v>88</v>
      </c>
      <c r="B16" s="293">
        <v>3</v>
      </c>
      <c r="C16" s="290"/>
      <c r="D16" s="290" t="s">
        <v>89</v>
      </c>
      <c r="E16" s="294">
        <v>3</v>
      </c>
      <c r="F16" s="290"/>
      <c r="G16" s="294">
        <f t="shared" si="0"/>
        <v>1.5508853228865698</v>
      </c>
      <c r="H16" s="290"/>
      <c r="I16" s="290"/>
      <c r="J16" s="290"/>
      <c r="K16" s="290"/>
      <c r="L16" s="29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x14ac:dyDescent="0.2">
      <c r="A17" s="290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x14ac:dyDescent="0.2">
      <c r="A18" s="290"/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</row>
    <row r="19" spans="1:256" x14ac:dyDescent="0.2">
      <c r="A19" s="290"/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</row>
    <row r="20" spans="1:256" x14ac:dyDescent="0.2">
      <c r="A20" s="290"/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</row>
    <row r="21" spans="1:256" x14ac:dyDescent="0.2">
      <c r="A21" s="290"/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</row>
    <row r="22" spans="1:256" x14ac:dyDescent="0.2">
      <c r="A22" s="290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</row>
    <row r="23" spans="1:256" x14ac:dyDescent="0.2">
      <c r="A23" s="290"/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</row>
    <row r="24" spans="1:256" x14ac:dyDescent="0.2">
      <c r="A24" s="290"/>
      <c r="B24" s="295"/>
      <c r="C24" s="295"/>
      <c r="D24" s="295"/>
      <c r="E24" s="295"/>
      <c r="F24" s="295"/>
      <c r="G24" s="295"/>
      <c r="H24" s="295"/>
      <c r="I24" s="295"/>
      <c r="J24" s="295"/>
      <c r="K24" s="295"/>
      <c r="L24" s="295"/>
    </row>
    <row r="25" spans="1:256" x14ac:dyDescent="0.2">
      <c r="A25" s="290"/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</row>
    <row r="26" spans="1:256" x14ac:dyDescent="0.2">
      <c r="A26" s="290"/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</row>
    <row r="27" spans="1:256" x14ac:dyDescent="0.2">
      <c r="A27" s="290"/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</row>
    <row r="28" spans="1:256" x14ac:dyDescent="0.2">
      <c r="A28" s="290"/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</row>
    <row r="29" spans="1:256" x14ac:dyDescent="0.2">
      <c r="A29" s="290"/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</row>
    <row r="30" spans="1:256" x14ac:dyDescent="0.2">
      <c r="A30" s="290"/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</row>
    <row r="31" spans="1:256" x14ac:dyDescent="0.2">
      <c r="A31" s="290"/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</row>
    <row r="32" spans="1:256" x14ac:dyDescent="0.2">
      <c r="A32" s="290"/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</row>
    <row r="33" spans="1:12" x14ac:dyDescent="0.2">
      <c r="A33" s="290"/>
      <c r="B33" s="295"/>
      <c r="C33" s="295"/>
      <c r="D33" s="295"/>
      <c r="E33" s="295"/>
      <c r="F33" s="295"/>
      <c r="G33" s="295"/>
      <c r="H33" s="295"/>
      <c r="I33" s="295"/>
      <c r="J33" s="295"/>
      <c r="K33" s="295"/>
      <c r="L33" s="295"/>
    </row>
    <row r="34" spans="1:12" x14ac:dyDescent="0.2">
      <c r="A34" s="290"/>
      <c r="B34" s="295"/>
      <c r="C34" s="295"/>
      <c r="D34" s="295"/>
      <c r="E34" s="295"/>
      <c r="F34" s="295"/>
      <c r="G34" s="295"/>
      <c r="H34" s="295"/>
      <c r="I34" s="295"/>
      <c r="J34" s="295"/>
      <c r="K34" s="295"/>
      <c r="L34" s="295"/>
    </row>
    <row r="35" spans="1:12" x14ac:dyDescent="0.2">
      <c r="A35" s="290"/>
      <c r="B35" s="295"/>
      <c r="C35" s="295"/>
      <c r="D35" s="295"/>
      <c r="E35" s="295"/>
      <c r="F35" s="295"/>
      <c r="G35" s="295"/>
      <c r="H35" s="295"/>
      <c r="I35" s="295"/>
      <c r="J35" s="295"/>
      <c r="K35" s="295"/>
      <c r="L35" s="295"/>
    </row>
    <row r="36" spans="1:12" x14ac:dyDescent="0.2">
      <c r="A36" s="290"/>
      <c r="B36" s="295"/>
      <c r="C36" s="295"/>
      <c r="D36" s="295"/>
      <c r="E36" s="295"/>
      <c r="F36" s="295"/>
      <c r="G36" s="295"/>
      <c r="H36" s="295"/>
      <c r="I36" s="295"/>
      <c r="J36" s="295"/>
      <c r="K36" s="295"/>
      <c r="L36" s="295"/>
    </row>
    <row r="37" spans="1:12" x14ac:dyDescent="0.2">
      <c r="A37" s="290"/>
      <c r="B37" s="295"/>
      <c r="C37" s="295"/>
      <c r="D37" s="295"/>
      <c r="E37" s="295"/>
      <c r="F37" s="295"/>
      <c r="G37" s="295"/>
      <c r="H37" s="295"/>
      <c r="I37" s="295"/>
      <c r="J37" s="295"/>
      <c r="K37" s="295"/>
      <c r="L37" s="295"/>
    </row>
    <row r="38" spans="1:12" x14ac:dyDescent="0.2">
      <c r="A38" s="290"/>
      <c r="B38" s="295"/>
      <c r="C38" s="295"/>
      <c r="D38" s="295"/>
      <c r="E38" s="295"/>
      <c r="F38" s="295"/>
      <c r="G38" s="295"/>
      <c r="H38" s="295"/>
      <c r="I38" s="295"/>
      <c r="J38" s="295"/>
      <c r="K38" s="295"/>
      <c r="L38" s="295"/>
    </row>
    <row r="39" spans="1:12" x14ac:dyDescent="0.2">
      <c r="A39" s="290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5"/>
    </row>
  </sheetData>
  <pageMargins left="0.7" right="0.7" top="0.75" bottom="0.75" header="0.3" footer="0.3"/>
  <pageSetup paperSize="9" scale="8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5"/>
  <sheetViews>
    <sheetView zoomScaleNormal="100" workbookViewId="0">
      <selection activeCell="B2" sqref="B2"/>
    </sheetView>
  </sheetViews>
  <sheetFormatPr defaultColWidth="0" defaultRowHeight="15" zeroHeight="1" x14ac:dyDescent="0.25"/>
  <cols>
    <col min="1" max="1" width="1.28515625" customWidth="1"/>
    <col min="2" max="2" width="38.7109375" customWidth="1"/>
    <col min="3" max="3" width="12.7109375" customWidth="1"/>
    <col min="4" max="4" width="1.28515625" customWidth="1"/>
    <col min="5" max="16384" width="9.140625" hidden="1"/>
  </cols>
  <sheetData>
    <row r="1" spans="1:4" x14ac:dyDescent="0.25">
      <c r="A1" s="19"/>
      <c r="B1" s="258" t="s">
        <v>467</v>
      </c>
      <c r="C1" s="19"/>
      <c r="D1" s="19"/>
    </row>
    <row r="2" spans="1:4" x14ac:dyDescent="0.25">
      <c r="A2" s="256"/>
      <c r="B2" s="256" t="s">
        <v>468</v>
      </c>
      <c r="C2" s="256">
        <v>690.7</v>
      </c>
      <c r="D2" s="256"/>
    </row>
    <row r="3" spans="1:4" x14ac:dyDescent="0.25">
      <c r="A3" s="256"/>
      <c r="B3" s="256" t="s">
        <v>452</v>
      </c>
      <c r="C3" s="256">
        <v>168.8</v>
      </c>
      <c r="D3" s="256"/>
    </row>
    <row r="4" spans="1:4" x14ac:dyDescent="0.25">
      <c r="A4" s="256"/>
      <c r="B4" s="256" t="s">
        <v>453</v>
      </c>
      <c r="C4" s="257">
        <f>C2-C3</f>
        <v>521.90000000000009</v>
      </c>
      <c r="D4" s="256"/>
    </row>
    <row r="5" spans="1:4" ht="6" customHeight="1" x14ac:dyDescent="0.25">
      <c r="A5" s="256"/>
      <c r="B5" s="256"/>
      <c r="C5" s="256"/>
      <c r="D5" s="256"/>
    </row>
  </sheetData>
  <pageMargins left="0.7" right="0.7" top="0.75" bottom="0.75" header="0.3" footer="0.3"/>
  <pageSetup paperSize="9" orientation="portrait" verticalDpi="0" r:id="rId1"/>
  <headerFooter>
    <oddHeader>&amp;LIedzīvotāju ekspress aptauja sarunu festivālā Lampa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E17"/>
  <sheetViews>
    <sheetView workbookViewId="0"/>
  </sheetViews>
  <sheetFormatPr defaultRowHeight="12.75" x14ac:dyDescent="0.2"/>
  <cols>
    <col min="1" max="1" width="38.28515625" style="10" bestFit="1" customWidth="1"/>
    <col min="2" max="255" width="9.140625" style="14"/>
    <col min="256" max="256" width="38.28515625" style="14" bestFit="1" customWidth="1"/>
    <col min="257" max="257" width="0" style="14" hidden="1" customWidth="1"/>
    <col min="258" max="511" width="9.140625" style="14"/>
    <col min="512" max="512" width="38.28515625" style="14" bestFit="1" customWidth="1"/>
    <col min="513" max="513" width="0" style="14" hidden="1" customWidth="1"/>
    <col min="514" max="767" width="9.140625" style="14"/>
    <col min="768" max="768" width="38.28515625" style="14" bestFit="1" customWidth="1"/>
    <col min="769" max="769" width="0" style="14" hidden="1" customWidth="1"/>
    <col min="770" max="1023" width="9.140625" style="14"/>
    <col min="1024" max="1024" width="38.28515625" style="14" bestFit="1" customWidth="1"/>
    <col min="1025" max="1025" width="0" style="14" hidden="1" customWidth="1"/>
    <col min="1026" max="1279" width="9.140625" style="14"/>
    <col min="1280" max="1280" width="38.28515625" style="14" bestFit="1" customWidth="1"/>
    <col min="1281" max="1281" width="0" style="14" hidden="1" customWidth="1"/>
    <col min="1282" max="1535" width="9.140625" style="14"/>
    <col min="1536" max="1536" width="38.28515625" style="14" bestFit="1" customWidth="1"/>
    <col min="1537" max="1537" width="0" style="14" hidden="1" customWidth="1"/>
    <col min="1538" max="1791" width="9.140625" style="14"/>
    <col min="1792" max="1792" width="38.28515625" style="14" bestFit="1" customWidth="1"/>
    <col min="1793" max="1793" width="0" style="14" hidden="1" customWidth="1"/>
    <col min="1794" max="2047" width="9.140625" style="14"/>
    <col min="2048" max="2048" width="38.28515625" style="14" bestFit="1" customWidth="1"/>
    <col min="2049" max="2049" width="0" style="14" hidden="1" customWidth="1"/>
    <col min="2050" max="2303" width="9.140625" style="14"/>
    <col min="2304" max="2304" width="38.28515625" style="14" bestFit="1" customWidth="1"/>
    <col min="2305" max="2305" width="0" style="14" hidden="1" customWidth="1"/>
    <col min="2306" max="2559" width="9.140625" style="14"/>
    <col min="2560" max="2560" width="38.28515625" style="14" bestFit="1" customWidth="1"/>
    <col min="2561" max="2561" width="0" style="14" hidden="1" customWidth="1"/>
    <col min="2562" max="2815" width="9.140625" style="14"/>
    <col min="2816" max="2816" width="38.28515625" style="14" bestFit="1" customWidth="1"/>
    <col min="2817" max="2817" width="0" style="14" hidden="1" customWidth="1"/>
    <col min="2818" max="3071" width="9.140625" style="14"/>
    <col min="3072" max="3072" width="38.28515625" style="14" bestFit="1" customWidth="1"/>
    <col min="3073" max="3073" width="0" style="14" hidden="1" customWidth="1"/>
    <col min="3074" max="3327" width="9.140625" style="14"/>
    <col min="3328" max="3328" width="38.28515625" style="14" bestFit="1" customWidth="1"/>
    <col min="3329" max="3329" width="0" style="14" hidden="1" customWidth="1"/>
    <col min="3330" max="3583" width="9.140625" style="14"/>
    <col min="3584" max="3584" width="38.28515625" style="14" bestFit="1" customWidth="1"/>
    <col min="3585" max="3585" width="0" style="14" hidden="1" customWidth="1"/>
    <col min="3586" max="3839" width="9.140625" style="14"/>
    <col min="3840" max="3840" width="38.28515625" style="14" bestFit="1" customWidth="1"/>
    <col min="3841" max="3841" width="0" style="14" hidden="1" customWidth="1"/>
    <col min="3842" max="4095" width="9.140625" style="14"/>
    <col min="4096" max="4096" width="38.28515625" style="14" bestFit="1" customWidth="1"/>
    <col min="4097" max="4097" width="0" style="14" hidden="1" customWidth="1"/>
    <col min="4098" max="4351" width="9.140625" style="14"/>
    <col min="4352" max="4352" width="38.28515625" style="14" bestFit="1" customWidth="1"/>
    <col min="4353" max="4353" width="0" style="14" hidden="1" customWidth="1"/>
    <col min="4354" max="4607" width="9.140625" style="14"/>
    <col min="4608" max="4608" width="38.28515625" style="14" bestFit="1" customWidth="1"/>
    <col min="4609" max="4609" width="0" style="14" hidden="1" customWidth="1"/>
    <col min="4610" max="4863" width="9.140625" style="14"/>
    <col min="4864" max="4864" width="38.28515625" style="14" bestFit="1" customWidth="1"/>
    <col min="4865" max="4865" width="0" style="14" hidden="1" customWidth="1"/>
    <col min="4866" max="5119" width="9.140625" style="14"/>
    <col min="5120" max="5120" width="38.28515625" style="14" bestFit="1" customWidth="1"/>
    <col min="5121" max="5121" width="0" style="14" hidden="1" customWidth="1"/>
    <col min="5122" max="5375" width="9.140625" style="14"/>
    <col min="5376" max="5376" width="38.28515625" style="14" bestFit="1" customWidth="1"/>
    <col min="5377" max="5377" width="0" style="14" hidden="1" customWidth="1"/>
    <col min="5378" max="5631" width="9.140625" style="14"/>
    <col min="5632" max="5632" width="38.28515625" style="14" bestFit="1" customWidth="1"/>
    <col min="5633" max="5633" width="0" style="14" hidden="1" customWidth="1"/>
    <col min="5634" max="5887" width="9.140625" style="14"/>
    <col min="5888" max="5888" width="38.28515625" style="14" bestFit="1" customWidth="1"/>
    <col min="5889" max="5889" width="0" style="14" hidden="1" customWidth="1"/>
    <col min="5890" max="6143" width="9.140625" style="14"/>
    <col min="6144" max="6144" width="38.28515625" style="14" bestFit="1" customWidth="1"/>
    <col min="6145" max="6145" width="0" style="14" hidden="1" customWidth="1"/>
    <col min="6146" max="6399" width="9.140625" style="14"/>
    <col min="6400" max="6400" width="38.28515625" style="14" bestFit="1" customWidth="1"/>
    <col min="6401" max="6401" width="0" style="14" hidden="1" customWidth="1"/>
    <col min="6402" max="6655" width="9.140625" style="14"/>
    <col min="6656" max="6656" width="38.28515625" style="14" bestFit="1" customWidth="1"/>
    <col min="6657" max="6657" width="0" style="14" hidden="1" customWidth="1"/>
    <col min="6658" max="6911" width="9.140625" style="14"/>
    <col min="6912" max="6912" width="38.28515625" style="14" bestFit="1" customWidth="1"/>
    <col min="6913" max="6913" width="0" style="14" hidden="1" customWidth="1"/>
    <col min="6914" max="7167" width="9.140625" style="14"/>
    <col min="7168" max="7168" width="38.28515625" style="14" bestFit="1" customWidth="1"/>
    <col min="7169" max="7169" width="0" style="14" hidden="1" customWidth="1"/>
    <col min="7170" max="7423" width="9.140625" style="14"/>
    <col min="7424" max="7424" width="38.28515625" style="14" bestFit="1" customWidth="1"/>
    <col min="7425" max="7425" width="0" style="14" hidden="1" customWidth="1"/>
    <col min="7426" max="7679" width="9.140625" style="14"/>
    <col min="7680" max="7680" width="38.28515625" style="14" bestFit="1" customWidth="1"/>
    <col min="7681" max="7681" width="0" style="14" hidden="1" customWidth="1"/>
    <col min="7682" max="7935" width="9.140625" style="14"/>
    <col min="7936" max="7936" width="38.28515625" style="14" bestFit="1" customWidth="1"/>
    <col min="7937" max="7937" width="0" style="14" hidden="1" customWidth="1"/>
    <col min="7938" max="8191" width="9.140625" style="14"/>
    <col min="8192" max="8192" width="38.28515625" style="14" bestFit="1" customWidth="1"/>
    <col min="8193" max="8193" width="0" style="14" hidden="1" customWidth="1"/>
    <col min="8194" max="8447" width="9.140625" style="14"/>
    <col min="8448" max="8448" width="38.28515625" style="14" bestFit="1" customWidth="1"/>
    <col min="8449" max="8449" width="0" style="14" hidden="1" customWidth="1"/>
    <col min="8450" max="8703" width="9.140625" style="14"/>
    <col min="8704" max="8704" width="38.28515625" style="14" bestFit="1" customWidth="1"/>
    <col min="8705" max="8705" width="0" style="14" hidden="1" customWidth="1"/>
    <col min="8706" max="8959" width="9.140625" style="14"/>
    <col min="8960" max="8960" width="38.28515625" style="14" bestFit="1" customWidth="1"/>
    <col min="8961" max="8961" width="0" style="14" hidden="1" customWidth="1"/>
    <col min="8962" max="9215" width="9.140625" style="14"/>
    <col min="9216" max="9216" width="38.28515625" style="14" bestFit="1" customWidth="1"/>
    <col min="9217" max="9217" width="0" style="14" hidden="1" customWidth="1"/>
    <col min="9218" max="9471" width="9.140625" style="14"/>
    <col min="9472" max="9472" width="38.28515625" style="14" bestFit="1" customWidth="1"/>
    <col min="9473" max="9473" width="0" style="14" hidden="1" customWidth="1"/>
    <col min="9474" max="9727" width="9.140625" style="14"/>
    <col min="9728" max="9728" width="38.28515625" style="14" bestFit="1" customWidth="1"/>
    <col min="9729" max="9729" width="0" style="14" hidden="1" customWidth="1"/>
    <col min="9730" max="9983" width="9.140625" style="14"/>
    <col min="9984" max="9984" width="38.28515625" style="14" bestFit="1" customWidth="1"/>
    <col min="9985" max="9985" width="0" style="14" hidden="1" customWidth="1"/>
    <col min="9986" max="10239" width="9.140625" style="14"/>
    <col min="10240" max="10240" width="38.28515625" style="14" bestFit="1" customWidth="1"/>
    <col min="10241" max="10241" width="0" style="14" hidden="1" customWidth="1"/>
    <col min="10242" max="10495" width="9.140625" style="14"/>
    <col min="10496" max="10496" width="38.28515625" style="14" bestFit="1" customWidth="1"/>
    <col min="10497" max="10497" width="0" style="14" hidden="1" customWidth="1"/>
    <col min="10498" max="10751" width="9.140625" style="14"/>
    <col min="10752" max="10752" width="38.28515625" style="14" bestFit="1" customWidth="1"/>
    <col min="10753" max="10753" width="0" style="14" hidden="1" customWidth="1"/>
    <col min="10754" max="11007" width="9.140625" style="14"/>
    <col min="11008" max="11008" width="38.28515625" style="14" bestFit="1" customWidth="1"/>
    <col min="11009" max="11009" width="0" style="14" hidden="1" customWidth="1"/>
    <col min="11010" max="11263" width="9.140625" style="14"/>
    <col min="11264" max="11264" width="38.28515625" style="14" bestFit="1" customWidth="1"/>
    <col min="11265" max="11265" width="0" style="14" hidden="1" customWidth="1"/>
    <col min="11266" max="11519" width="9.140625" style="14"/>
    <col min="11520" max="11520" width="38.28515625" style="14" bestFit="1" customWidth="1"/>
    <col min="11521" max="11521" width="0" style="14" hidden="1" customWidth="1"/>
    <col min="11522" max="11775" width="9.140625" style="14"/>
    <col min="11776" max="11776" width="38.28515625" style="14" bestFit="1" customWidth="1"/>
    <col min="11777" max="11777" width="0" style="14" hidden="1" customWidth="1"/>
    <col min="11778" max="12031" width="9.140625" style="14"/>
    <col min="12032" max="12032" width="38.28515625" style="14" bestFit="1" customWidth="1"/>
    <col min="12033" max="12033" width="0" style="14" hidden="1" customWidth="1"/>
    <col min="12034" max="12287" width="9.140625" style="14"/>
    <col min="12288" max="12288" width="38.28515625" style="14" bestFit="1" customWidth="1"/>
    <col min="12289" max="12289" width="0" style="14" hidden="1" customWidth="1"/>
    <col min="12290" max="12543" width="9.140625" style="14"/>
    <col min="12544" max="12544" width="38.28515625" style="14" bestFit="1" customWidth="1"/>
    <col min="12545" max="12545" width="0" style="14" hidden="1" customWidth="1"/>
    <col min="12546" max="12799" width="9.140625" style="14"/>
    <col min="12800" max="12800" width="38.28515625" style="14" bestFit="1" customWidth="1"/>
    <col min="12801" max="12801" width="0" style="14" hidden="1" customWidth="1"/>
    <col min="12802" max="13055" width="9.140625" style="14"/>
    <col min="13056" max="13056" width="38.28515625" style="14" bestFit="1" customWidth="1"/>
    <col min="13057" max="13057" width="0" style="14" hidden="1" customWidth="1"/>
    <col min="13058" max="13311" width="9.140625" style="14"/>
    <col min="13312" max="13312" width="38.28515625" style="14" bestFit="1" customWidth="1"/>
    <col min="13313" max="13313" width="0" style="14" hidden="1" customWidth="1"/>
    <col min="13314" max="13567" width="9.140625" style="14"/>
    <col min="13568" max="13568" width="38.28515625" style="14" bestFit="1" customWidth="1"/>
    <col min="13569" max="13569" width="0" style="14" hidden="1" customWidth="1"/>
    <col min="13570" max="13823" width="9.140625" style="14"/>
    <col min="13824" max="13824" width="38.28515625" style="14" bestFit="1" customWidth="1"/>
    <col min="13825" max="13825" width="0" style="14" hidden="1" customWidth="1"/>
    <col min="13826" max="14079" width="9.140625" style="14"/>
    <col min="14080" max="14080" width="38.28515625" style="14" bestFit="1" customWidth="1"/>
    <col min="14081" max="14081" width="0" style="14" hidden="1" customWidth="1"/>
    <col min="14082" max="14335" width="9.140625" style="14"/>
    <col min="14336" max="14336" width="38.28515625" style="14" bestFit="1" customWidth="1"/>
    <col min="14337" max="14337" width="0" style="14" hidden="1" customWidth="1"/>
    <col min="14338" max="14591" width="9.140625" style="14"/>
    <col min="14592" max="14592" width="38.28515625" style="14" bestFit="1" customWidth="1"/>
    <col min="14593" max="14593" width="0" style="14" hidden="1" customWidth="1"/>
    <col min="14594" max="14847" width="9.140625" style="14"/>
    <col min="14848" max="14848" width="38.28515625" style="14" bestFit="1" customWidth="1"/>
    <col min="14849" max="14849" width="0" style="14" hidden="1" customWidth="1"/>
    <col min="14850" max="15103" width="9.140625" style="14"/>
    <col min="15104" max="15104" width="38.28515625" style="14" bestFit="1" customWidth="1"/>
    <col min="15105" max="15105" width="0" style="14" hidden="1" customWidth="1"/>
    <col min="15106" max="15359" width="9.140625" style="14"/>
    <col min="15360" max="15360" width="38.28515625" style="14" bestFit="1" customWidth="1"/>
    <col min="15361" max="15361" width="0" style="14" hidden="1" customWidth="1"/>
    <col min="15362" max="15615" width="9.140625" style="14"/>
    <col min="15616" max="15616" width="38.28515625" style="14" bestFit="1" customWidth="1"/>
    <col min="15617" max="15617" width="0" style="14" hidden="1" customWidth="1"/>
    <col min="15618" max="15871" width="9.140625" style="14"/>
    <col min="15872" max="15872" width="38.28515625" style="14" bestFit="1" customWidth="1"/>
    <col min="15873" max="15873" width="0" style="14" hidden="1" customWidth="1"/>
    <col min="15874" max="16127" width="9.140625" style="14"/>
    <col min="16128" max="16128" width="38.28515625" style="14" bestFit="1" customWidth="1"/>
    <col min="16129" max="16129" width="0" style="14" hidden="1" customWidth="1"/>
    <col min="16130" max="16384" width="9.140625" style="14"/>
  </cols>
  <sheetData>
    <row r="1" spans="1:5" s="10" customFormat="1" x14ac:dyDescent="0.2">
      <c r="A1" s="10" t="s">
        <v>62</v>
      </c>
    </row>
    <row r="2" spans="1:5" s="10" customFormat="1" x14ac:dyDescent="0.2">
      <c r="B2" s="10">
        <v>2018</v>
      </c>
      <c r="E2" s="10">
        <v>2018</v>
      </c>
    </row>
    <row r="3" spans="1:5" s="10" customFormat="1" x14ac:dyDescent="0.2">
      <c r="A3" s="11" t="s">
        <v>90</v>
      </c>
      <c r="B3" s="12">
        <v>2612.773694</v>
      </c>
      <c r="D3" s="10" t="s">
        <v>63</v>
      </c>
      <c r="E3" s="13">
        <v>2612.773694</v>
      </c>
    </row>
    <row r="4" spans="1:5" s="10" customFormat="1" x14ac:dyDescent="0.2">
      <c r="A4" s="10" t="s">
        <v>64</v>
      </c>
      <c r="B4" s="12">
        <v>2451.1392759999999</v>
      </c>
      <c r="D4" s="10" t="s">
        <v>65</v>
      </c>
      <c r="E4" s="13">
        <v>2451.1392759999999</v>
      </c>
    </row>
    <row r="5" spans="1:5" s="10" customFormat="1" x14ac:dyDescent="0.2">
      <c r="A5" s="10" t="s">
        <v>66</v>
      </c>
      <c r="B5" s="12">
        <v>1025.0250000000001</v>
      </c>
      <c r="D5" s="10" t="s">
        <v>67</v>
      </c>
      <c r="E5" s="13">
        <v>1025.0250000000001</v>
      </c>
    </row>
    <row r="6" spans="1:5" s="10" customFormat="1" x14ac:dyDescent="0.2">
      <c r="A6" s="10" t="s">
        <v>68</v>
      </c>
      <c r="B6" s="12">
        <v>345.76</v>
      </c>
      <c r="D6" s="10" t="s">
        <v>69</v>
      </c>
      <c r="E6" s="13">
        <v>345.76</v>
      </c>
    </row>
    <row r="7" spans="1:5" s="10" customFormat="1" x14ac:dyDescent="0.2">
      <c r="A7" s="10" t="s">
        <v>70</v>
      </c>
      <c r="B7" s="12">
        <v>232.7</v>
      </c>
      <c r="D7" s="10" t="s">
        <v>71</v>
      </c>
      <c r="E7" s="13">
        <v>232.7</v>
      </c>
    </row>
    <row r="8" spans="1:5" s="10" customFormat="1" x14ac:dyDescent="0.2">
      <c r="A8" s="10" t="s">
        <v>72</v>
      </c>
      <c r="B8" s="12">
        <v>103.5</v>
      </c>
      <c r="D8" s="10" t="s">
        <v>73</v>
      </c>
      <c r="E8" s="13">
        <v>103.5</v>
      </c>
    </row>
    <row r="9" spans="1:5" s="10" customFormat="1" x14ac:dyDescent="0.2">
      <c r="A9" s="10" t="s">
        <v>74</v>
      </c>
      <c r="B9" s="12">
        <v>43.8</v>
      </c>
      <c r="D9" s="10" t="s">
        <v>75</v>
      </c>
      <c r="E9" s="13">
        <v>43.8</v>
      </c>
    </row>
    <row r="10" spans="1:5" s="10" customFormat="1" x14ac:dyDescent="0.2">
      <c r="A10" s="10" t="s">
        <v>76</v>
      </c>
      <c r="B10" s="12">
        <v>32.024999999999999</v>
      </c>
      <c r="D10" s="10" t="s">
        <v>77</v>
      </c>
      <c r="E10" s="13">
        <v>32.024999999999999</v>
      </c>
    </row>
    <row r="11" spans="1:5" s="10" customFormat="1" x14ac:dyDescent="0.2">
      <c r="A11" s="10" t="s">
        <v>78</v>
      </c>
      <c r="B11" s="12">
        <v>31.280249999999999</v>
      </c>
      <c r="D11" s="10" t="s">
        <v>79</v>
      </c>
      <c r="E11" s="13">
        <v>31.280249999999999</v>
      </c>
    </row>
    <row r="12" spans="1:5" s="10" customFormat="1" x14ac:dyDescent="0.2">
      <c r="A12" s="10" t="s">
        <v>80</v>
      </c>
      <c r="B12" s="12">
        <v>23.78</v>
      </c>
      <c r="D12" s="10" t="s">
        <v>81</v>
      </c>
      <c r="E12" s="13">
        <v>23.78</v>
      </c>
    </row>
    <row r="13" spans="1:5" s="10" customFormat="1" x14ac:dyDescent="0.2">
      <c r="A13" s="10" t="s">
        <v>82</v>
      </c>
      <c r="B13" s="12">
        <v>23.1</v>
      </c>
      <c r="D13" s="10" t="s">
        <v>83</v>
      </c>
      <c r="E13" s="13">
        <v>23.1</v>
      </c>
    </row>
    <row r="14" spans="1:5" s="10" customFormat="1" x14ac:dyDescent="0.2">
      <c r="A14" s="10" t="s">
        <v>84</v>
      </c>
      <c r="B14" s="12">
        <v>5.80314</v>
      </c>
      <c r="D14" s="10" t="s">
        <v>85</v>
      </c>
      <c r="E14" s="13">
        <v>5.80314</v>
      </c>
    </row>
    <row r="15" spans="1:5" s="10" customFormat="1" x14ac:dyDescent="0.2">
      <c r="A15" s="10" t="s">
        <v>86</v>
      </c>
      <c r="B15" s="12">
        <v>4.7039999999999997</v>
      </c>
      <c r="D15" s="10" t="s">
        <v>87</v>
      </c>
      <c r="E15" s="13">
        <v>4.7039999999999997</v>
      </c>
    </row>
    <row r="16" spans="1:5" s="10" customFormat="1" x14ac:dyDescent="0.2">
      <c r="A16" s="10" t="s">
        <v>88</v>
      </c>
      <c r="B16" s="12">
        <v>3</v>
      </c>
      <c r="D16" s="10" t="s">
        <v>89</v>
      </c>
      <c r="E16" s="13">
        <v>3</v>
      </c>
    </row>
    <row r="17" s="10" customFormat="1" x14ac:dyDescent="0.2"/>
  </sheetData>
  <pageMargins left="0.70866141732283472" right="0.70866141732283472" top="0.74803149606299213" bottom="0.74803149606299213" header="0.31496062992125984" footer="0.31496062992125984"/>
  <pageSetup paperSize="9" scale="78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C47"/>
  <sheetViews>
    <sheetView zoomScale="85" zoomScaleNormal="85" workbookViewId="0">
      <selection activeCell="A3" sqref="A3"/>
    </sheetView>
  </sheetViews>
  <sheetFormatPr defaultColWidth="0" defaultRowHeight="15" customHeight="1" zeroHeight="1" x14ac:dyDescent="0.25"/>
  <cols>
    <col min="1" max="1" width="8.140625" style="19" customWidth="1"/>
    <col min="2" max="2" width="34.5703125" style="19" bestFit="1" customWidth="1"/>
    <col min="3" max="7" width="12.5703125" style="19" customWidth="1"/>
    <col min="8" max="8" width="2.140625" style="19" customWidth="1"/>
    <col min="9" max="10" width="0" style="19" hidden="1" customWidth="1"/>
    <col min="11" max="11" width="9" style="19" hidden="1" customWidth="1"/>
    <col min="12" max="12" width="0" hidden="1" customWidth="1"/>
  </cols>
  <sheetData>
    <row r="1" spans="1:16383" ht="30.75" customHeight="1" x14ac:dyDescent="0.25">
      <c r="A1" s="251" t="s">
        <v>484</v>
      </c>
      <c r="B1" s="204"/>
      <c r="C1" s="205"/>
      <c r="D1" s="205"/>
      <c r="E1" s="205"/>
      <c r="F1" s="205"/>
      <c r="G1" s="205"/>
    </row>
    <row r="2" spans="1:16383" ht="15.75" x14ac:dyDescent="0.25">
      <c r="A2" s="17" t="s">
        <v>0</v>
      </c>
      <c r="B2" s="23" t="s">
        <v>127</v>
      </c>
      <c r="C2" s="17">
        <v>2007</v>
      </c>
      <c r="D2" s="17">
        <v>2017</v>
      </c>
      <c r="E2" s="273">
        <v>2019</v>
      </c>
      <c r="F2" s="17">
        <v>2027</v>
      </c>
      <c r="G2" s="17">
        <v>2037</v>
      </c>
    </row>
    <row r="3" spans="1:16383" ht="15.75" x14ac:dyDescent="0.25">
      <c r="A3" s="20" t="s">
        <v>1</v>
      </c>
      <c r="B3" s="206" t="s">
        <v>483</v>
      </c>
      <c r="C3" s="270">
        <v>823</v>
      </c>
      <c r="D3" s="270">
        <v>5529</v>
      </c>
      <c r="E3" s="274">
        <f>Makro!R6/100*'Ilgtermiņā sekas'!E4*1000000/1934379</f>
        <v>7142.4710500750462</v>
      </c>
      <c r="F3" s="272">
        <f>45066.5619354553/100*F4*1000000/1796930</f>
        <v>10724.318712561233</v>
      </c>
      <c r="G3" s="272">
        <f>74096.5602792923/100*G4*1000000/1635392</f>
        <v>19280.152388107352</v>
      </c>
    </row>
    <row r="4" spans="1:16383" s="19" customFormat="1" ht="15.75" x14ac:dyDescent="0.25">
      <c r="A4" s="20" t="s">
        <v>2</v>
      </c>
      <c r="B4" s="206" t="s">
        <v>485</v>
      </c>
      <c r="C4" s="270">
        <v>8</v>
      </c>
      <c r="D4" s="270">
        <v>40.1</v>
      </c>
      <c r="E4" s="274">
        <f>'Reformas un to ietekme'!L6</f>
        <v>45.018766255051709</v>
      </c>
      <c r="F4" s="272">
        <f>'Reformas un to ietekme'!N6</f>
        <v>42.760861260644916</v>
      </c>
      <c r="G4" s="272">
        <f>'Reformas un to ietekme'!O6</f>
        <v>42.553401744214952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</row>
    <row r="5" spans="1:16383" s="19" customFormat="1" x14ac:dyDescent="0.25"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</row>
    <row r="6" spans="1:16383" s="19" customFormat="1" x14ac:dyDescent="0.25"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</row>
    <row r="7" spans="1:16383" s="19" customFormat="1" x14ac:dyDescent="0.25"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</row>
    <row r="8" spans="1:16383" s="19" customFormat="1" x14ac:dyDescent="0.25"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</row>
    <row r="9" spans="1:16383" s="19" customFormat="1" x14ac:dyDescent="0.25"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</row>
    <row r="10" spans="1:16383" s="19" customFormat="1" ht="32.25" customHeight="1" x14ac:dyDescent="0.25"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</row>
    <row r="11" spans="1:16383" s="19" customFormat="1" ht="15.75" customHeight="1" x14ac:dyDescent="0.25"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</row>
    <row r="12" spans="1:16383" s="19" customFormat="1" x14ac:dyDescent="0.25"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</row>
    <row r="13" spans="1:16383" s="19" customFormat="1" x14ac:dyDescent="0.25"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</row>
    <row r="14" spans="1:16383" s="19" customFormat="1" x14ac:dyDescent="0.25"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</row>
    <row r="15" spans="1:16383" s="19" customFormat="1" x14ac:dyDescent="0.25"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</row>
    <row r="16" spans="1:16383" s="19" customFormat="1" x14ac:dyDescent="0.25"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</row>
    <row r="17" spans="1:16383" s="19" customFormat="1" x14ac:dyDescent="0.25"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</row>
    <row r="18" spans="1:16383" s="19" customFormat="1" x14ac:dyDescent="0.25"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</row>
    <row r="19" spans="1:16383" s="19" customFormat="1" ht="29.25" customHeight="1" x14ac:dyDescent="0.25">
      <c r="A19" s="271"/>
      <c r="B19" s="299" t="s">
        <v>486</v>
      </c>
      <c r="C19" s="299"/>
      <c r="D19" s="299"/>
      <c r="E19" s="299"/>
      <c r="F19" s="299"/>
      <c r="G19" s="29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</row>
    <row r="20" spans="1:16383" s="19" customFormat="1" ht="6.75" customHeight="1" x14ac:dyDescent="0.25"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</row>
    <row r="21" spans="1:16383" s="19" customFormat="1" ht="15" hidden="1" customHeight="1" x14ac:dyDescent="0.25"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  <c r="XFC21"/>
    </row>
    <row r="22" spans="1:16383" s="19" customFormat="1" ht="15" hidden="1" customHeight="1" x14ac:dyDescent="0.25"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</row>
    <row r="23" spans="1:16383" s="19" customFormat="1" ht="15" hidden="1" customHeight="1" x14ac:dyDescent="0.25"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</row>
    <row r="24" spans="1:16383" s="19" customFormat="1" ht="15" hidden="1" customHeight="1" x14ac:dyDescent="0.25"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</row>
    <row r="25" spans="1:16383" s="19" customFormat="1" ht="15" hidden="1" customHeight="1" x14ac:dyDescent="0.25"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</row>
    <row r="26" spans="1:16383" s="19" customFormat="1" ht="15" hidden="1" customHeight="1" x14ac:dyDescent="0.25"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</row>
    <row r="27" spans="1:16383" s="19" customFormat="1" ht="15" hidden="1" customHeight="1" x14ac:dyDescent="0.25"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  <c r="XFC27"/>
    </row>
    <row r="28" spans="1:16383" s="19" customFormat="1" ht="15" hidden="1" customHeight="1" x14ac:dyDescent="0.25"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  <c r="XFC28"/>
    </row>
    <row r="29" spans="1:16383" ht="15" hidden="1" customHeight="1" x14ac:dyDescent="0.25"/>
    <row r="30" spans="1:16383" ht="15" hidden="1" customHeight="1" x14ac:dyDescent="0.25"/>
    <row r="31" spans="1:16383" ht="15" hidden="1" customHeight="1" x14ac:dyDescent="0.25"/>
    <row r="32" spans="1:16383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</sheetData>
  <mergeCells count="1">
    <mergeCell ref="B19:G19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Header>&amp;LIedzīvotāju ekspress aptauja sarunu festivālā Lampa</oddHeader>
    <oddFooter>&amp;LFiskālās disciplīnas padome&amp;CPage &amp;P&amp;R&amp;D</oddFooter>
  </headerFooter>
  <ignoredErrors>
    <ignoredError sqref="A3:A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U50"/>
  <sheetViews>
    <sheetView zoomScaleNormal="100" workbookViewId="0">
      <selection activeCell="A3" sqref="A3"/>
    </sheetView>
  </sheetViews>
  <sheetFormatPr defaultColWidth="0" defaultRowHeight="15" customHeight="1" zeroHeight="1" x14ac:dyDescent="0.25"/>
  <cols>
    <col min="1" max="1" width="8.42578125" customWidth="1"/>
    <col min="2" max="2" width="40.28515625" customWidth="1"/>
    <col min="3" max="7" width="12.85546875" customWidth="1"/>
    <col min="8" max="13" width="12.85546875" style="19" customWidth="1"/>
    <col min="14" max="14" width="2.140625" style="19" customWidth="1"/>
    <col min="15" max="20" width="0" style="30" hidden="1" customWidth="1"/>
    <col min="21" max="21" width="9" style="30" hidden="1" customWidth="1"/>
    <col min="22" max="22" width="0" hidden="1" customWidth="1"/>
  </cols>
  <sheetData>
    <row r="1" spans="1:21" ht="30.75" customHeight="1" x14ac:dyDescent="0.25">
      <c r="A1" s="296" t="s">
        <v>353</v>
      </c>
      <c r="B1" s="297"/>
      <c r="C1" s="297"/>
      <c r="D1" s="297"/>
      <c r="E1" s="297"/>
      <c r="F1" s="298"/>
      <c r="G1" s="99" t="s">
        <v>21</v>
      </c>
      <c r="H1" s="27"/>
      <c r="I1" s="27"/>
      <c r="J1" s="27"/>
      <c r="K1" s="27"/>
      <c r="L1" s="27"/>
    </row>
    <row r="2" spans="1:21" ht="15.75" x14ac:dyDescent="0.25">
      <c r="A2" s="17" t="s">
        <v>0</v>
      </c>
      <c r="B2" s="17" t="s">
        <v>93</v>
      </c>
      <c r="C2" s="17">
        <v>2019</v>
      </c>
      <c r="D2" s="17">
        <v>2020</v>
      </c>
      <c r="E2" s="17">
        <v>2021</v>
      </c>
      <c r="F2" s="17">
        <v>2022</v>
      </c>
      <c r="G2" s="27"/>
      <c r="H2" s="27"/>
      <c r="I2" s="27"/>
      <c r="J2" s="27"/>
      <c r="K2" s="27"/>
      <c r="L2" s="27"/>
    </row>
    <row r="3" spans="1:21" ht="15.75" x14ac:dyDescent="0.25">
      <c r="A3" s="20" t="s">
        <v>1</v>
      </c>
      <c r="B3" s="15" t="s">
        <v>94</v>
      </c>
      <c r="C3" s="16">
        <f>C15</f>
        <v>43.545932000000001</v>
      </c>
      <c r="D3" s="16">
        <f t="shared" ref="D3:F3" si="0">D15</f>
        <v>43.545932000000001</v>
      </c>
      <c r="E3" s="16">
        <f t="shared" si="0"/>
        <v>43.545932000000001</v>
      </c>
      <c r="F3" s="16">
        <f t="shared" si="0"/>
        <v>43.545932000000001</v>
      </c>
      <c r="G3" s="28"/>
      <c r="H3" s="27"/>
      <c r="I3" s="27"/>
      <c r="J3" s="27"/>
      <c r="K3" s="27"/>
      <c r="L3" s="27"/>
    </row>
    <row r="4" spans="1:21" ht="15.75" x14ac:dyDescent="0.25">
      <c r="A4" s="20" t="s">
        <v>2</v>
      </c>
      <c r="B4" s="15" t="s">
        <v>357</v>
      </c>
      <c r="C4" s="16">
        <f>C16</f>
        <v>14.272179</v>
      </c>
      <c r="D4" s="16">
        <f t="shared" ref="D4:F4" si="1">D16</f>
        <v>14.272179</v>
      </c>
      <c r="E4" s="16">
        <f t="shared" si="1"/>
        <v>14.272179</v>
      </c>
      <c r="F4" s="16">
        <f t="shared" si="1"/>
        <v>14.272179</v>
      </c>
      <c r="G4" s="28"/>
      <c r="H4" s="27"/>
      <c r="I4" s="27"/>
      <c r="J4" s="27"/>
      <c r="K4" s="27"/>
      <c r="L4" s="27"/>
    </row>
    <row r="5" spans="1:21" ht="15.75" x14ac:dyDescent="0.25">
      <c r="A5" s="20" t="s">
        <v>3</v>
      </c>
      <c r="B5" s="15" t="s">
        <v>95</v>
      </c>
      <c r="C5" s="16">
        <f>C17</f>
        <v>30.689970331700842</v>
      </c>
      <c r="D5" s="16">
        <f t="shared" ref="D5:F5" si="2">D17</f>
        <v>32.473813188208496</v>
      </c>
      <c r="E5" s="16">
        <f t="shared" si="2"/>
        <v>34.238352573763216</v>
      </c>
      <c r="F5" s="16">
        <f t="shared" si="2"/>
        <v>36.087223612746428</v>
      </c>
      <c r="G5" s="28"/>
      <c r="H5" s="27"/>
      <c r="I5" s="27"/>
      <c r="J5" s="27"/>
      <c r="K5" s="27"/>
      <c r="L5" s="27"/>
    </row>
    <row r="6" spans="1:21" ht="15.75" x14ac:dyDescent="0.25">
      <c r="A6" s="20" t="s">
        <v>4</v>
      </c>
      <c r="B6" s="49" t="s">
        <v>96</v>
      </c>
      <c r="C6" s="16"/>
      <c r="D6" s="16"/>
      <c r="E6" s="16"/>
      <c r="F6" s="16"/>
      <c r="G6" s="28"/>
      <c r="H6" s="27"/>
      <c r="I6" s="27"/>
      <c r="J6" s="27"/>
      <c r="K6" s="27"/>
      <c r="L6" s="27"/>
    </row>
    <row r="7" spans="1:21" ht="15.75" x14ac:dyDescent="0.25">
      <c r="A7" s="20" t="s">
        <v>5</v>
      </c>
      <c r="B7" s="49" t="s">
        <v>96</v>
      </c>
      <c r="C7" s="16"/>
      <c r="D7" s="16"/>
      <c r="E7" s="16"/>
      <c r="F7" s="16"/>
      <c r="G7" s="28"/>
      <c r="H7" s="27"/>
      <c r="I7" s="27"/>
      <c r="J7" s="27"/>
      <c r="K7" s="27"/>
      <c r="L7" s="27"/>
    </row>
    <row r="8" spans="1:21" ht="15.75" x14ac:dyDescent="0.25">
      <c r="A8" s="20" t="s">
        <v>6</v>
      </c>
      <c r="B8" s="49" t="s">
        <v>96</v>
      </c>
      <c r="C8" s="16"/>
      <c r="D8" s="16"/>
      <c r="E8" s="16"/>
      <c r="F8" s="16"/>
      <c r="G8" s="28"/>
      <c r="H8" s="27"/>
      <c r="I8" s="27"/>
      <c r="J8" s="27"/>
      <c r="K8" s="27"/>
      <c r="L8" s="27"/>
    </row>
    <row r="9" spans="1:21" ht="15.75" x14ac:dyDescent="0.25">
      <c r="A9" s="20" t="s">
        <v>7</v>
      </c>
      <c r="B9" s="49" t="s">
        <v>96</v>
      </c>
      <c r="C9" s="16"/>
      <c r="D9" s="16"/>
      <c r="E9" s="16"/>
      <c r="F9" s="16"/>
      <c r="G9" s="28"/>
      <c r="H9" s="27"/>
      <c r="I9" s="27"/>
      <c r="J9" s="27"/>
      <c r="K9" s="27"/>
      <c r="L9" s="27"/>
    </row>
    <row r="10" spans="1:21" ht="15.75" x14ac:dyDescent="0.25">
      <c r="A10" s="20"/>
      <c r="B10" s="21" t="s">
        <v>91</v>
      </c>
      <c r="C10" s="22">
        <f>SUM(C3:C9)</f>
        <v>88.508081331700851</v>
      </c>
      <c r="D10" s="22">
        <f>SUM(D3:D9)</f>
        <v>90.291924188208498</v>
      </c>
      <c r="E10" s="22">
        <f>SUM(E3:E9)</f>
        <v>92.05646357376321</v>
      </c>
      <c r="F10" s="22">
        <f>SUM(F3:F9)</f>
        <v>93.905334612746429</v>
      </c>
      <c r="G10" s="28"/>
      <c r="H10" s="27"/>
      <c r="I10" s="27"/>
      <c r="J10" s="27"/>
      <c r="K10" s="27"/>
      <c r="L10" s="27"/>
    </row>
    <row r="11" spans="1:21" s="34" customFormat="1" ht="15.75" x14ac:dyDescent="0.25">
      <c r="A11" s="20"/>
      <c r="B11" s="52" t="s">
        <v>358</v>
      </c>
      <c r="C11" s="53">
        <f>C10/Makro!R6*100</f>
        <v>0.2883941573585605</v>
      </c>
      <c r="D11" s="53">
        <f>D10/Makro!S6*100</f>
        <v>0.2780453396861759</v>
      </c>
      <c r="E11" s="53">
        <f>E10/Makro!T6*100</f>
        <v>0.26886943048862083</v>
      </c>
      <c r="F11" s="53">
        <f>F10/Makro!U6*100</f>
        <v>0.26021767598540879</v>
      </c>
      <c r="G11" s="28"/>
      <c r="H11" s="27"/>
      <c r="I11" s="27"/>
      <c r="J11" s="27"/>
      <c r="K11" s="27"/>
      <c r="L11" s="27"/>
      <c r="M11" s="33"/>
      <c r="N11" s="33"/>
      <c r="O11" s="36"/>
      <c r="P11" s="36"/>
      <c r="Q11" s="36"/>
      <c r="R11" s="36"/>
      <c r="S11" s="36"/>
      <c r="T11" s="36"/>
      <c r="U11" s="36"/>
    </row>
    <row r="12" spans="1:21" s="34" customFormat="1" ht="15.75" x14ac:dyDescent="0.25">
      <c r="A12" s="32"/>
      <c r="B12" s="32"/>
      <c r="C12" s="32"/>
      <c r="D12" s="32"/>
      <c r="E12" s="32"/>
      <c r="F12" s="32"/>
      <c r="G12" s="28"/>
      <c r="H12" s="33"/>
      <c r="I12" s="33"/>
      <c r="J12" s="33"/>
      <c r="K12" s="33"/>
      <c r="L12" s="33"/>
      <c r="M12" s="33"/>
      <c r="N12" s="33"/>
      <c r="O12" s="36"/>
      <c r="P12" s="36"/>
      <c r="Q12" s="36"/>
      <c r="R12" s="36"/>
      <c r="S12" s="36"/>
      <c r="T12" s="36"/>
      <c r="U12" s="36"/>
    </row>
    <row r="13" spans="1:21" s="34" customFormat="1" ht="15.75" x14ac:dyDescent="0.25">
      <c r="A13" s="51" t="s">
        <v>354</v>
      </c>
      <c r="B13" s="51"/>
      <c r="C13" s="19"/>
      <c r="D13" s="19"/>
      <c r="E13" s="19"/>
      <c r="F13" s="28"/>
      <c r="G13" s="28"/>
      <c r="H13" s="33"/>
      <c r="I13" s="33"/>
      <c r="J13" s="33"/>
      <c r="K13" s="33"/>
      <c r="L13" s="33"/>
      <c r="M13" s="33"/>
      <c r="N13" s="33"/>
      <c r="O13" s="36"/>
      <c r="P13" s="36"/>
      <c r="Q13" s="36"/>
      <c r="R13" s="36"/>
      <c r="S13" s="36"/>
      <c r="T13" s="36"/>
      <c r="U13" s="36"/>
    </row>
    <row r="14" spans="1:21" s="34" customFormat="1" ht="15.75" x14ac:dyDescent="0.25">
      <c r="A14" s="17" t="s">
        <v>0</v>
      </c>
      <c r="B14" s="17" t="s">
        <v>93</v>
      </c>
      <c r="C14" s="57" t="s">
        <v>149</v>
      </c>
      <c r="D14" s="57" t="s">
        <v>150</v>
      </c>
      <c r="E14" s="57" t="s">
        <v>413</v>
      </c>
      <c r="F14" s="57" t="s">
        <v>350</v>
      </c>
      <c r="G14" s="28"/>
      <c r="H14" s="33"/>
      <c r="I14" s="33"/>
      <c r="J14" s="33"/>
      <c r="K14" s="33"/>
      <c r="L14" s="33"/>
      <c r="M14" s="33"/>
      <c r="N14" s="33"/>
      <c r="O14" s="36"/>
      <c r="P14" s="36"/>
      <c r="Q14" s="36"/>
      <c r="R14" s="36"/>
      <c r="S14" s="36"/>
      <c r="T14" s="36"/>
      <c r="U14" s="36"/>
    </row>
    <row r="15" spans="1:21" s="34" customFormat="1" ht="15.75" x14ac:dyDescent="0.25">
      <c r="A15" s="20" t="s">
        <v>1</v>
      </c>
      <c r="B15" s="54" t="s">
        <v>94</v>
      </c>
      <c r="C15" s="53">
        <f>M22</f>
        <v>43.545932000000001</v>
      </c>
      <c r="D15" s="53">
        <f t="shared" ref="D15:F16" si="3">C15</f>
        <v>43.545932000000001</v>
      </c>
      <c r="E15" s="53">
        <f t="shared" si="3"/>
        <v>43.545932000000001</v>
      </c>
      <c r="F15" s="53">
        <f t="shared" si="3"/>
        <v>43.545932000000001</v>
      </c>
      <c r="G15" s="28"/>
      <c r="H15" s="33"/>
      <c r="I15" s="33"/>
      <c r="J15" s="33"/>
      <c r="K15" s="33"/>
      <c r="L15" s="33"/>
      <c r="M15" s="33"/>
      <c r="N15" s="33"/>
      <c r="O15" s="36"/>
      <c r="P15" s="36"/>
      <c r="Q15" s="36"/>
      <c r="R15" s="36"/>
      <c r="S15" s="36"/>
      <c r="T15" s="36"/>
      <c r="U15" s="36"/>
    </row>
    <row r="16" spans="1:21" s="34" customFormat="1" ht="15.75" x14ac:dyDescent="0.25">
      <c r="A16" s="20" t="s">
        <v>2</v>
      </c>
      <c r="B16" s="54" t="s">
        <v>357</v>
      </c>
      <c r="C16" s="53">
        <f>M23</f>
        <v>14.272179</v>
      </c>
      <c r="D16" s="53">
        <f t="shared" si="3"/>
        <v>14.272179</v>
      </c>
      <c r="E16" s="53">
        <f t="shared" si="3"/>
        <v>14.272179</v>
      </c>
      <c r="F16" s="53">
        <f t="shared" si="3"/>
        <v>14.272179</v>
      </c>
      <c r="G16" s="28"/>
      <c r="H16" s="33"/>
      <c r="I16" s="33"/>
      <c r="J16" s="33"/>
      <c r="K16" s="33"/>
      <c r="L16" s="33"/>
      <c r="M16" s="33"/>
      <c r="N16" s="33"/>
      <c r="O16" s="36"/>
      <c r="P16" s="36"/>
      <c r="Q16" s="36"/>
      <c r="R16" s="36"/>
      <c r="S16" s="36"/>
      <c r="T16" s="36"/>
      <c r="U16" s="36"/>
    </row>
    <row r="17" spans="1:21" s="34" customFormat="1" ht="15.75" x14ac:dyDescent="0.25">
      <c r="A17" s="20" t="s">
        <v>3</v>
      </c>
      <c r="B17" s="54" t="s">
        <v>95</v>
      </c>
      <c r="C17" s="53">
        <f>Makro!R6/100*0.1</f>
        <v>30.689970331700842</v>
      </c>
      <c r="D17" s="53">
        <f>Makro!S6/100*0.1</f>
        <v>32.473813188208496</v>
      </c>
      <c r="E17" s="53">
        <f>Makro!T6/100*0.1</f>
        <v>34.238352573763216</v>
      </c>
      <c r="F17" s="53">
        <f>Makro!U6/100*0.1</f>
        <v>36.087223612746428</v>
      </c>
      <c r="G17" s="28"/>
      <c r="H17" s="33"/>
      <c r="I17" s="33"/>
      <c r="J17" s="33"/>
      <c r="K17" s="33"/>
      <c r="L17" s="33"/>
      <c r="M17" s="33"/>
      <c r="N17" s="33"/>
      <c r="O17" s="36"/>
      <c r="P17" s="36"/>
      <c r="Q17" s="36"/>
      <c r="R17" s="36"/>
      <c r="S17" s="36"/>
      <c r="T17" s="36"/>
      <c r="U17" s="36"/>
    </row>
    <row r="18" spans="1:21" s="34" customFormat="1" ht="15.75" x14ac:dyDescent="0.25">
      <c r="A18" s="20"/>
      <c r="B18" s="52" t="s">
        <v>358</v>
      </c>
      <c r="C18" s="53">
        <f>(C15+C16+C17)/Makro!R6*100</f>
        <v>0.2883941573585605</v>
      </c>
      <c r="D18" s="53">
        <f>(D15+D16+D17)/Makro!S6*100</f>
        <v>0.2780453396861759</v>
      </c>
      <c r="E18" s="53">
        <f>(E15+E16+E17)/Makro!T6*100</f>
        <v>0.26886943048862083</v>
      </c>
      <c r="F18" s="53">
        <f>(F15+F16+F17)/Makro!U6*100</f>
        <v>0.26021767598540879</v>
      </c>
      <c r="G18" s="28"/>
      <c r="H18" s="33"/>
      <c r="I18" s="33"/>
      <c r="J18" s="33"/>
      <c r="K18" s="33"/>
      <c r="L18" s="33"/>
      <c r="M18" s="33"/>
      <c r="N18" s="33"/>
      <c r="O18" s="36"/>
      <c r="P18" s="36"/>
      <c r="Q18" s="36"/>
      <c r="R18" s="36"/>
      <c r="S18" s="36"/>
      <c r="T18" s="36"/>
      <c r="U18" s="36"/>
    </row>
    <row r="19" spans="1:21" s="34" customFormat="1" ht="15.75" x14ac:dyDescent="0.25">
      <c r="A19" s="32"/>
      <c r="B19" s="32"/>
      <c r="C19" s="32"/>
      <c r="D19" s="32"/>
      <c r="E19" s="32"/>
      <c r="F19" s="32"/>
      <c r="G19" s="28"/>
      <c r="H19" s="33"/>
      <c r="I19" s="33"/>
      <c r="J19" s="33"/>
      <c r="K19" s="33"/>
      <c r="L19" s="33"/>
      <c r="M19" s="33"/>
      <c r="N19" s="33"/>
      <c r="O19" s="36"/>
      <c r="P19" s="36"/>
      <c r="Q19" s="36"/>
      <c r="R19" s="36"/>
      <c r="S19" s="36"/>
      <c r="T19" s="36"/>
      <c r="U19" s="36"/>
    </row>
    <row r="20" spans="1:21" s="34" customFormat="1" ht="15.75" x14ac:dyDescent="0.25">
      <c r="A20" s="50" t="s">
        <v>21</v>
      </c>
      <c r="B20" s="32"/>
      <c r="C20" s="32"/>
      <c r="D20" s="32"/>
      <c r="E20" s="32"/>
      <c r="F20" s="32"/>
      <c r="G20" s="32"/>
      <c r="H20" s="28"/>
      <c r="I20" s="19"/>
      <c r="J20" s="19"/>
      <c r="K20" s="19"/>
      <c r="L20" s="19"/>
      <c r="M20" s="19"/>
      <c r="N20" s="33"/>
      <c r="O20" s="36"/>
      <c r="P20" s="36"/>
      <c r="Q20" s="36"/>
      <c r="R20" s="36"/>
      <c r="S20" s="36"/>
      <c r="T20" s="36"/>
      <c r="U20" s="36"/>
    </row>
    <row r="21" spans="1:21" s="34" customFormat="1" ht="15.75" x14ac:dyDescent="0.25">
      <c r="A21" s="17" t="s">
        <v>0</v>
      </c>
      <c r="B21" s="17" t="s">
        <v>127</v>
      </c>
      <c r="C21" s="17">
        <v>2008</v>
      </c>
      <c r="D21" s="17">
        <v>2009</v>
      </c>
      <c r="E21" s="17">
        <v>2010</v>
      </c>
      <c r="F21" s="17">
        <v>2011</v>
      </c>
      <c r="G21" s="17">
        <v>2012</v>
      </c>
      <c r="H21" s="17">
        <v>2013</v>
      </c>
      <c r="I21" s="17">
        <v>2014</v>
      </c>
      <c r="J21" s="17">
        <v>2015</v>
      </c>
      <c r="K21" s="17">
        <v>2016</v>
      </c>
      <c r="L21" s="57" t="s">
        <v>133</v>
      </c>
      <c r="M21" s="57" t="s">
        <v>134</v>
      </c>
      <c r="N21" s="19"/>
      <c r="O21" s="36"/>
      <c r="P21" s="36"/>
      <c r="Q21" s="36"/>
      <c r="R21" s="36"/>
      <c r="S21" s="36"/>
      <c r="T21" s="36"/>
      <c r="U21" s="36"/>
    </row>
    <row r="22" spans="1:21" s="34" customFormat="1" ht="15.75" x14ac:dyDescent="0.25">
      <c r="A22" s="20" t="s">
        <v>1</v>
      </c>
      <c r="B22" s="54" t="s">
        <v>94</v>
      </c>
      <c r="C22" s="53">
        <v>8.3585949999999993</v>
      </c>
      <c r="D22" s="53">
        <v>108.10707600000001</v>
      </c>
      <c r="E22" s="53">
        <v>118.475241</v>
      </c>
      <c r="F22" s="53">
        <v>68.096461000000005</v>
      </c>
      <c r="G22" s="53">
        <v>10.563726000000001</v>
      </c>
      <c r="H22" s="53">
        <v>53.348809000000003</v>
      </c>
      <c r="I22" s="53">
        <v>47.380226</v>
      </c>
      <c r="J22" s="53">
        <v>38.063631999999998</v>
      </c>
      <c r="K22" s="53">
        <v>45.553699999999999</v>
      </c>
      <c r="L22" s="53">
        <v>68.021347000000006</v>
      </c>
      <c r="M22" s="53">
        <v>43.545932000000001</v>
      </c>
      <c r="N22" s="19"/>
      <c r="O22" s="36"/>
      <c r="P22" s="36"/>
      <c r="Q22" s="36"/>
      <c r="R22" s="36"/>
      <c r="S22" s="36"/>
      <c r="T22" s="36"/>
      <c r="U22" s="36"/>
    </row>
    <row r="23" spans="1:21" s="34" customFormat="1" ht="15.75" x14ac:dyDescent="0.25">
      <c r="A23" s="20" t="s">
        <v>2</v>
      </c>
      <c r="B23" s="54" t="s">
        <v>357</v>
      </c>
      <c r="C23" s="166" t="s">
        <v>200</v>
      </c>
      <c r="D23" s="166" t="s">
        <v>200</v>
      </c>
      <c r="E23" s="53">
        <v>0.142287</v>
      </c>
      <c r="F23" s="53">
        <v>1.937441</v>
      </c>
      <c r="G23" s="53">
        <v>2.1343079999999999</v>
      </c>
      <c r="H23" s="53">
        <v>3.2209379999999999</v>
      </c>
      <c r="I23" s="53">
        <v>4.2686159999999997</v>
      </c>
      <c r="J23" s="53">
        <v>5</v>
      </c>
      <c r="K23" s="53">
        <v>4.3404990000000003</v>
      </c>
      <c r="L23" s="53">
        <v>15.587272</v>
      </c>
      <c r="M23" s="53">
        <v>14.272179</v>
      </c>
      <c r="N23" s="19"/>
      <c r="O23" s="36"/>
      <c r="P23" s="36"/>
      <c r="Q23" s="36"/>
      <c r="R23" s="36"/>
      <c r="S23" s="36"/>
      <c r="T23" s="36"/>
      <c r="U23" s="36"/>
    </row>
    <row r="24" spans="1:21" s="34" customFormat="1" ht="15.75" x14ac:dyDescent="0.25">
      <c r="A24" s="20" t="s">
        <v>3</v>
      </c>
      <c r="B24" s="54" t="s">
        <v>95</v>
      </c>
      <c r="C24" s="166" t="s">
        <v>200</v>
      </c>
      <c r="D24" s="166" t="s">
        <v>200</v>
      </c>
      <c r="E24" s="166" t="s">
        <v>200</v>
      </c>
      <c r="F24" s="166" t="s">
        <v>200</v>
      </c>
      <c r="G24" s="166" t="s">
        <v>200</v>
      </c>
      <c r="H24" s="166" t="s">
        <v>200</v>
      </c>
      <c r="I24" s="166" t="s">
        <v>200</v>
      </c>
      <c r="J24" s="166" t="s">
        <v>200</v>
      </c>
      <c r="K24" s="53">
        <v>0</v>
      </c>
      <c r="L24" s="53">
        <v>22.766999999999999</v>
      </c>
      <c r="M24" s="53">
        <v>23.533999999999999</v>
      </c>
      <c r="N24" s="19"/>
      <c r="O24" s="36"/>
      <c r="P24" s="36"/>
      <c r="Q24" s="36"/>
      <c r="R24" s="36"/>
      <c r="S24" s="36"/>
      <c r="T24" s="36"/>
      <c r="U24" s="36"/>
    </row>
    <row r="25" spans="1:21" s="34" customFormat="1" ht="15.75" x14ac:dyDescent="0.25">
      <c r="A25" s="20"/>
      <c r="B25" s="52" t="s">
        <v>358</v>
      </c>
      <c r="C25" s="53">
        <f>C22/Makro!G6*100</f>
        <v>3.4325137924216161E-2</v>
      </c>
      <c r="D25" s="53">
        <f>D22/Makro!H6*100</f>
        <v>0.5742254147750161</v>
      </c>
      <c r="E25" s="53">
        <f>(E22+E23)/Makro!I6*100</f>
        <v>0.66126830358232913</v>
      </c>
      <c r="F25" s="53">
        <f>(F22+F23)/Makro!J6*100</f>
        <v>0.34494765786054138</v>
      </c>
      <c r="G25" s="53">
        <f>(G22+G23)/Makro!K6*100</f>
        <v>5.8020006110863789E-2</v>
      </c>
      <c r="H25" s="53">
        <f>(H22+H23)/Makro!L6*100</f>
        <v>0.24777016584206912</v>
      </c>
      <c r="I25" s="53">
        <f>(I22+I23)/Makro!M6*100</f>
        <v>0.2180976459198864</v>
      </c>
      <c r="J25" s="53">
        <f>(J22+J23)/Makro!N6*100</f>
        <v>0.17683006971263962</v>
      </c>
      <c r="K25" s="53">
        <f>(K22+K23+K24)/Makro!O6*100</f>
        <v>0.20016377225887369</v>
      </c>
      <c r="L25" s="53">
        <f>(L22+L23+L24)/Makro!P6*100</f>
        <v>0.39593880823954103</v>
      </c>
      <c r="M25" s="53">
        <f>(M22+M23+M24)/Makro!Q6*100</f>
        <v>0.28233230621235811</v>
      </c>
      <c r="N25" s="33"/>
      <c r="O25" s="36"/>
      <c r="P25" s="36"/>
      <c r="Q25" s="36"/>
      <c r="R25" s="36"/>
      <c r="S25" s="36"/>
      <c r="T25" s="36"/>
      <c r="U25" s="36"/>
    </row>
    <row r="26" spans="1:21" s="34" customFormat="1" ht="15.75" x14ac:dyDescent="0.25">
      <c r="A26" s="51" t="s">
        <v>355</v>
      </c>
      <c r="B26" s="35"/>
      <c r="C26" s="28"/>
      <c r="D26" s="28"/>
      <c r="E26" s="28"/>
      <c r="F26" s="28"/>
      <c r="G26" s="28"/>
      <c r="H26" s="33"/>
      <c r="I26" s="33"/>
      <c r="J26" s="33"/>
      <c r="K26" s="33"/>
      <c r="L26" s="33"/>
      <c r="M26" s="33"/>
      <c r="N26" s="33"/>
      <c r="O26" s="36"/>
      <c r="P26" s="36"/>
      <c r="Q26" s="36"/>
      <c r="R26" s="36"/>
      <c r="S26" s="36"/>
      <c r="T26" s="36"/>
      <c r="U26" s="36"/>
    </row>
    <row r="27" spans="1:21" ht="15" hidden="1" customHeight="1" x14ac:dyDescent="0.25">
      <c r="A27" t="s">
        <v>92</v>
      </c>
    </row>
    <row r="28" spans="1:21" ht="15" hidden="1" customHeight="1" x14ac:dyDescent="0.25"/>
    <row r="29" spans="1:21" ht="15" hidden="1" customHeight="1" x14ac:dyDescent="0.25"/>
    <row r="30" spans="1:21" ht="15" hidden="1" customHeight="1" x14ac:dyDescent="0.25"/>
    <row r="31" spans="1:21" ht="15" hidden="1" customHeight="1" x14ac:dyDescent="0.25"/>
    <row r="32" spans="1:21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spans="5:5" ht="15" hidden="1" customHeight="1" x14ac:dyDescent="0.25"/>
    <row r="50" spans="5:5" ht="15" hidden="1" customHeight="1" x14ac:dyDescent="0.25">
      <c r="E50" t="e">
        <f>select</f>
        <v>#NAME?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&amp;LPolitisko partiju aptauja par fiskālās disciplīnas jautājumiem</oddHeader>
    <oddFooter>&amp;LFiskālās disciplīnas padome&amp;CPage &amp;P&amp;R&amp;D</oddFooter>
  </headerFooter>
  <ignoredErrors>
    <ignoredError sqref="C10:F10" formulaRange="1"/>
    <ignoredError sqref="E50" evalError="1"/>
    <ignoredError sqref="A3:A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D29"/>
  <sheetViews>
    <sheetView workbookViewId="0">
      <selection activeCell="A3" sqref="A3"/>
    </sheetView>
  </sheetViews>
  <sheetFormatPr defaultColWidth="0" defaultRowHeight="15" zeroHeight="1" x14ac:dyDescent="0.25"/>
  <cols>
    <col min="1" max="1" width="9.140625" customWidth="1"/>
    <col min="2" max="2" width="53.28515625" customWidth="1"/>
    <col min="3" max="3" width="57.28515625" customWidth="1"/>
    <col min="4" max="4" width="1.7109375" customWidth="1"/>
    <col min="5" max="16384" width="9.140625" hidden="1"/>
  </cols>
  <sheetData>
    <row r="1" spans="1:4" x14ac:dyDescent="0.25">
      <c r="A1" s="258" t="s">
        <v>473</v>
      </c>
      <c r="B1" s="19"/>
      <c r="C1" s="19"/>
      <c r="D1" s="19"/>
    </row>
    <row r="2" spans="1:4" ht="15.75" x14ac:dyDescent="0.25">
      <c r="A2" s="17" t="s">
        <v>0</v>
      </c>
      <c r="B2" s="17" t="s">
        <v>460</v>
      </c>
      <c r="C2" s="265" t="s">
        <v>470</v>
      </c>
      <c r="D2" s="19"/>
    </row>
    <row r="3" spans="1:4" ht="30" x14ac:dyDescent="0.25">
      <c r="A3" s="259" t="s">
        <v>1</v>
      </c>
      <c r="B3" s="259" t="s">
        <v>446</v>
      </c>
      <c r="C3" s="266" t="s">
        <v>474</v>
      </c>
      <c r="D3" s="19"/>
    </row>
    <row r="4" spans="1:4" ht="30" x14ac:dyDescent="0.25">
      <c r="A4" s="259" t="s">
        <v>2</v>
      </c>
      <c r="B4" s="259" t="s">
        <v>448</v>
      </c>
      <c r="C4" s="266" t="s">
        <v>475</v>
      </c>
      <c r="D4" s="19"/>
    </row>
    <row r="5" spans="1:4" ht="15.75" x14ac:dyDescent="0.25">
      <c r="A5" s="259" t="s">
        <v>3</v>
      </c>
      <c r="B5" s="259" t="s">
        <v>449</v>
      </c>
      <c r="C5" s="267" t="s">
        <v>476</v>
      </c>
      <c r="D5" s="19"/>
    </row>
    <row r="6" spans="1:4" ht="30" x14ac:dyDescent="0.25">
      <c r="A6" s="259" t="s">
        <v>4</v>
      </c>
      <c r="B6" s="259" t="s">
        <v>450</v>
      </c>
      <c r="C6" s="266" t="s">
        <v>477</v>
      </c>
      <c r="D6" s="19"/>
    </row>
    <row r="7" spans="1:4" ht="30" x14ac:dyDescent="0.25">
      <c r="A7" s="259" t="s">
        <v>5</v>
      </c>
      <c r="B7" s="259" t="s">
        <v>451</v>
      </c>
      <c r="C7" s="268" t="s">
        <v>478</v>
      </c>
      <c r="D7" s="19"/>
    </row>
    <row r="8" spans="1:4" x14ac:dyDescent="0.25">
      <c r="A8" s="260"/>
      <c r="B8" s="260"/>
      <c r="C8" s="261"/>
      <c r="D8" s="19"/>
    </row>
    <row r="9" spans="1:4" x14ac:dyDescent="0.25">
      <c r="A9" s="262" t="s">
        <v>459</v>
      </c>
      <c r="B9" s="19"/>
      <c r="C9" s="19"/>
      <c r="D9" s="19"/>
    </row>
    <row r="10" spans="1:4" ht="15.75" x14ac:dyDescent="0.25">
      <c r="A10" s="17" t="s">
        <v>0</v>
      </c>
      <c r="B10" s="17" t="s">
        <v>460</v>
      </c>
      <c r="C10" s="265" t="s">
        <v>470</v>
      </c>
      <c r="D10" s="19"/>
    </row>
    <row r="11" spans="1:4" ht="31.5" x14ac:dyDescent="0.25">
      <c r="A11" s="259" t="s">
        <v>1</v>
      </c>
      <c r="B11" s="263" t="s">
        <v>445</v>
      </c>
      <c r="C11" s="266" t="s">
        <v>479</v>
      </c>
      <c r="D11" s="19"/>
    </row>
    <row r="12" spans="1:4" ht="31.5" x14ac:dyDescent="0.25">
      <c r="A12" s="259" t="s">
        <v>2</v>
      </c>
      <c r="B12" s="263" t="s">
        <v>462</v>
      </c>
      <c r="C12" s="266" t="s">
        <v>481</v>
      </c>
      <c r="D12" s="19"/>
    </row>
    <row r="13" spans="1:4" ht="31.5" x14ac:dyDescent="0.25">
      <c r="A13" s="259" t="s">
        <v>3</v>
      </c>
      <c r="B13" s="263" t="s">
        <v>463</v>
      </c>
      <c r="C13" s="269" t="s">
        <v>480</v>
      </c>
      <c r="D13" s="19"/>
    </row>
    <row r="14" spans="1:4" ht="15.75" x14ac:dyDescent="0.25">
      <c r="A14" s="259" t="s">
        <v>4</v>
      </c>
      <c r="B14" s="263" t="s">
        <v>447</v>
      </c>
      <c r="C14" s="266" t="s">
        <v>471</v>
      </c>
      <c r="D14" s="19"/>
    </row>
    <row r="15" spans="1:4" ht="15.75" x14ac:dyDescent="0.25">
      <c r="A15" s="259" t="s">
        <v>5</v>
      </c>
      <c r="B15" s="263" t="s">
        <v>464</v>
      </c>
      <c r="C15" s="266" t="s">
        <v>472</v>
      </c>
      <c r="D15" s="19"/>
    </row>
    <row r="16" spans="1:4" x14ac:dyDescent="0.25">
      <c r="A16" s="19"/>
      <c r="B16" s="19"/>
      <c r="C16" s="19"/>
      <c r="D16" s="19"/>
    </row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7" tint="0.59999389629810485"/>
    <pageSetUpPr fitToPage="1"/>
  </sheetPr>
  <dimension ref="A1:XFC59"/>
  <sheetViews>
    <sheetView zoomScaleNormal="100" workbookViewId="0">
      <selection activeCell="B3" sqref="B3"/>
    </sheetView>
  </sheetViews>
  <sheetFormatPr defaultRowHeight="15" customHeight="1" zeroHeight="1" x14ac:dyDescent="0.25"/>
  <cols>
    <col min="1" max="1" width="8.42578125" customWidth="1"/>
    <col min="2" max="2" width="42" customWidth="1"/>
    <col min="3" max="3" width="12" customWidth="1"/>
    <col min="4" max="6" width="12.85546875" customWidth="1"/>
    <col min="7" max="8" width="12.7109375" customWidth="1"/>
    <col min="9" max="15" width="12.7109375" style="19" customWidth="1"/>
    <col min="16" max="16" width="2.140625" style="19" customWidth="1"/>
    <col min="17" max="21" width="0" style="30" hidden="1" customWidth="1"/>
    <col min="22" max="22" width="9" style="30" hidden="1" customWidth="1"/>
    <col min="23" max="16383" width="0" hidden="1" customWidth="1"/>
    <col min="16384" max="16384" width="1.140625" hidden="1" customWidth="1"/>
  </cols>
  <sheetData>
    <row r="1" spans="1:13" ht="15.75" x14ac:dyDescent="0.25">
      <c r="A1" s="23" t="s">
        <v>461</v>
      </c>
      <c r="B1" s="24"/>
      <c r="C1" s="24"/>
      <c r="D1" s="24"/>
      <c r="E1" s="24"/>
      <c r="F1" s="24"/>
      <c r="G1" s="25"/>
      <c r="H1" s="26"/>
      <c r="I1" s="51" t="s">
        <v>354</v>
      </c>
    </row>
    <row r="2" spans="1:13" ht="15.75" x14ac:dyDescent="0.25">
      <c r="A2" s="17" t="s">
        <v>0</v>
      </c>
      <c r="B2" s="17" t="s">
        <v>127</v>
      </c>
      <c r="C2" s="17"/>
      <c r="D2" s="17">
        <v>2019</v>
      </c>
      <c r="E2" s="17">
        <v>2020</v>
      </c>
      <c r="F2" s="17">
        <v>2021</v>
      </c>
      <c r="G2" s="17">
        <v>2022</v>
      </c>
      <c r="H2" s="27"/>
      <c r="I2" s="57" t="s">
        <v>149</v>
      </c>
      <c r="J2" s="57" t="s">
        <v>150</v>
      </c>
      <c r="K2" s="57" t="s">
        <v>413</v>
      </c>
      <c r="L2" s="57" t="s">
        <v>350</v>
      </c>
    </row>
    <row r="3" spans="1:13" ht="15.75" x14ac:dyDescent="0.25">
      <c r="A3" s="20" t="s">
        <v>1</v>
      </c>
      <c r="B3" s="55" t="s">
        <v>466</v>
      </c>
      <c r="C3" s="54" t="s">
        <v>131</v>
      </c>
      <c r="D3" s="53">
        <f>(I3-I5-I7-I9)+'Reformas un to ietekme'!C10+Rezerves!C10+'Riski finansēm'!C23</f>
        <v>12115.548993061009</v>
      </c>
      <c r="E3" s="53">
        <f>(J3-J5-J7-J9)+'Reformas un to ietekme'!D10+Rezerves!D10+'Riski finansēm'!D23</f>
        <v>12679.933253260724</v>
      </c>
      <c r="F3" s="53">
        <f>(K3-K5-K7-K9)+'Reformas un to ietekme'!E10+Rezerves!E10+'Riski finansēm'!E23</f>
        <v>12952.661868833469</v>
      </c>
      <c r="G3" s="53">
        <f>(L3-L5-L7-L9)+'Reformas un to ietekme'!F10+Rezerves!F10+'Riski finansēm'!F23</f>
        <v>13612.708829750472</v>
      </c>
      <c r="H3" s="28"/>
      <c r="I3" s="53">
        <f>Makro!R6/100*'Budžeta ieņēmumi un izdevumi'!I4</f>
        <v>11385.978993061011</v>
      </c>
      <c r="J3" s="53">
        <f>Makro!S6/100*'Budžeta ieņēmumi un izdevumi'!J4</f>
        <v>11950.363253260724</v>
      </c>
      <c r="K3" s="53">
        <f>Makro!T6/100*'Budžeta ieņēmumi un izdevumi'!K4</f>
        <v>12223.09186883347</v>
      </c>
      <c r="L3" s="53">
        <f>Makro!U6/100*'Budžeta ieņēmumi un izdevumi'!L4</f>
        <v>12883.138829750475</v>
      </c>
    </row>
    <row r="4" spans="1:13" ht="15.75" x14ac:dyDescent="0.25">
      <c r="A4" s="20" t="s">
        <v>2</v>
      </c>
      <c r="B4" s="56"/>
      <c r="C4" s="54" t="s">
        <v>132</v>
      </c>
      <c r="D4" s="53">
        <f>D3/Makro!R6*100</f>
        <v>39.477226149503302</v>
      </c>
      <c r="E4" s="53">
        <f>E3/Makro!S6*100</f>
        <v>39.046640995843731</v>
      </c>
      <c r="F4" s="53">
        <f>F3/Makro!T6*100</f>
        <v>37.830856028858904</v>
      </c>
      <c r="G4" s="53">
        <f>G3/Makro!U6*100</f>
        <v>37.721685036868017</v>
      </c>
      <c r="H4" s="28"/>
      <c r="I4" s="53">
        <v>37.1</v>
      </c>
      <c r="J4" s="53">
        <v>36.799999999999997</v>
      </c>
      <c r="K4" s="53">
        <v>35.700000000000003</v>
      </c>
      <c r="L4" s="53">
        <f>K4</f>
        <v>35.700000000000003</v>
      </c>
    </row>
    <row r="5" spans="1:13" ht="15.75" x14ac:dyDescent="0.25">
      <c r="A5" s="20" t="s">
        <v>3</v>
      </c>
      <c r="B5" s="163" t="s">
        <v>361</v>
      </c>
      <c r="C5" s="54" t="s">
        <v>131</v>
      </c>
      <c r="D5" s="53">
        <f>Rezerves!C3</f>
        <v>43.545932000000001</v>
      </c>
      <c r="E5" s="53">
        <f>Rezerves!D3</f>
        <v>43.545932000000001</v>
      </c>
      <c r="F5" s="53">
        <f>Rezerves!E3</f>
        <v>43.545932000000001</v>
      </c>
      <c r="G5" s="53">
        <f>Rezerves!F3</f>
        <v>43.545932000000001</v>
      </c>
      <c r="H5" s="28"/>
      <c r="I5" s="53">
        <f>Rezerves!C15</f>
        <v>43.545932000000001</v>
      </c>
      <c r="J5" s="53">
        <f>Rezerves!D15</f>
        <v>43.545932000000001</v>
      </c>
      <c r="K5" s="53">
        <f>Rezerves!E15</f>
        <v>43.545932000000001</v>
      </c>
      <c r="L5" s="53">
        <f>Rezerves!F15</f>
        <v>43.545932000000001</v>
      </c>
    </row>
    <row r="6" spans="1:13" ht="15.75" x14ac:dyDescent="0.25">
      <c r="A6" s="20" t="s">
        <v>4</v>
      </c>
      <c r="B6" s="163"/>
      <c r="C6" s="54" t="s">
        <v>132</v>
      </c>
      <c r="D6" s="53">
        <f>D5/Makro!R6*100</f>
        <v>0.14188978200158031</v>
      </c>
      <c r="E6" s="53">
        <f>E5/Makro!S6*100</f>
        <v>0.13409553028965471</v>
      </c>
      <c r="F6" s="53">
        <f>F5/Makro!T6*100</f>
        <v>0.12718465909299959</v>
      </c>
      <c r="G6" s="53">
        <f>G5/Makro!U6*100</f>
        <v>0.12066855701423113</v>
      </c>
      <c r="H6" s="28"/>
      <c r="I6" s="53">
        <f>Makro!$Q$86</f>
        <v>0.15617239212828926</v>
      </c>
      <c r="J6" s="53">
        <f>Makro!$Q$86</f>
        <v>0.15617239212828926</v>
      </c>
      <c r="K6" s="53">
        <f>Makro!$Q$86</f>
        <v>0.15617239212828926</v>
      </c>
      <c r="L6" s="53">
        <f>Makro!$Q$86</f>
        <v>0.15617239212828926</v>
      </c>
      <c r="M6" s="162"/>
    </row>
    <row r="7" spans="1:13" ht="15.75" x14ac:dyDescent="0.25">
      <c r="A7" s="20" t="s">
        <v>5</v>
      </c>
      <c r="B7" s="163" t="s">
        <v>362</v>
      </c>
      <c r="C7" s="54" t="s">
        <v>131</v>
      </c>
      <c r="D7" s="53">
        <f>Rezerves!C4</f>
        <v>14.272179</v>
      </c>
      <c r="E7" s="53">
        <f>Rezerves!D4</f>
        <v>14.272179</v>
      </c>
      <c r="F7" s="53">
        <f>Rezerves!E4</f>
        <v>14.272179</v>
      </c>
      <c r="G7" s="53">
        <f>Rezerves!F4</f>
        <v>14.272179</v>
      </c>
      <c r="H7" s="28"/>
      <c r="I7" s="53">
        <f>Rezerves!C16</f>
        <v>14.272179</v>
      </c>
      <c r="J7" s="53">
        <f>Rezerves!D16</f>
        <v>14.272179</v>
      </c>
      <c r="K7" s="53">
        <f>Rezerves!E16</f>
        <v>14.272179</v>
      </c>
      <c r="L7" s="53">
        <f>Rezerves!F16</f>
        <v>14.272179</v>
      </c>
    </row>
    <row r="8" spans="1:13" ht="15.75" x14ac:dyDescent="0.25">
      <c r="A8" s="20" t="s">
        <v>6</v>
      </c>
      <c r="B8" s="163"/>
      <c r="C8" s="54" t="s">
        <v>132</v>
      </c>
      <c r="D8" s="53">
        <f>D7/Makro!R6*100</f>
        <v>4.6504375356980134E-2</v>
      </c>
      <c r="E8" s="53">
        <f>E7/Makro!S6*100</f>
        <v>4.3949809396521211E-2</v>
      </c>
      <c r="F8" s="53">
        <f>F7/Makro!T6*100</f>
        <v>4.1684771395621247E-2</v>
      </c>
      <c r="G8" s="53">
        <f>G7/Makro!U6*100</f>
        <v>3.9549118971177653E-2</v>
      </c>
      <c r="H8" s="28"/>
      <c r="I8" s="53">
        <f>Makro!$Q$85</f>
        <v>5.2057464042763082E-2</v>
      </c>
      <c r="J8" s="53">
        <f>Makro!$Q$85</f>
        <v>5.2057464042763082E-2</v>
      </c>
      <c r="K8" s="53">
        <f>Makro!$Q$85</f>
        <v>5.2057464042763082E-2</v>
      </c>
      <c r="L8" s="53">
        <f>Makro!$Q$85</f>
        <v>5.2057464042763082E-2</v>
      </c>
    </row>
    <row r="9" spans="1:13" ht="15.75" x14ac:dyDescent="0.25">
      <c r="A9" s="20" t="s">
        <v>7</v>
      </c>
      <c r="B9" s="163" t="s">
        <v>363</v>
      </c>
      <c r="C9" s="54" t="s">
        <v>131</v>
      </c>
      <c r="D9" s="53">
        <f>Rezerves!C5</f>
        <v>30.689970331700842</v>
      </c>
      <c r="E9" s="53">
        <f>Rezerves!D5</f>
        <v>32.473813188208496</v>
      </c>
      <c r="F9" s="53">
        <f>Rezerves!E5</f>
        <v>34.238352573763216</v>
      </c>
      <c r="G9" s="53">
        <f>Rezerves!F5</f>
        <v>36.087223612746428</v>
      </c>
      <c r="H9" s="28"/>
      <c r="I9" s="53">
        <f>Rezerves!C17</f>
        <v>30.689970331700842</v>
      </c>
      <c r="J9" s="53">
        <f>Rezerves!D17</f>
        <v>32.473813188208496</v>
      </c>
      <c r="K9" s="53">
        <f>Rezerves!E17</f>
        <v>34.238352573763216</v>
      </c>
      <c r="L9" s="53">
        <f>Rezerves!F17</f>
        <v>36.087223612746428</v>
      </c>
    </row>
    <row r="10" spans="1:13" ht="15.75" x14ac:dyDescent="0.25">
      <c r="A10" s="20" t="s">
        <v>8</v>
      </c>
      <c r="B10" s="163"/>
      <c r="C10" s="54" t="s">
        <v>132</v>
      </c>
      <c r="D10" s="53">
        <f>D9/Makro!R6*100</f>
        <v>0.1</v>
      </c>
      <c r="E10" s="53">
        <f>E9/Makro!S6*100</f>
        <v>0.1</v>
      </c>
      <c r="F10" s="53">
        <f>F9/Makro!T6*100</f>
        <v>0.1</v>
      </c>
      <c r="G10" s="53">
        <f>G9/Makro!U6*100</f>
        <v>0.1</v>
      </c>
      <c r="H10" s="28"/>
      <c r="I10" s="53">
        <v>0.1</v>
      </c>
      <c r="J10" s="53">
        <v>0.1</v>
      </c>
      <c r="K10" s="53">
        <v>0.1</v>
      </c>
      <c r="L10" s="53">
        <v>0.1</v>
      </c>
    </row>
    <row r="11" spans="1:13" ht="15.75" x14ac:dyDescent="0.25">
      <c r="A11" s="165" t="s">
        <v>9</v>
      </c>
      <c r="B11" s="55" t="s">
        <v>465</v>
      </c>
      <c r="C11" s="54" t="s">
        <v>131</v>
      </c>
      <c r="D11" s="53">
        <f>I11-'Reformas un to ietekme'!C21</f>
        <v>9470.4521864269955</v>
      </c>
      <c r="E11" s="53">
        <f>J11-'Reformas un to ietekme'!D21</f>
        <v>10154.962468625807</v>
      </c>
      <c r="F11" s="53">
        <f>K11-'Reformas un to ietekme'!E21</f>
        <v>10363.947532800783</v>
      </c>
      <c r="G11" s="53">
        <f>L11-'Reformas un to ietekme'!F21</f>
        <v>10959.070299172023</v>
      </c>
      <c r="H11" s="28"/>
      <c r="I11" s="53">
        <f>Makro!R6/100*'Budžeta ieņēmumi un izdevumi'!I12</f>
        <v>11079.079289744004</v>
      </c>
      <c r="J11" s="53">
        <f>Makro!S6/100*'Budžeta ieņēmumi un izdevumi'!J12</f>
        <v>11820.468000507892</v>
      </c>
      <c r="K11" s="53">
        <f>Makro!T6/100*'Budžeta ieņēmumi un izdevumi'!K12</f>
        <v>12086.138458538415</v>
      </c>
      <c r="L11" s="53">
        <f>Makro!U6/100*'Budžeta ieņēmumi un izdevumi'!L12</f>
        <v>12738.789935299486</v>
      </c>
    </row>
    <row r="12" spans="1:13" ht="15.75" x14ac:dyDescent="0.25">
      <c r="A12" s="165" t="s">
        <v>10</v>
      </c>
      <c r="B12" s="56"/>
      <c r="C12" s="54" t="s">
        <v>132</v>
      </c>
      <c r="D12" s="53">
        <f>D11/Makro!R6*100</f>
        <v>30.858459894451588</v>
      </c>
      <c r="E12" s="53">
        <f>E11/Makro!S6*100</f>
        <v>31.271235101867116</v>
      </c>
      <c r="F12" s="53">
        <f>F11/Makro!T6*100</f>
        <v>30.26999476821398</v>
      </c>
      <c r="G12" s="53">
        <f>G11/Makro!U6*100</f>
        <v>30.368283292653057</v>
      </c>
      <c r="H12" s="28"/>
      <c r="I12" s="53">
        <v>36.1</v>
      </c>
      <c r="J12" s="53">
        <v>36.4</v>
      </c>
      <c r="K12" s="53">
        <v>35.299999999999997</v>
      </c>
      <c r="L12" s="53">
        <f>K12</f>
        <v>35.299999999999997</v>
      </c>
    </row>
    <row r="13" spans="1:13" ht="15.75" x14ac:dyDescent="0.25">
      <c r="A13" s="165" t="s">
        <v>11</v>
      </c>
      <c r="B13" s="164" t="s">
        <v>412</v>
      </c>
      <c r="C13" s="54" t="s">
        <v>131</v>
      </c>
      <c r="D13" s="53">
        <f>I13+'Reformas un to ietekme'!C21</f>
        <v>10876.998143490662</v>
      </c>
      <c r="E13" s="53">
        <f>J13+'Reformas un to ietekme'!D21</f>
        <v>11570.018554285676</v>
      </c>
      <c r="F13" s="53">
        <f>K13+'Reformas un to ietekme'!E21</f>
        <v>12096.411755587887</v>
      </c>
      <c r="G13" s="53">
        <f>L13+'Reformas un to ietekme'!F21</f>
        <v>12714.148390789631</v>
      </c>
      <c r="H13" s="28"/>
      <c r="I13" s="53">
        <f>Makro!R6/100*'Budžeta ieņēmumi un izdevumi'!I14</f>
        <v>9268.3710401736535</v>
      </c>
      <c r="J13" s="53">
        <f>Makro!S6/100*'Budžeta ieņēmumi un izdevumi'!J14</f>
        <v>9904.5130224035911</v>
      </c>
      <c r="K13" s="53">
        <f>Makro!T6/100*'Budžeta ieņēmumi un izdevumi'!K14</f>
        <v>10374.220829850256</v>
      </c>
      <c r="L13" s="53">
        <f>Makro!U6/100*'Budžeta ieņēmumi un izdevumi'!L14</f>
        <v>10934.428754662167</v>
      </c>
    </row>
    <row r="14" spans="1:13" ht="15.75" x14ac:dyDescent="0.25">
      <c r="A14" s="165" t="s">
        <v>12</v>
      </c>
      <c r="B14" s="56"/>
      <c r="C14" s="54" t="s">
        <v>132</v>
      </c>
      <c r="D14" s="53">
        <f>D13/Makro!R6*100</f>
        <v>35.441540105548412</v>
      </c>
      <c r="E14" s="53">
        <f>E13/Makro!S6*100</f>
        <v>35.628764898132886</v>
      </c>
      <c r="F14" s="53">
        <f>F13/Makro!T6*100</f>
        <v>35.330005231786018</v>
      </c>
      <c r="G14" s="53">
        <f>G13/Makro!U6*100</f>
        <v>35.231716707346934</v>
      </c>
      <c r="H14" s="28"/>
      <c r="I14" s="53">
        <v>30.2</v>
      </c>
      <c r="J14" s="53">
        <v>30.5</v>
      </c>
      <c r="K14" s="53">
        <v>30.3</v>
      </c>
      <c r="L14" s="53">
        <f>K14</f>
        <v>30.3</v>
      </c>
    </row>
    <row r="15" spans="1:13" ht="15.75" x14ac:dyDescent="0.25">
      <c r="A15" s="165" t="s">
        <v>13</v>
      </c>
      <c r="B15" s="55" t="s">
        <v>130</v>
      </c>
      <c r="C15" s="54" t="s">
        <v>131</v>
      </c>
      <c r="D15" s="53">
        <f>D11-D3</f>
        <v>-2645.0968066340138</v>
      </c>
      <c r="E15" s="53">
        <f>E11-E3</f>
        <v>-2524.9707846349174</v>
      </c>
      <c r="F15" s="53">
        <f>F11-F3</f>
        <v>-2588.7143360326863</v>
      </c>
      <c r="G15" s="53">
        <f>G11-G3</f>
        <v>-2653.6385305784497</v>
      </c>
      <c r="H15" s="28"/>
      <c r="I15" s="53">
        <f t="shared" ref="I15:L15" si="0">I11-I3</f>
        <v>-306.89970331700715</v>
      </c>
      <c r="J15" s="53">
        <f t="shared" si="0"/>
        <v>-129.89525275283268</v>
      </c>
      <c r="K15" s="53">
        <f t="shared" si="0"/>
        <v>-136.95341029505471</v>
      </c>
      <c r="L15" s="53">
        <f t="shared" si="0"/>
        <v>-144.34889445098815</v>
      </c>
    </row>
    <row r="16" spans="1:13" ht="15.75" x14ac:dyDescent="0.25">
      <c r="A16" s="165" t="s">
        <v>14</v>
      </c>
      <c r="B16" s="56"/>
      <c r="C16" s="54" t="s">
        <v>132</v>
      </c>
      <c r="D16" s="53">
        <f>D15/Makro!R6*100</f>
        <v>-8.6187662550517121</v>
      </c>
      <c r="E16" s="53">
        <f>E15/Makro!S6*100</f>
        <v>-7.7754058939766111</v>
      </c>
      <c r="F16" s="53">
        <f>F15/Makro!T6*100</f>
        <v>-7.5608612606449217</v>
      </c>
      <c r="G16" s="53">
        <f>G15/Makro!U6*100</f>
        <v>-7.3534017442149633</v>
      </c>
      <c r="H16" s="28"/>
      <c r="I16" s="53">
        <f>I15/Makro!R6*100</f>
        <v>-0.999999999999996</v>
      </c>
      <c r="J16" s="53">
        <f>J15/Makro!S6*100</f>
        <v>-0.39999999999999603</v>
      </c>
      <c r="K16" s="53">
        <f>K15/Makro!T6*100</f>
        <v>-0.40000000000000541</v>
      </c>
      <c r="L16" s="53">
        <f>L15/Makro!U6*100</f>
        <v>-0.40000000000000679</v>
      </c>
    </row>
    <row r="17" spans="1:15" ht="15.75" x14ac:dyDescent="0.25">
      <c r="A17" s="32"/>
      <c r="B17" s="32"/>
      <c r="C17" s="32"/>
      <c r="D17" s="28"/>
      <c r="E17" s="28"/>
      <c r="F17" s="28"/>
      <c r="G17" s="28"/>
      <c r="H17" s="28"/>
      <c r="I17" s="162"/>
      <c r="J17" s="162"/>
      <c r="K17" s="162"/>
      <c r="L17" s="162"/>
    </row>
    <row r="18" spans="1:15" ht="15.75" x14ac:dyDescent="0.25">
      <c r="A18" s="32"/>
      <c r="B18" s="32"/>
      <c r="C18" s="32"/>
      <c r="D18" s="28"/>
      <c r="E18" s="28"/>
      <c r="F18" s="28"/>
      <c r="G18" s="28"/>
      <c r="H18" s="28"/>
    </row>
    <row r="19" spans="1:15" ht="15.75" x14ac:dyDescent="0.25">
      <c r="A19" s="50" t="s">
        <v>21</v>
      </c>
      <c r="B19" s="32"/>
      <c r="C19" s="32"/>
      <c r="D19" s="32"/>
      <c r="E19" s="32"/>
      <c r="F19" s="32"/>
      <c r="G19" s="32"/>
      <c r="H19" s="28"/>
    </row>
    <row r="20" spans="1:15" ht="15.75" x14ac:dyDescent="0.25">
      <c r="A20" s="17" t="s">
        <v>0</v>
      </c>
      <c r="B20" s="17" t="s">
        <v>127</v>
      </c>
      <c r="C20" s="17"/>
      <c r="D20" s="17">
        <v>2007</v>
      </c>
      <c r="E20" s="17">
        <v>2008</v>
      </c>
      <c r="F20" s="17">
        <v>2009</v>
      </c>
      <c r="G20" s="17">
        <v>2010</v>
      </c>
      <c r="H20" s="17">
        <v>2011</v>
      </c>
      <c r="I20" s="17">
        <v>2012</v>
      </c>
      <c r="J20" s="17">
        <v>2013</v>
      </c>
      <c r="K20" s="17">
        <v>2014</v>
      </c>
      <c r="L20" s="17">
        <v>2015</v>
      </c>
      <c r="M20" s="17">
        <v>2016</v>
      </c>
      <c r="N20" s="57" t="s">
        <v>133</v>
      </c>
      <c r="O20" s="57" t="s">
        <v>134</v>
      </c>
    </row>
    <row r="21" spans="1:15" ht="15.75" x14ac:dyDescent="0.25">
      <c r="A21" s="20" t="s">
        <v>1</v>
      </c>
      <c r="B21" s="55" t="s">
        <v>128</v>
      </c>
      <c r="C21" s="54" t="s">
        <v>131</v>
      </c>
      <c r="D21" s="53">
        <v>7678.9</v>
      </c>
      <c r="E21" s="53">
        <v>9167.2999999999993</v>
      </c>
      <c r="F21" s="53">
        <v>8316.2999999999993</v>
      </c>
      <c r="G21" s="53">
        <v>8162.3</v>
      </c>
      <c r="H21" s="53">
        <v>8216.7000000000007</v>
      </c>
      <c r="I21" s="53">
        <v>8309.2999999999993</v>
      </c>
      <c r="J21" s="53">
        <v>8596.5</v>
      </c>
      <c r="K21" s="53">
        <v>9045.2999999999993</v>
      </c>
      <c r="L21" s="53">
        <v>9353.1</v>
      </c>
      <c r="M21" s="53">
        <v>9309.7999999999993</v>
      </c>
      <c r="N21" s="53">
        <v>10089.9</v>
      </c>
      <c r="O21" s="53">
        <f>Makro!Q6/100*'Budžeta ieņēmumi un izdevumi'!O22</f>
        <v>10891.809857165392</v>
      </c>
    </row>
    <row r="22" spans="1:15" ht="15.75" x14ac:dyDescent="0.25">
      <c r="A22" s="20" t="s">
        <v>2</v>
      </c>
      <c r="B22" s="56"/>
      <c r="C22" s="54" t="s">
        <v>132</v>
      </c>
      <c r="D22" s="53">
        <v>34</v>
      </c>
      <c r="E22" s="53">
        <v>37.6</v>
      </c>
      <c r="F22" s="53">
        <v>44.2</v>
      </c>
      <c r="G22" s="53">
        <v>45.5</v>
      </c>
      <c r="H22" s="53">
        <v>40.5</v>
      </c>
      <c r="I22" s="53">
        <v>38</v>
      </c>
      <c r="J22" s="53">
        <v>37.700000000000003</v>
      </c>
      <c r="K22" s="53">
        <v>38.200000000000003</v>
      </c>
      <c r="L22" s="53">
        <v>38.4</v>
      </c>
      <c r="M22" s="53">
        <v>37.299999999999997</v>
      </c>
      <c r="N22" s="53">
        <v>37.6</v>
      </c>
      <c r="O22" s="53">
        <v>37.799999999999997</v>
      </c>
    </row>
    <row r="23" spans="1:15" ht="15.75" x14ac:dyDescent="0.25">
      <c r="A23" s="20" t="s">
        <v>3</v>
      </c>
      <c r="B23" s="163" t="s">
        <v>361</v>
      </c>
      <c r="C23" s="54" t="s">
        <v>131</v>
      </c>
      <c r="D23" s="166" t="s">
        <v>200</v>
      </c>
      <c r="E23" s="53">
        <f>Rezerves!C22</f>
        <v>8.3585949999999993</v>
      </c>
      <c r="F23" s="53">
        <f>Rezerves!D22</f>
        <v>108.10707600000001</v>
      </c>
      <c r="G23" s="53">
        <f>Rezerves!E22</f>
        <v>118.475241</v>
      </c>
      <c r="H23" s="53">
        <f>Rezerves!F22</f>
        <v>68.096461000000005</v>
      </c>
      <c r="I23" s="53">
        <f>Rezerves!G22</f>
        <v>10.563726000000001</v>
      </c>
      <c r="J23" s="53">
        <f>Rezerves!H22</f>
        <v>53.348809000000003</v>
      </c>
      <c r="K23" s="53">
        <f>Rezerves!I22</f>
        <v>47.380226</v>
      </c>
      <c r="L23" s="53">
        <f>Rezerves!J22</f>
        <v>38.063631999999998</v>
      </c>
      <c r="M23" s="53">
        <f>Rezerves!K22</f>
        <v>45.553699999999999</v>
      </c>
      <c r="N23" s="53">
        <f>Rezerves!L22</f>
        <v>68.021347000000006</v>
      </c>
      <c r="O23" s="53">
        <f>Rezerves!M22</f>
        <v>43.545932000000001</v>
      </c>
    </row>
    <row r="24" spans="1:15" ht="15.75" x14ac:dyDescent="0.25">
      <c r="A24" s="20" t="s">
        <v>4</v>
      </c>
      <c r="B24" s="163"/>
      <c r="C24" s="54" t="s">
        <v>132</v>
      </c>
      <c r="D24" s="166" t="s">
        <v>200</v>
      </c>
      <c r="E24" s="53">
        <f>E23/Makro!G6*100</f>
        <v>3.4325137924216161E-2</v>
      </c>
      <c r="F24" s="53">
        <f>F23/Makro!H6*100</f>
        <v>0.5742254147750161</v>
      </c>
      <c r="G24" s="53">
        <f>G23/Makro!I6*100</f>
        <v>0.66047508284422873</v>
      </c>
      <c r="H24" s="53">
        <f>H23/Makro!J6*100</f>
        <v>0.33540491190311938</v>
      </c>
      <c r="I24" s="53">
        <f>I23/Makro!K6*100</f>
        <v>4.8267900926512772E-2</v>
      </c>
      <c r="J24" s="53">
        <f>J23/Makro!L6*100</f>
        <v>0.23366276065202962</v>
      </c>
      <c r="K24" s="53">
        <f>K23/Makro!M6*100</f>
        <v>0.20007255445828187</v>
      </c>
      <c r="L24" s="53">
        <f>L23/Makro!N6*100</f>
        <v>0.15629881613506869</v>
      </c>
      <c r="M24" s="53">
        <f>M23/Makro!O6*100</f>
        <v>0.18275071281030195</v>
      </c>
      <c r="N24" s="53">
        <f>N23/Makro!P6*100</f>
        <v>0.25318105144025793</v>
      </c>
      <c r="O24" s="53">
        <f>O23/Makro!Q6*100</f>
        <v>0.15112605261990708</v>
      </c>
    </row>
    <row r="25" spans="1:15" ht="15.75" x14ac:dyDescent="0.25">
      <c r="A25" s="20" t="s">
        <v>5</v>
      </c>
      <c r="B25" s="163" t="s">
        <v>362</v>
      </c>
      <c r="C25" s="54" t="s">
        <v>131</v>
      </c>
      <c r="D25" s="166" t="s">
        <v>200</v>
      </c>
      <c r="E25" s="166" t="s">
        <v>200</v>
      </c>
      <c r="F25" s="166" t="s">
        <v>200</v>
      </c>
      <c r="G25" s="53">
        <f>Rezerves!E23</f>
        <v>0.142287</v>
      </c>
      <c r="H25" s="53">
        <f>Rezerves!F23</f>
        <v>1.937441</v>
      </c>
      <c r="I25" s="53">
        <f>Rezerves!G23</f>
        <v>2.1343079999999999</v>
      </c>
      <c r="J25" s="53">
        <f>Rezerves!H23</f>
        <v>3.2209379999999999</v>
      </c>
      <c r="K25" s="53">
        <f>Rezerves!I23</f>
        <v>4.2686159999999997</v>
      </c>
      <c r="L25" s="53">
        <f>Rezerves!J23</f>
        <v>5</v>
      </c>
      <c r="M25" s="53">
        <f>Rezerves!K23</f>
        <v>4.3404990000000003</v>
      </c>
      <c r="N25" s="53">
        <f>Rezerves!L23</f>
        <v>15.587272</v>
      </c>
      <c r="O25" s="53">
        <f>Rezerves!M23</f>
        <v>14.272179</v>
      </c>
    </row>
    <row r="26" spans="1:15" ht="15.75" x14ac:dyDescent="0.25">
      <c r="A26" s="20" t="s">
        <v>6</v>
      </c>
      <c r="B26" s="163"/>
      <c r="C26" s="54" t="s">
        <v>132</v>
      </c>
      <c r="D26" s="166" t="s">
        <v>200</v>
      </c>
      <c r="E26" s="166" t="s">
        <v>200</v>
      </c>
      <c r="F26" s="166" t="s">
        <v>200</v>
      </c>
      <c r="G26" s="53">
        <f>G25/Makro!I6*100</f>
        <v>7.9322073810051818E-4</v>
      </c>
      <c r="H26" s="53">
        <f>H25/Makro!J6*100</f>
        <v>9.5427459574219491E-3</v>
      </c>
      <c r="I26" s="53">
        <f>I25/Makro!K6*100</f>
        <v>9.7521051843510141E-3</v>
      </c>
      <c r="J26" s="53">
        <f>J25/Makro!L6*100</f>
        <v>1.4107405190039519E-2</v>
      </c>
      <c r="K26" s="53">
        <f>K25/Makro!M6*100</f>
        <v>1.8025091461604536E-2</v>
      </c>
      <c r="L26" s="53">
        <f>L25/Makro!N6*100</f>
        <v>2.0531253577570935E-2</v>
      </c>
      <c r="M26" s="53">
        <f>M25/Makro!O6*100</f>
        <v>1.7413059448571747E-2</v>
      </c>
      <c r="N26" s="53">
        <f>N25/Makro!P6*100</f>
        <v>5.8017109159059901E-2</v>
      </c>
      <c r="O26" s="53">
        <f>O25/Makro!Q6*100</f>
        <v>4.9531563006958559E-2</v>
      </c>
    </row>
    <row r="27" spans="1:15" ht="15.75" x14ac:dyDescent="0.25">
      <c r="A27" s="20" t="s">
        <v>7</v>
      </c>
      <c r="B27" s="163" t="s">
        <v>363</v>
      </c>
      <c r="C27" s="54" t="s">
        <v>131</v>
      </c>
      <c r="D27" s="166" t="s">
        <v>200</v>
      </c>
      <c r="E27" s="166" t="s">
        <v>200</v>
      </c>
      <c r="F27" s="166" t="s">
        <v>200</v>
      </c>
      <c r="G27" s="166" t="s">
        <v>200</v>
      </c>
      <c r="H27" s="166" t="s">
        <v>200</v>
      </c>
      <c r="I27" s="166" t="s">
        <v>200</v>
      </c>
      <c r="J27" s="166" t="s">
        <v>200</v>
      </c>
      <c r="K27" s="166" t="s">
        <v>200</v>
      </c>
      <c r="L27" s="166" t="s">
        <v>200</v>
      </c>
      <c r="M27" s="53">
        <f>Rezerves!K24</f>
        <v>0</v>
      </c>
      <c r="N27" s="53">
        <f>Rezerves!L24</f>
        <v>22.766999999999999</v>
      </c>
      <c r="O27" s="53">
        <f>Rezerves!M24</f>
        <v>23.533999999999999</v>
      </c>
    </row>
    <row r="28" spans="1:15" ht="15.75" x14ac:dyDescent="0.25">
      <c r="A28" s="20" t="s">
        <v>8</v>
      </c>
      <c r="B28" s="163"/>
      <c r="C28" s="54" t="s">
        <v>132</v>
      </c>
      <c r="D28" s="166" t="s">
        <v>200</v>
      </c>
      <c r="E28" s="166" t="s">
        <v>200</v>
      </c>
      <c r="F28" s="166" t="s">
        <v>200</v>
      </c>
      <c r="G28" s="166" t="s">
        <v>200</v>
      </c>
      <c r="H28" s="166" t="s">
        <v>200</v>
      </c>
      <c r="I28" s="166" t="s">
        <v>200</v>
      </c>
      <c r="J28" s="166" t="s">
        <v>200</v>
      </c>
      <c r="K28" s="166" t="s">
        <v>200</v>
      </c>
      <c r="L28" s="166" t="s">
        <v>200</v>
      </c>
      <c r="M28" s="53">
        <f>M27/Makro!O6*100</f>
        <v>0</v>
      </c>
      <c r="N28" s="53">
        <f>N27/Makro!P6*100</f>
        <v>8.4740647640223182E-2</v>
      </c>
      <c r="O28" s="53">
        <f>O27/Makro!Q6*100</f>
        <v>8.1674690585492427E-2</v>
      </c>
    </row>
    <row r="29" spans="1:15" ht="15.75" x14ac:dyDescent="0.25">
      <c r="A29" s="165" t="s">
        <v>9</v>
      </c>
      <c r="B29" s="55" t="s">
        <v>129</v>
      </c>
      <c r="C29" s="54" t="s">
        <v>131</v>
      </c>
      <c r="D29" s="53">
        <v>7563.1</v>
      </c>
      <c r="E29" s="53">
        <v>8143.5</v>
      </c>
      <c r="F29" s="53">
        <v>6598.1</v>
      </c>
      <c r="G29" s="53">
        <v>6604.3</v>
      </c>
      <c r="H29" s="53">
        <v>7342.4</v>
      </c>
      <c r="I29" s="53">
        <v>8045.4</v>
      </c>
      <c r="J29" s="53">
        <v>8377.2999999999993</v>
      </c>
      <c r="K29" s="53">
        <v>8757</v>
      </c>
      <c r="L29" s="53">
        <v>9055.1</v>
      </c>
      <c r="M29" s="53">
        <v>9319.2999999999993</v>
      </c>
      <c r="N29" s="53">
        <v>9964.7000000000007</v>
      </c>
      <c r="O29" s="53">
        <f>Makro!Q6/100*'Budžeta ieņēmumi un izdevumi'!O30</f>
        <v>10603.666739250964</v>
      </c>
    </row>
    <row r="30" spans="1:15" ht="15.75" x14ac:dyDescent="0.25">
      <c r="A30" s="165" t="s">
        <v>10</v>
      </c>
      <c r="B30" s="56"/>
      <c r="C30" s="54" t="s">
        <v>132</v>
      </c>
      <c r="D30" s="53">
        <v>33.5</v>
      </c>
      <c r="E30" s="53">
        <v>33.4</v>
      </c>
      <c r="F30" s="53">
        <v>35</v>
      </c>
      <c r="G30" s="53">
        <v>36.799999999999997</v>
      </c>
      <c r="H30" s="53">
        <v>36.200000000000003</v>
      </c>
      <c r="I30" s="53">
        <v>36.799999999999997</v>
      </c>
      <c r="J30" s="53">
        <v>36.700000000000003</v>
      </c>
      <c r="K30" s="53">
        <v>37</v>
      </c>
      <c r="L30" s="53">
        <v>37.200000000000003</v>
      </c>
      <c r="M30" s="53">
        <v>37.4</v>
      </c>
      <c r="N30" s="53">
        <v>37.1</v>
      </c>
      <c r="O30" s="53">
        <v>36.799999999999997</v>
      </c>
    </row>
    <row r="31" spans="1:15" ht="15.75" x14ac:dyDescent="0.25">
      <c r="A31" s="165" t="s">
        <v>11</v>
      </c>
      <c r="B31" s="164" t="s">
        <v>412</v>
      </c>
      <c r="C31" s="54" t="s">
        <v>131</v>
      </c>
      <c r="D31" s="53">
        <v>6414.1</v>
      </c>
      <c r="E31" s="53">
        <v>6885</v>
      </c>
      <c r="F31" s="53">
        <v>5245.2</v>
      </c>
      <c r="G31" s="53">
        <v>5120.3</v>
      </c>
      <c r="H31" s="53">
        <v>5757.3</v>
      </c>
      <c r="I31" s="53">
        <v>6385.9</v>
      </c>
      <c r="J31" s="53">
        <v>6754.8</v>
      </c>
      <c r="K31" s="53">
        <v>7102.7</v>
      </c>
      <c r="L31" s="53">
        <v>7372.7</v>
      </c>
      <c r="M31" s="53">
        <v>7803.6</v>
      </c>
      <c r="N31" s="53">
        <f>Makro!P6/100*'Budžeta ieņēmumi un izdevumi'!N32</f>
        <v>8409.2713454995173</v>
      </c>
      <c r="O31" s="53">
        <f>Makro!Q6/100*'Budžeta ieņēmumi un izdevumi'!O32</f>
        <v>8845.993719972952</v>
      </c>
    </row>
    <row r="32" spans="1:15" ht="15.75" x14ac:dyDescent="0.25">
      <c r="A32" s="165" t="s">
        <v>12</v>
      </c>
      <c r="B32" s="56"/>
      <c r="C32" s="54" t="s">
        <v>132</v>
      </c>
      <c r="D32" s="53">
        <v>28.4</v>
      </c>
      <c r="E32" s="53">
        <v>28.3</v>
      </c>
      <c r="F32" s="53">
        <v>27.9</v>
      </c>
      <c r="G32" s="53">
        <v>28.5</v>
      </c>
      <c r="H32" s="53">
        <v>28.4</v>
      </c>
      <c r="I32" s="53">
        <v>29.2</v>
      </c>
      <c r="J32" s="53">
        <v>29.6</v>
      </c>
      <c r="K32" s="53">
        <v>30.1</v>
      </c>
      <c r="L32" s="53">
        <v>30.4</v>
      </c>
      <c r="M32" s="53">
        <v>31.4</v>
      </c>
      <c r="N32" s="53">
        <v>31.3</v>
      </c>
      <c r="O32" s="53">
        <v>30.7</v>
      </c>
    </row>
    <row r="33" spans="1:15" ht="15.75" x14ac:dyDescent="0.25">
      <c r="A33" s="165" t="s">
        <v>13</v>
      </c>
      <c r="B33" s="55" t="s">
        <v>130</v>
      </c>
      <c r="C33" s="54" t="s">
        <v>131</v>
      </c>
      <c r="D33" s="53">
        <v>-115.8</v>
      </c>
      <c r="E33" s="53">
        <v>-1023.8</v>
      </c>
      <c r="F33" s="53">
        <v>-1718.3</v>
      </c>
      <c r="G33" s="53">
        <v>-1558.1</v>
      </c>
      <c r="H33" s="53">
        <v>-874.4</v>
      </c>
      <c r="I33" s="53">
        <v>-263.89999999999998</v>
      </c>
      <c r="J33" s="53">
        <v>-219.2</v>
      </c>
      <c r="K33" s="53">
        <v>-288.3</v>
      </c>
      <c r="L33" s="53">
        <v>-298</v>
      </c>
      <c r="M33" s="53">
        <v>9.5</v>
      </c>
      <c r="N33" s="53">
        <f>N29-N21</f>
        <v>-125.19999999999891</v>
      </c>
      <c r="O33" s="53">
        <f>O29-O21</f>
        <v>-288.14311791442742</v>
      </c>
    </row>
    <row r="34" spans="1:15" ht="15.75" x14ac:dyDescent="0.25">
      <c r="A34" s="165" t="s">
        <v>14</v>
      </c>
      <c r="B34" s="56"/>
      <c r="C34" s="54" t="s">
        <v>132</v>
      </c>
      <c r="D34" s="53">
        <v>-0.5</v>
      </c>
      <c r="E34" s="53">
        <v>-4.2</v>
      </c>
      <c r="F34" s="53">
        <v>-9.1</v>
      </c>
      <c r="G34" s="53">
        <v>-8.6999999999999993</v>
      </c>
      <c r="H34" s="53">
        <v>-4.3</v>
      </c>
      <c r="I34" s="53">
        <v>-1.2</v>
      </c>
      <c r="J34" s="53">
        <v>-1</v>
      </c>
      <c r="K34" s="53">
        <v>-1.2</v>
      </c>
      <c r="L34" s="53">
        <v>-1.2</v>
      </c>
      <c r="M34" s="53">
        <v>0</v>
      </c>
      <c r="N34" s="53">
        <v>-0.5</v>
      </c>
      <c r="O34" s="53">
        <v>-0.9</v>
      </c>
    </row>
    <row r="35" spans="1:15" ht="15.75" x14ac:dyDescent="0.25">
      <c r="A35" s="51" t="s">
        <v>355</v>
      </c>
      <c r="B35" s="19"/>
      <c r="C35" s="19"/>
      <c r="D35" s="19"/>
      <c r="E35" s="19"/>
      <c r="F35" s="19"/>
      <c r="G35" s="19"/>
      <c r="H35" s="28"/>
    </row>
    <row r="36" spans="1:15" ht="15" hidden="1" customHeight="1" x14ac:dyDescent="0.25">
      <c r="A36" t="s">
        <v>92</v>
      </c>
    </row>
    <row r="37" spans="1:15" ht="15" hidden="1" customHeight="1" x14ac:dyDescent="0.25"/>
    <row r="38" spans="1:15" ht="15" hidden="1" customHeight="1" x14ac:dyDescent="0.25"/>
    <row r="39" spans="1:15" ht="15" hidden="1" customHeight="1" x14ac:dyDescent="0.25"/>
    <row r="40" spans="1:15" ht="15" hidden="1" customHeight="1" x14ac:dyDescent="0.25"/>
    <row r="41" spans="1:15" ht="15" hidden="1" customHeight="1" x14ac:dyDescent="0.25"/>
    <row r="42" spans="1:15" ht="15" hidden="1" customHeight="1" x14ac:dyDescent="0.25"/>
    <row r="43" spans="1:15" ht="15" hidden="1" customHeight="1" x14ac:dyDescent="0.25"/>
    <row r="44" spans="1:15" ht="15" hidden="1" customHeight="1" x14ac:dyDescent="0.25"/>
    <row r="45" spans="1:15" ht="15" hidden="1" customHeight="1" x14ac:dyDescent="0.25"/>
    <row r="46" spans="1:15" ht="15" hidden="1" customHeight="1" x14ac:dyDescent="0.25"/>
    <row r="47" spans="1:15" ht="15" hidden="1" customHeight="1" x14ac:dyDescent="0.25"/>
    <row r="48" spans="1:15" ht="15" hidden="1" customHeight="1" x14ac:dyDescent="0.25"/>
    <row r="49" spans="6:6" ht="15" hidden="1" customHeight="1" x14ac:dyDescent="0.25"/>
    <row r="50" spans="6:6" ht="15" hidden="1" customHeight="1" x14ac:dyDescent="0.25"/>
    <row r="51" spans="6:6" ht="15" hidden="1" customHeight="1" x14ac:dyDescent="0.25"/>
    <row r="52" spans="6:6" ht="15" hidden="1" customHeight="1" x14ac:dyDescent="0.25"/>
    <row r="53" spans="6:6" ht="15" hidden="1" customHeight="1" x14ac:dyDescent="0.25"/>
    <row r="54" spans="6:6" ht="15" hidden="1" customHeight="1" x14ac:dyDescent="0.25"/>
    <row r="55" spans="6:6" ht="15" hidden="1" customHeight="1" x14ac:dyDescent="0.25"/>
    <row r="56" spans="6:6" ht="15" hidden="1" customHeight="1" x14ac:dyDescent="0.25"/>
    <row r="57" spans="6:6" ht="15" hidden="1" customHeight="1" x14ac:dyDescent="0.25"/>
    <row r="58" spans="6:6" ht="15" hidden="1" customHeight="1" x14ac:dyDescent="0.25"/>
    <row r="59" spans="6:6" ht="15" hidden="1" customHeight="1" x14ac:dyDescent="0.25">
      <c r="F59" t="e">
        <f>select</f>
        <v>#NAME?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&amp;LPolitisko partiju aptauja par fiskālās disciplīnas jautājumiem</oddHeader>
    <oddFooter>&amp;LFiskālās disciplīnas padome&amp;CPage &amp;P&amp;R&amp;D</oddFooter>
  </headerFooter>
  <ignoredErrors>
    <ignoredError sqref="D12:G12 F15:G15 D15:E15 D7:G7 D9:G9 D5:G5" formula="1"/>
    <ignoredError sqref="A21:A22 A3:A4 A5:A10 A23:A28 A29:A34 A11:A16" numberStoredAsText="1"/>
    <ignoredError sqref="F59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7" tint="0.59999389629810485"/>
    <pageSetUpPr fitToPage="1"/>
  </sheetPr>
  <dimension ref="A1:XFC47"/>
  <sheetViews>
    <sheetView zoomScale="115" zoomScaleNormal="115" workbookViewId="0">
      <selection activeCell="A3" sqref="A3"/>
    </sheetView>
  </sheetViews>
  <sheetFormatPr defaultRowHeight="15" customHeight="1" zeroHeight="1" x14ac:dyDescent="0.25"/>
  <cols>
    <col min="1" max="1" width="8.42578125" customWidth="1"/>
    <col min="2" max="2" width="42" customWidth="1"/>
    <col min="3" max="3" width="12" customWidth="1"/>
    <col min="4" max="6" width="12.85546875" customWidth="1"/>
    <col min="7" max="8" width="12.7109375" customWidth="1"/>
    <col min="9" max="15" width="12.7109375" style="19" customWidth="1"/>
    <col min="16" max="16" width="2.140625" style="19" customWidth="1"/>
    <col min="17" max="21" width="0" style="30" hidden="1" customWidth="1"/>
    <col min="22" max="22" width="9" style="30" hidden="1" customWidth="1"/>
    <col min="23" max="16383" width="0" hidden="1" customWidth="1"/>
    <col min="16384" max="16384" width="1.140625" hidden="1" customWidth="1"/>
  </cols>
  <sheetData>
    <row r="1" spans="1:15" ht="64.5" customHeight="1" x14ac:dyDescent="0.25">
      <c r="A1" s="296" t="s">
        <v>351</v>
      </c>
      <c r="B1" s="297"/>
      <c r="C1" s="297"/>
      <c r="D1" s="297"/>
      <c r="E1" s="297"/>
      <c r="F1" s="297"/>
      <c r="G1" s="298"/>
      <c r="H1" s="99" t="s">
        <v>21</v>
      </c>
    </row>
    <row r="2" spans="1:15" ht="15.75" x14ac:dyDescent="0.25">
      <c r="A2" s="17" t="s">
        <v>0</v>
      </c>
      <c r="B2" s="17" t="s">
        <v>127</v>
      </c>
      <c r="C2" s="17"/>
      <c r="D2" s="17">
        <v>2019</v>
      </c>
      <c r="E2" s="17">
        <v>2020</v>
      </c>
      <c r="F2" s="17">
        <v>2021</v>
      </c>
      <c r="G2" s="17">
        <v>2022</v>
      </c>
      <c r="H2" s="27"/>
    </row>
    <row r="3" spans="1:15" ht="15.75" x14ac:dyDescent="0.25">
      <c r="A3" s="20" t="s">
        <v>1</v>
      </c>
      <c r="B3" s="55" t="s">
        <v>128</v>
      </c>
      <c r="C3" s="54" t="s">
        <v>131</v>
      </c>
      <c r="D3" s="53">
        <f>'Budžeta ieņēmumi un izdevumi'!D3</f>
        <v>12115.548993061009</v>
      </c>
      <c r="E3" s="53">
        <f>'Budžeta ieņēmumi un izdevumi'!E3</f>
        <v>12679.933253260724</v>
      </c>
      <c r="F3" s="53">
        <f>'Budžeta ieņēmumi un izdevumi'!F3</f>
        <v>12952.661868833469</v>
      </c>
      <c r="G3" s="53">
        <f>'Budžeta ieņēmumi un izdevumi'!G3</f>
        <v>13612.708829750472</v>
      </c>
      <c r="H3" s="28"/>
    </row>
    <row r="4" spans="1:15" ht="15.75" x14ac:dyDescent="0.25">
      <c r="A4" s="20" t="s">
        <v>2</v>
      </c>
      <c r="B4" s="56"/>
      <c r="C4" s="54" t="s">
        <v>132</v>
      </c>
      <c r="D4" s="53">
        <f>'Budžeta ieņēmumi un izdevumi'!D4</f>
        <v>39.477226149503302</v>
      </c>
      <c r="E4" s="53">
        <f>'Budžeta ieņēmumi un izdevumi'!E4</f>
        <v>39.046640995843731</v>
      </c>
      <c r="F4" s="53">
        <f>'Budžeta ieņēmumi un izdevumi'!F4</f>
        <v>37.830856028858904</v>
      </c>
      <c r="G4" s="53">
        <f>'Budžeta ieņēmumi un izdevumi'!G4</f>
        <v>37.721685036868017</v>
      </c>
      <c r="H4" s="28"/>
    </row>
    <row r="5" spans="1:15" ht="15.75" x14ac:dyDescent="0.25">
      <c r="A5" s="20" t="s">
        <v>3</v>
      </c>
      <c r="B5" s="55" t="s">
        <v>130</v>
      </c>
      <c r="C5" s="54" t="s">
        <v>131</v>
      </c>
      <c r="D5" s="53">
        <f>'Budžeta ieņēmumi un izdevumi'!D15</f>
        <v>-2645.0968066340138</v>
      </c>
      <c r="E5" s="53">
        <f>'Budžeta ieņēmumi un izdevumi'!E15</f>
        <v>-2524.9707846349174</v>
      </c>
      <c r="F5" s="53">
        <f>'Budžeta ieņēmumi un izdevumi'!F15</f>
        <v>-2588.7143360326863</v>
      </c>
      <c r="G5" s="53">
        <f>'Budžeta ieņēmumi un izdevumi'!G15</f>
        <v>-2653.6385305784497</v>
      </c>
      <c r="H5" s="28"/>
    </row>
    <row r="6" spans="1:15" ht="15.75" x14ac:dyDescent="0.25">
      <c r="A6" s="20" t="s">
        <v>4</v>
      </c>
      <c r="B6" s="56"/>
      <c r="C6" s="54" t="s">
        <v>132</v>
      </c>
      <c r="D6" s="53">
        <f>'Budžeta ieņēmumi un izdevumi'!D16</f>
        <v>-8.6187662550517121</v>
      </c>
      <c r="E6" s="53">
        <f>'Budžeta ieņēmumi un izdevumi'!E16</f>
        <v>-7.7754058939766111</v>
      </c>
      <c r="F6" s="53">
        <f>'Budžeta ieņēmumi un izdevumi'!F16</f>
        <v>-7.5608612606449217</v>
      </c>
      <c r="G6" s="53">
        <f>'Budžeta ieņēmumi un izdevumi'!G16</f>
        <v>-7.3534017442149633</v>
      </c>
      <c r="H6" s="28"/>
    </row>
    <row r="7" spans="1:15" ht="15.75" x14ac:dyDescent="0.25">
      <c r="A7" s="20" t="s">
        <v>5</v>
      </c>
      <c r="B7" s="55" t="s">
        <v>287</v>
      </c>
      <c r="C7" s="54" t="s">
        <v>131</v>
      </c>
      <c r="D7" s="53">
        <v>24486.645827823522</v>
      </c>
      <c r="E7" s="53">
        <v>25219.98765904102</v>
      </c>
      <c r="F7" s="53">
        <v>25949.427033761942</v>
      </c>
      <c r="G7" s="53">
        <v>26701.960417741037</v>
      </c>
      <c r="H7" s="28"/>
    </row>
    <row r="8" spans="1:15" ht="15.75" x14ac:dyDescent="0.25">
      <c r="A8" s="20" t="s">
        <v>6</v>
      </c>
      <c r="B8" s="56"/>
      <c r="C8" s="54" t="s">
        <v>288</v>
      </c>
      <c r="D8" s="53">
        <v>3.3668989970053964</v>
      </c>
      <c r="E8" s="53">
        <v>2.9948643696402932</v>
      </c>
      <c r="F8" s="53">
        <v>2.8923066283080834</v>
      </c>
      <c r="G8" s="53">
        <v>2.8999999999999937</v>
      </c>
      <c r="H8" s="28"/>
    </row>
    <row r="9" spans="1:15" ht="15.75" x14ac:dyDescent="0.25">
      <c r="A9" s="20" t="s">
        <v>7</v>
      </c>
      <c r="B9" s="55" t="s">
        <v>290</v>
      </c>
      <c r="C9" s="54" t="s">
        <v>288</v>
      </c>
      <c r="D9" s="53">
        <v>3.4499899999999881</v>
      </c>
      <c r="E9" s="53">
        <v>3.3499999900000028</v>
      </c>
      <c r="F9" s="53">
        <v>3.2500000000000022</v>
      </c>
      <c r="G9" s="53">
        <v>2.934411884860344</v>
      </c>
      <c r="H9" s="28"/>
    </row>
    <row r="10" spans="1:15" ht="15.75" x14ac:dyDescent="0.25">
      <c r="A10" s="20" t="s">
        <v>8</v>
      </c>
      <c r="B10" s="56"/>
      <c r="C10" s="54" t="s">
        <v>289</v>
      </c>
      <c r="D10" s="53">
        <v>3.0553301774860353</v>
      </c>
      <c r="E10" s="53">
        <v>3.1003301774860352</v>
      </c>
      <c r="F10" s="53">
        <v>3.0914401774860369</v>
      </c>
      <c r="G10" s="53">
        <v>3</v>
      </c>
      <c r="H10" s="28"/>
    </row>
    <row r="11" spans="1:15" ht="15.75" x14ac:dyDescent="0.25">
      <c r="A11" s="32"/>
      <c r="B11" s="32"/>
      <c r="C11" s="32"/>
      <c r="D11" s="28"/>
      <c r="E11" s="28"/>
      <c r="F11" s="28"/>
      <c r="G11" s="28"/>
      <c r="H11" s="28"/>
    </row>
    <row r="12" spans="1:15" ht="15.75" x14ac:dyDescent="0.25">
      <c r="A12" s="32"/>
      <c r="B12" s="32"/>
      <c r="C12" s="32"/>
      <c r="D12" s="28"/>
      <c r="E12" s="28"/>
      <c r="F12" s="28"/>
      <c r="G12" s="28"/>
      <c r="H12" s="28"/>
    </row>
    <row r="13" spans="1:15" ht="15.75" x14ac:dyDescent="0.25">
      <c r="A13" s="50" t="s">
        <v>21</v>
      </c>
      <c r="B13" s="32"/>
      <c r="C13" s="32"/>
      <c r="D13" s="32"/>
      <c r="E13" s="32"/>
      <c r="F13" s="32"/>
      <c r="G13" s="32"/>
      <c r="H13" s="28"/>
    </row>
    <row r="14" spans="1:15" ht="15.75" x14ac:dyDescent="0.25">
      <c r="A14" s="17" t="s">
        <v>0</v>
      </c>
      <c r="B14" s="17" t="s">
        <v>127</v>
      </c>
      <c r="C14" s="17"/>
      <c r="D14" s="17">
        <v>2007</v>
      </c>
      <c r="E14" s="17">
        <v>2008</v>
      </c>
      <c r="F14" s="17">
        <v>2009</v>
      </c>
      <c r="G14" s="17">
        <v>2010</v>
      </c>
      <c r="H14" s="17">
        <v>2011</v>
      </c>
      <c r="I14" s="17">
        <v>2012</v>
      </c>
      <c r="J14" s="17">
        <v>2013</v>
      </c>
      <c r="K14" s="17">
        <v>2014</v>
      </c>
      <c r="L14" s="17">
        <v>2015</v>
      </c>
      <c r="M14" s="17">
        <v>2016</v>
      </c>
      <c r="N14" s="57" t="s">
        <v>133</v>
      </c>
      <c r="O14" s="57" t="s">
        <v>134</v>
      </c>
    </row>
    <row r="15" spans="1:15" ht="15.75" x14ac:dyDescent="0.25">
      <c r="A15" s="20" t="s">
        <v>1</v>
      </c>
      <c r="B15" s="55" t="s">
        <v>128</v>
      </c>
      <c r="C15" s="54" t="s">
        <v>131</v>
      </c>
      <c r="D15" s="53">
        <v>7678.9</v>
      </c>
      <c r="E15" s="53">
        <v>9167.2999999999993</v>
      </c>
      <c r="F15" s="53">
        <v>8316.2999999999993</v>
      </c>
      <c r="G15" s="53">
        <v>8162.3</v>
      </c>
      <c r="H15" s="53">
        <v>8216.7000000000007</v>
      </c>
      <c r="I15" s="53">
        <v>8309.2999999999993</v>
      </c>
      <c r="J15" s="53">
        <v>8596.5</v>
      </c>
      <c r="K15" s="53">
        <v>9045.2999999999993</v>
      </c>
      <c r="L15" s="53">
        <v>9353.1</v>
      </c>
      <c r="M15" s="53">
        <v>9309.7999999999993</v>
      </c>
      <c r="N15" s="53">
        <v>10089.9</v>
      </c>
      <c r="O15" s="53">
        <f>Makro!Q6/100*'Budžeta bilance'!O16</f>
        <v>10891.809857165392</v>
      </c>
    </row>
    <row r="16" spans="1:15" ht="15.75" x14ac:dyDescent="0.25">
      <c r="A16" s="20" t="s">
        <v>2</v>
      </c>
      <c r="B16" s="56"/>
      <c r="C16" s="54" t="s">
        <v>132</v>
      </c>
      <c r="D16" s="53">
        <v>34</v>
      </c>
      <c r="E16" s="53">
        <v>37.6</v>
      </c>
      <c r="F16" s="53">
        <v>44.2</v>
      </c>
      <c r="G16" s="53">
        <v>45.5</v>
      </c>
      <c r="H16" s="53">
        <v>40.5</v>
      </c>
      <c r="I16" s="53">
        <v>38</v>
      </c>
      <c r="J16" s="53">
        <v>37.700000000000003</v>
      </c>
      <c r="K16" s="53">
        <v>38.200000000000003</v>
      </c>
      <c r="L16" s="53">
        <v>38.4</v>
      </c>
      <c r="M16" s="53">
        <v>37.299999999999997</v>
      </c>
      <c r="N16" s="53">
        <f>'Budžeta ieņēmumi un izdevumi'!N22</f>
        <v>37.6</v>
      </c>
      <c r="O16" s="53">
        <f>'Budžeta ieņēmumi un izdevumi'!O22</f>
        <v>37.799999999999997</v>
      </c>
    </row>
    <row r="17" spans="1:15" ht="15.75" x14ac:dyDescent="0.25">
      <c r="A17" s="20" t="s">
        <v>3</v>
      </c>
      <c r="B17" s="55" t="s">
        <v>130</v>
      </c>
      <c r="C17" s="54" t="s">
        <v>131</v>
      </c>
      <c r="D17" s="53">
        <v>-115.8</v>
      </c>
      <c r="E17" s="53">
        <v>-1023.8</v>
      </c>
      <c r="F17" s="53">
        <v>-1718.3</v>
      </c>
      <c r="G17" s="53">
        <v>-1558.1</v>
      </c>
      <c r="H17" s="53">
        <v>-874.4</v>
      </c>
      <c r="I17" s="53">
        <v>-263.89999999999998</v>
      </c>
      <c r="J17" s="53">
        <v>-219.2</v>
      </c>
      <c r="K17" s="53">
        <v>-288.3</v>
      </c>
      <c r="L17" s="53">
        <v>-298</v>
      </c>
      <c r="M17" s="53">
        <v>9.5</v>
      </c>
      <c r="N17" s="53">
        <f>'Budžeta ieņēmumi un izdevumi'!N33</f>
        <v>-125.19999999999891</v>
      </c>
      <c r="O17" s="53">
        <f>'Budžeta ieņēmumi un izdevumi'!O33</f>
        <v>-288.14311791442742</v>
      </c>
    </row>
    <row r="18" spans="1:15" ht="15.75" x14ac:dyDescent="0.25">
      <c r="A18" s="20" t="s">
        <v>4</v>
      </c>
      <c r="B18" s="56"/>
      <c r="C18" s="54" t="s">
        <v>132</v>
      </c>
      <c r="D18" s="53">
        <v>-0.5</v>
      </c>
      <c r="E18" s="53">
        <v>-4.2</v>
      </c>
      <c r="F18" s="53">
        <v>-9.1</v>
      </c>
      <c r="G18" s="53">
        <v>-8.6999999999999993</v>
      </c>
      <c r="H18" s="53">
        <v>-4.3</v>
      </c>
      <c r="I18" s="53">
        <v>-1.2</v>
      </c>
      <c r="J18" s="53">
        <v>-1</v>
      </c>
      <c r="K18" s="53">
        <v>-1.2</v>
      </c>
      <c r="L18" s="53">
        <v>-1.2</v>
      </c>
      <c r="M18" s="53">
        <v>0</v>
      </c>
      <c r="N18" s="53">
        <f>'Budžeta ieņēmumi un izdevumi'!N34</f>
        <v>-0.5</v>
      </c>
      <c r="O18" s="53">
        <f>'Budžeta ieņēmumi un izdevumi'!O34</f>
        <v>-0.9</v>
      </c>
    </row>
    <row r="19" spans="1:15" ht="15.75" x14ac:dyDescent="0.25">
      <c r="A19" s="20" t="s">
        <v>5</v>
      </c>
      <c r="B19" s="55" t="s">
        <v>287</v>
      </c>
      <c r="C19" s="54" t="s">
        <v>131</v>
      </c>
      <c r="D19" s="53">
        <v>22617.967000000001</v>
      </c>
      <c r="E19" s="53">
        <v>21815.562000000002</v>
      </c>
      <c r="F19" s="53">
        <v>18673.752</v>
      </c>
      <c r="G19" s="53">
        <v>17937.881000000001</v>
      </c>
      <c r="H19" s="53">
        <v>19082.501</v>
      </c>
      <c r="I19" s="53">
        <v>19852.409</v>
      </c>
      <c r="J19" s="53">
        <v>20364.539000000001</v>
      </c>
      <c r="K19" s="53">
        <v>20754.021000000001</v>
      </c>
      <c r="L19" s="53">
        <v>21342.748</v>
      </c>
      <c r="M19" s="53">
        <v>21785.745999999999</v>
      </c>
      <c r="N19" s="53">
        <v>22770.726694647747</v>
      </c>
      <c r="O19" s="53">
        <v>23689.059133459075</v>
      </c>
    </row>
    <row r="20" spans="1:15" ht="15.75" x14ac:dyDescent="0.25">
      <c r="A20" s="20" t="s">
        <v>6</v>
      </c>
      <c r="B20" s="56"/>
      <c r="C20" s="54" t="s">
        <v>288</v>
      </c>
      <c r="D20" s="53">
        <v>9.9792693296943877</v>
      </c>
      <c r="E20" s="53">
        <v>-3.5476442246113402</v>
      </c>
      <c r="F20" s="53">
        <v>-14.401691783140866</v>
      </c>
      <c r="G20" s="53">
        <v>-3.9406703055711518</v>
      </c>
      <c r="H20" s="53">
        <v>6.3810212588655197</v>
      </c>
      <c r="I20" s="53">
        <v>4.0346283749703424</v>
      </c>
      <c r="J20" s="53">
        <v>2.5796869286744961</v>
      </c>
      <c r="K20" s="53">
        <v>1.9125500459401534</v>
      </c>
      <c r="L20" s="53">
        <v>2.8366888517651567</v>
      </c>
      <c r="M20" s="53">
        <v>2.0756371203933144</v>
      </c>
      <c r="N20" s="53">
        <v>4.5212162789731725</v>
      </c>
      <c r="O20" s="53">
        <v>4.0329518294520694</v>
      </c>
    </row>
    <row r="21" spans="1:15" ht="15.75" x14ac:dyDescent="0.25">
      <c r="A21" s="20" t="s">
        <v>7</v>
      </c>
      <c r="B21" s="55" t="s">
        <v>290</v>
      </c>
      <c r="C21" s="54" t="s">
        <v>288</v>
      </c>
      <c r="D21" s="53">
        <v>3.8542568401399535</v>
      </c>
      <c r="E21" s="53">
        <v>2.6060532837544059</v>
      </c>
      <c r="F21" s="53">
        <v>-1.5403684449900652</v>
      </c>
      <c r="G21" s="53">
        <v>-1.7342876358195838</v>
      </c>
      <c r="H21" s="53">
        <v>-0.30806956724346435</v>
      </c>
      <c r="I21" s="53">
        <v>1.2898112159920601</v>
      </c>
      <c r="J21" s="53">
        <v>2.1099999999999888</v>
      </c>
      <c r="K21" s="53">
        <v>2.3900000000000041</v>
      </c>
      <c r="L21" s="53">
        <v>2.8888999999999854</v>
      </c>
      <c r="M21" s="53">
        <v>2.5400000000000169</v>
      </c>
      <c r="N21" s="53">
        <v>3.3499998999999994</v>
      </c>
      <c r="O21" s="53">
        <v>3.4000000000000008</v>
      </c>
    </row>
    <row r="22" spans="1:15" ht="15.75" x14ac:dyDescent="0.25">
      <c r="A22" s="20" t="s">
        <v>8</v>
      </c>
      <c r="B22" s="56"/>
      <c r="C22" s="54" t="s">
        <v>289</v>
      </c>
      <c r="D22" s="53" t="s">
        <v>291</v>
      </c>
      <c r="E22" s="53" t="s">
        <v>291</v>
      </c>
      <c r="F22" s="53" t="s">
        <v>291</v>
      </c>
      <c r="G22" s="53" t="s">
        <v>291</v>
      </c>
      <c r="H22" s="53" t="s">
        <v>291</v>
      </c>
      <c r="I22" s="53">
        <v>1.40962956918333</v>
      </c>
      <c r="J22" s="53">
        <v>1.3592038751693347</v>
      </c>
      <c r="K22" s="53">
        <v>1.4385985467938942</v>
      </c>
      <c r="L22" s="53">
        <v>1.9376343912928995</v>
      </c>
      <c r="M22" s="53">
        <v>2.4460631538748587</v>
      </c>
      <c r="N22" s="53">
        <v>2.8018701105992054</v>
      </c>
      <c r="O22" s="53">
        <v>2.9663301774860336</v>
      </c>
    </row>
    <row r="23" spans="1:15" ht="15.75" x14ac:dyDescent="0.25">
      <c r="A23" s="51" t="s">
        <v>356</v>
      </c>
      <c r="B23" s="19"/>
      <c r="C23" s="19"/>
      <c r="D23" s="19"/>
      <c r="E23" s="19"/>
      <c r="F23" s="19"/>
      <c r="G23" s="19"/>
      <c r="H23" s="28"/>
    </row>
    <row r="24" spans="1:15" ht="15" hidden="1" customHeight="1" x14ac:dyDescent="0.25">
      <c r="A24" t="s">
        <v>92</v>
      </c>
    </row>
    <row r="25" spans="1:15" ht="15" hidden="1" customHeight="1" x14ac:dyDescent="0.25"/>
    <row r="26" spans="1:15" ht="15" hidden="1" customHeight="1" x14ac:dyDescent="0.25"/>
    <row r="27" spans="1:15" ht="15" hidden="1" customHeight="1" x14ac:dyDescent="0.25"/>
    <row r="28" spans="1:15" ht="15" hidden="1" customHeight="1" x14ac:dyDescent="0.25"/>
    <row r="29" spans="1:15" ht="15" hidden="1" customHeight="1" x14ac:dyDescent="0.25"/>
    <row r="30" spans="1:15" ht="15" hidden="1" customHeight="1" x14ac:dyDescent="0.25"/>
    <row r="31" spans="1:15" ht="15" hidden="1" customHeight="1" x14ac:dyDescent="0.25"/>
    <row r="32" spans="1:15" ht="15" hidden="1" customHeight="1" x14ac:dyDescent="0.25"/>
    <row r="33" spans="6:6" ht="15" hidden="1" customHeight="1" x14ac:dyDescent="0.25"/>
    <row r="34" spans="6:6" ht="15" hidden="1" customHeight="1" x14ac:dyDescent="0.25"/>
    <row r="35" spans="6:6" ht="15" hidden="1" customHeight="1" x14ac:dyDescent="0.25"/>
    <row r="36" spans="6:6" ht="15" hidden="1" customHeight="1" x14ac:dyDescent="0.25"/>
    <row r="37" spans="6:6" ht="15" hidden="1" customHeight="1" x14ac:dyDescent="0.25"/>
    <row r="38" spans="6:6" ht="15" hidden="1" customHeight="1" x14ac:dyDescent="0.25"/>
    <row r="39" spans="6:6" ht="15" hidden="1" customHeight="1" x14ac:dyDescent="0.25"/>
    <row r="40" spans="6:6" ht="15" hidden="1" customHeight="1" x14ac:dyDescent="0.25"/>
    <row r="41" spans="6:6" ht="15" hidden="1" customHeight="1" x14ac:dyDescent="0.25"/>
    <row r="42" spans="6:6" ht="15" hidden="1" customHeight="1" x14ac:dyDescent="0.25"/>
    <row r="43" spans="6:6" ht="15" hidden="1" customHeight="1" x14ac:dyDescent="0.25"/>
    <row r="44" spans="6:6" ht="15" hidden="1" customHeight="1" x14ac:dyDescent="0.25"/>
    <row r="45" spans="6:6" ht="15" hidden="1" customHeight="1" x14ac:dyDescent="0.25"/>
    <row r="46" spans="6:6" ht="15" hidden="1" customHeight="1" x14ac:dyDescent="0.25"/>
    <row r="47" spans="6:6" ht="15" hidden="1" customHeight="1" x14ac:dyDescent="0.25">
      <c r="F47" t="e">
        <f>select</f>
        <v>#NAME?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&amp;LPolitisko partiju aptauja par fiskālās disciplīnas jautājumiem</oddHeader>
    <oddFooter>&amp;LFiskālās disciplīnas padome&amp;CPage &amp;P&amp;R&amp;D</oddFooter>
  </headerFooter>
  <ignoredErrors>
    <ignoredError sqref="A3:A10 A15:A22" numberStoredAsText="1"/>
    <ignoredError sqref="F47" evalErro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0.59999389629810485"/>
    <pageSetUpPr fitToPage="1"/>
  </sheetPr>
  <dimension ref="A1:XFC47"/>
  <sheetViews>
    <sheetView zoomScaleNormal="100" workbookViewId="0">
      <selection activeCell="A3" sqref="A3"/>
    </sheetView>
  </sheetViews>
  <sheetFormatPr defaultRowHeight="15" customHeight="1" zeroHeight="1" x14ac:dyDescent="0.25"/>
  <cols>
    <col min="1" max="1" width="8.42578125" customWidth="1"/>
    <col min="2" max="2" width="42" customWidth="1"/>
    <col min="3" max="3" width="12" customWidth="1"/>
    <col min="4" max="6" width="12.85546875" customWidth="1"/>
    <col min="7" max="8" width="12.7109375" customWidth="1"/>
    <col min="9" max="15" width="12.7109375" style="19" customWidth="1"/>
    <col min="16" max="16" width="1.28515625" style="19" customWidth="1"/>
    <col min="17" max="21" width="0" style="30" hidden="1" customWidth="1"/>
    <col min="22" max="22" width="9" style="30" hidden="1" customWidth="1"/>
    <col min="23" max="16383" width="0" hidden="1" customWidth="1"/>
    <col min="16384" max="16384" width="1.140625" hidden="1" customWidth="1"/>
  </cols>
  <sheetData>
    <row r="1" spans="1:15" ht="33.75" customHeight="1" x14ac:dyDescent="0.25">
      <c r="A1" s="296" t="s">
        <v>352</v>
      </c>
      <c r="B1" s="297"/>
      <c r="C1" s="297"/>
      <c r="D1" s="297"/>
      <c r="E1" s="297"/>
      <c r="F1" s="297"/>
      <c r="G1" s="298"/>
      <c r="H1" s="99" t="s">
        <v>21</v>
      </c>
    </row>
    <row r="2" spans="1:15" ht="14.25" customHeight="1" x14ac:dyDescent="0.25">
      <c r="A2" s="17" t="s">
        <v>0</v>
      </c>
      <c r="B2" s="17" t="s">
        <v>127</v>
      </c>
      <c r="C2" s="17"/>
      <c r="D2" s="17">
        <v>2019</v>
      </c>
      <c r="E2" s="17">
        <v>2020</v>
      </c>
      <c r="F2" s="17">
        <v>2021</v>
      </c>
      <c r="G2" s="17">
        <v>2022</v>
      </c>
      <c r="H2" s="27"/>
    </row>
    <row r="3" spans="1:15" ht="15.75" x14ac:dyDescent="0.25">
      <c r="A3" s="20" t="s">
        <v>1</v>
      </c>
      <c r="B3" s="55" t="s">
        <v>345</v>
      </c>
      <c r="C3" s="54" t="s">
        <v>131</v>
      </c>
      <c r="D3" s="53">
        <f>D8+('Budžeta ieņēmumi un izdevumi'!I15-'Budžeta ieņēmumi un izdevumi'!D15)</f>
        <v>13816.24600737312</v>
      </c>
      <c r="E3" s="53">
        <f>E8+('Budžeta ieņēmumi un izdevumi'!J15-'Budžeta ieņēmumi un izdevumi'!E15)</f>
        <v>14735.124543401313</v>
      </c>
      <c r="F3" s="53">
        <f>F8+('Budžeta ieņēmumi un izdevumi'!K15-'Budžeta ieņēmumi un izdevumi'!F15)</f>
        <v>14640.614441997337</v>
      </c>
      <c r="G3" s="53">
        <f>G8+('Budžeta ieņēmumi un izdevumi'!L15-'Budžeta ieņēmumi un izdevumi'!G15)</f>
        <v>15356.341242265189</v>
      </c>
      <c r="H3" s="28"/>
    </row>
    <row r="4" spans="1:15" ht="15.75" x14ac:dyDescent="0.25">
      <c r="A4" s="20" t="s">
        <v>2</v>
      </c>
      <c r="B4" s="56"/>
      <c r="C4" s="54" t="s">
        <v>132</v>
      </c>
      <c r="D4" s="53">
        <f>D3/Makro!R6*100</f>
        <v>45.018766255051709</v>
      </c>
      <c r="E4" s="53">
        <f>E3/Makro!S6*100</f>
        <v>45.37540589397662</v>
      </c>
      <c r="F4" s="53">
        <f>F3/Makro!T6*100</f>
        <v>42.760861260644916</v>
      </c>
      <c r="G4" s="53">
        <f>G3/Makro!U6*100</f>
        <v>42.553401744214952</v>
      </c>
      <c r="H4" s="28"/>
    </row>
    <row r="5" spans="1:15" ht="15.75" x14ac:dyDescent="0.25">
      <c r="A5" s="19"/>
      <c r="B5" s="19"/>
      <c r="C5" s="19"/>
      <c r="D5" s="162"/>
      <c r="E5" s="19"/>
      <c r="F5" s="19"/>
      <c r="G5" s="19"/>
      <c r="H5" s="28"/>
    </row>
    <row r="6" spans="1:15" ht="15.75" x14ac:dyDescent="0.25">
      <c r="A6" s="51" t="s">
        <v>354</v>
      </c>
      <c r="B6" s="19"/>
      <c r="C6" s="19"/>
      <c r="D6" s="19"/>
      <c r="E6" s="19"/>
      <c r="F6" s="19"/>
      <c r="G6" s="19"/>
      <c r="H6" s="28"/>
    </row>
    <row r="7" spans="1:15" ht="15.75" x14ac:dyDescent="0.25">
      <c r="A7" s="17" t="s">
        <v>0</v>
      </c>
      <c r="B7" s="17" t="s">
        <v>127</v>
      </c>
      <c r="C7" s="17"/>
      <c r="D7" s="57" t="s">
        <v>149</v>
      </c>
      <c r="E7" s="57" t="s">
        <v>150</v>
      </c>
      <c r="F7" s="57" t="s">
        <v>413</v>
      </c>
      <c r="G7" s="57" t="s">
        <v>350</v>
      </c>
      <c r="H7" s="28"/>
    </row>
    <row r="8" spans="1:15" ht="15.75" x14ac:dyDescent="0.25">
      <c r="A8" s="20" t="s">
        <v>1</v>
      </c>
      <c r="B8" s="55" t="s">
        <v>345</v>
      </c>
      <c r="C8" s="54" t="s">
        <v>131</v>
      </c>
      <c r="D8" s="53">
        <f>Makro!R6/100*'Valsts parāds'!D9</f>
        <v>11478.048904056113</v>
      </c>
      <c r="E8" s="53">
        <f>Makro!S6/100*'Valsts parāds'!E9</f>
        <v>12340.049011519228</v>
      </c>
      <c r="F8" s="53">
        <f>Makro!T6/100*'Valsts parāds'!F9</f>
        <v>12188.853516259705</v>
      </c>
      <c r="G8" s="53">
        <f>Makro!U6/100*'Valsts parāds'!G9</f>
        <v>12847.051606137728</v>
      </c>
      <c r="H8" s="28"/>
    </row>
    <row r="9" spans="1:15" ht="15.75" x14ac:dyDescent="0.25">
      <c r="A9" s="20" t="s">
        <v>2</v>
      </c>
      <c r="B9" s="56"/>
      <c r="C9" s="54" t="s">
        <v>132</v>
      </c>
      <c r="D9" s="53">
        <v>37.4</v>
      </c>
      <c r="E9" s="53">
        <v>38</v>
      </c>
      <c r="F9" s="53">
        <v>35.6</v>
      </c>
      <c r="G9" s="53">
        <f>F9</f>
        <v>35.6</v>
      </c>
      <c r="H9" s="28"/>
    </row>
    <row r="10" spans="1:15" ht="15.75" x14ac:dyDescent="0.25">
      <c r="A10" s="19"/>
      <c r="B10" s="19"/>
      <c r="C10" s="19"/>
      <c r="D10" s="19"/>
      <c r="E10" s="19"/>
      <c r="F10" s="19"/>
      <c r="G10" s="19"/>
      <c r="H10" s="28"/>
    </row>
    <row r="11" spans="1:15" ht="15.75" x14ac:dyDescent="0.25">
      <c r="A11" s="32"/>
      <c r="B11" s="32"/>
      <c r="C11" s="32"/>
      <c r="D11" s="28"/>
      <c r="E11" s="28"/>
      <c r="F11" s="28"/>
      <c r="G11" s="28"/>
      <c r="H11" s="28"/>
    </row>
    <row r="12" spans="1:15" ht="15.75" x14ac:dyDescent="0.25">
      <c r="A12" s="32"/>
      <c r="B12" s="32"/>
      <c r="C12" s="32"/>
      <c r="D12" s="28"/>
      <c r="E12" s="28"/>
      <c r="F12" s="28"/>
      <c r="G12" s="28"/>
      <c r="H12" s="28"/>
    </row>
    <row r="13" spans="1:15" ht="15.75" x14ac:dyDescent="0.25">
      <c r="A13" s="50" t="s">
        <v>21</v>
      </c>
      <c r="B13" s="32"/>
      <c r="C13" s="32"/>
      <c r="D13" s="32"/>
      <c r="E13" s="32"/>
      <c r="F13" s="32"/>
      <c r="G13" s="32"/>
      <c r="H13" s="28"/>
    </row>
    <row r="14" spans="1:15" ht="15.75" x14ac:dyDescent="0.25">
      <c r="A14" s="17" t="s">
        <v>0</v>
      </c>
      <c r="B14" s="17" t="s">
        <v>127</v>
      </c>
      <c r="C14" s="17"/>
      <c r="D14" s="17">
        <v>2007</v>
      </c>
      <c r="E14" s="17">
        <v>2008</v>
      </c>
      <c r="F14" s="17">
        <v>2009</v>
      </c>
      <c r="G14" s="17">
        <v>2010</v>
      </c>
      <c r="H14" s="17">
        <v>2011</v>
      </c>
      <c r="I14" s="17">
        <v>2012</v>
      </c>
      <c r="J14" s="17">
        <v>2013</v>
      </c>
      <c r="K14" s="17">
        <v>2014</v>
      </c>
      <c r="L14" s="17">
        <v>2015</v>
      </c>
      <c r="M14" s="17">
        <v>2016</v>
      </c>
      <c r="N14" s="57" t="s">
        <v>133</v>
      </c>
      <c r="O14" s="57" t="s">
        <v>134</v>
      </c>
    </row>
    <row r="15" spans="1:15" ht="15.75" x14ac:dyDescent="0.25">
      <c r="A15" s="20" t="s">
        <v>1</v>
      </c>
      <c r="B15" s="55" t="s">
        <v>345</v>
      </c>
      <c r="C15" s="54" t="s">
        <v>131</v>
      </c>
      <c r="D15" s="53">
        <v>1817.9</v>
      </c>
      <c r="E15" s="53">
        <v>4426.8</v>
      </c>
      <c r="F15" s="53">
        <v>6738.7</v>
      </c>
      <c r="G15" s="53">
        <v>8401.5</v>
      </c>
      <c r="H15" s="53">
        <v>8662.7999999999993</v>
      </c>
      <c r="I15" s="53">
        <v>9020</v>
      </c>
      <c r="J15" s="53">
        <v>8892.7000000000007</v>
      </c>
      <c r="K15" s="53">
        <v>9668.5</v>
      </c>
      <c r="L15" s="53">
        <v>8953.2999999999993</v>
      </c>
      <c r="M15" s="53">
        <v>10091.6</v>
      </c>
      <c r="N15" s="53">
        <f>Makro!P6/100*'Valsts parāds'!N16</f>
        <v>10800.406009235801</v>
      </c>
      <c r="O15" s="53">
        <f>Makro!Q6/100*'Valsts parāds'!O16</f>
        <v>11064.69572791405</v>
      </c>
    </row>
    <row r="16" spans="1:15" ht="15.75" x14ac:dyDescent="0.25">
      <c r="A16" s="20" t="s">
        <v>2</v>
      </c>
      <c r="B16" s="56"/>
      <c r="C16" s="54" t="s">
        <v>132</v>
      </c>
      <c r="D16" s="53">
        <v>8</v>
      </c>
      <c r="E16" s="53">
        <v>18.2</v>
      </c>
      <c r="F16" s="53">
        <v>35.799999999999997</v>
      </c>
      <c r="G16" s="53">
        <v>46.8</v>
      </c>
      <c r="H16" s="53">
        <v>42.7</v>
      </c>
      <c r="I16" s="53">
        <v>41.2</v>
      </c>
      <c r="J16" s="53">
        <v>39</v>
      </c>
      <c r="K16" s="53">
        <v>40.9</v>
      </c>
      <c r="L16" s="53">
        <v>36.9</v>
      </c>
      <c r="M16" s="53">
        <v>40.6</v>
      </c>
      <c r="N16" s="53">
        <v>40.200000000000003</v>
      </c>
      <c r="O16" s="53">
        <v>38.4</v>
      </c>
    </row>
    <row r="17" spans="1:16" ht="15.75" x14ac:dyDescent="0.25">
      <c r="A17" s="51" t="s">
        <v>355</v>
      </c>
      <c r="B17" s="19"/>
      <c r="C17" s="19"/>
      <c r="D17" s="19"/>
      <c r="E17" s="19"/>
      <c r="F17" s="19"/>
      <c r="G17" s="19"/>
      <c r="H17" s="28"/>
    </row>
    <row r="18" spans="1:16" ht="15.75" hidden="1" x14ac:dyDescent="0.25">
      <c r="A18" s="147"/>
      <c r="B18" s="147"/>
      <c r="C18" s="147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36"/>
    </row>
    <row r="19" spans="1:16" ht="15.75" hidden="1" x14ac:dyDescent="0.25">
      <c r="A19" s="147"/>
      <c r="B19" s="147"/>
      <c r="C19" s="147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36"/>
    </row>
    <row r="20" spans="1:16" ht="15.75" hidden="1" x14ac:dyDescent="0.25">
      <c r="A20" s="147"/>
      <c r="B20" s="147"/>
      <c r="C20" s="147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36"/>
    </row>
    <row r="21" spans="1:16" ht="15.75" hidden="1" x14ac:dyDescent="0.25">
      <c r="A21" s="147"/>
      <c r="B21" s="147"/>
      <c r="C21" s="147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36"/>
    </row>
    <row r="22" spans="1:16" ht="15.75" hidden="1" x14ac:dyDescent="0.25">
      <c r="A22" s="147"/>
      <c r="B22" s="147"/>
      <c r="C22" s="147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36"/>
    </row>
    <row r="23" spans="1:16" ht="15.75" hidden="1" x14ac:dyDescent="0.25">
      <c r="A23" s="148"/>
      <c r="B23" s="36"/>
      <c r="C23" s="36"/>
      <c r="D23" s="36"/>
      <c r="E23" s="36"/>
      <c r="F23" s="36"/>
      <c r="G23" s="36"/>
      <c r="H23" s="146"/>
      <c r="I23" s="36"/>
      <c r="J23" s="36"/>
      <c r="K23" s="36"/>
      <c r="L23" s="36"/>
      <c r="M23" s="36"/>
      <c r="N23" s="36"/>
      <c r="O23" s="36"/>
      <c r="P23" s="36"/>
    </row>
    <row r="24" spans="1:16" ht="15" hidden="1" customHeight="1" x14ac:dyDescent="0.25">
      <c r="A24" t="s">
        <v>92</v>
      </c>
    </row>
    <row r="25" spans="1:16" ht="15" hidden="1" customHeight="1" x14ac:dyDescent="0.25"/>
    <row r="26" spans="1:16" ht="15" hidden="1" customHeight="1" x14ac:dyDescent="0.25"/>
    <row r="27" spans="1:16" ht="15" hidden="1" customHeight="1" x14ac:dyDescent="0.25"/>
    <row r="28" spans="1:16" ht="15" hidden="1" customHeight="1" x14ac:dyDescent="0.25"/>
    <row r="29" spans="1:16" ht="15" hidden="1" customHeight="1" x14ac:dyDescent="0.25"/>
    <row r="30" spans="1:16" ht="15" hidden="1" customHeight="1" x14ac:dyDescent="0.25"/>
    <row r="31" spans="1:16" ht="15" hidden="1" customHeight="1" x14ac:dyDescent="0.25"/>
    <row r="32" spans="1:16" ht="15" hidden="1" customHeight="1" x14ac:dyDescent="0.25"/>
    <row r="33" spans="6:6" ht="15" hidden="1" customHeight="1" x14ac:dyDescent="0.25"/>
    <row r="34" spans="6:6" ht="15" hidden="1" customHeight="1" x14ac:dyDescent="0.25"/>
    <row r="35" spans="6:6" ht="15" hidden="1" customHeight="1" x14ac:dyDescent="0.25"/>
    <row r="36" spans="6:6" ht="15" hidden="1" customHeight="1" x14ac:dyDescent="0.25"/>
    <row r="37" spans="6:6" ht="15" hidden="1" customHeight="1" x14ac:dyDescent="0.25"/>
    <row r="38" spans="6:6" ht="15" hidden="1" customHeight="1" x14ac:dyDescent="0.25"/>
    <row r="39" spans="6:6" ht="15" hidden="1" customHeight="1" x14ac:dyDescent="0.25"/>
    <row r="40" spans="6:6" ht="15" hidden="1" customHeight="1" x14ac:dyDescent="0.25"/>
    <row r="41" spans="6:6" ht="15" hidden="1" customHeight="1" x14ac:dyDescent="0.25"/>
    <row r="42" spans="6:6" ht="15" hidden="1" customHeight="1" x14ac:dyDescent="0.25"/>
    <row r="43" spans="6:6" ht="15" hidden="1" customHeight="1" x14ac:dyDescent="0.25"/>
    <row r="44" spans="6:6" ht="15" hidden="1" customHeight="1" x14ac:dyDescent="0.25"/>
    <row r="45" spans="6:6" ht="15" hidden="1" customHeight="1" x14ac:dyDescent="0.25"/>
    <row r="46" spans="6:6" ht="15" hidden="1" customHeight="1" x14ac:dyDescent="0.25"/>
    <row r="47" spans="6:6" ht="15" hidden="1" customHeight="1" x14ac:dyDescent="0.25">
      <c r="F47" t="e">
        <f>select</f>
        <v>#NAME?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&amp;LPolitisko partiju aptauja par fiskālās disciplīnas jautājumiem</oddHeader>
    <oddFooter>&amp;LFiskālās disciplīnas padome&amp;CPage &amp;P&amp;R&amp;D</oddFooter>
  </headerFooter>
  <ignoredErrors>
    <ignoredError sqref="A8:A9 A15:A16 A3:A4" numberStoredAsText="1"/>
    <ignoredError sqref="F47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8cde31a-aed2-49ce-b570-e812b29b6342">
      <UserInfo>
        <DisplayName>Jānis Platais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5e512ce049bad84bd051459d684809da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fdd91807b70de961407cdf1faa21e3a0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8FE1F7-83F8-4D7E-9391-9DB6088EAD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87A5A9-0A14-4E99-A310-B6620E3627F9}">
  <ds:schemaRefs>
    <ds:schemaRef ds:uri="18cde31a-aed2-49ce-b570-e812b29b6342"/>
    <ds:schemaRef ds:uri="http://schemas.microsoft.com/office/infopath/2007/PartnerControls"/>
    <ds:schemaRef ds:uri="http://purl.org/dc/terms/"/>
    <ds:schemaRef ds:uri="9c5f4703-e5b5-4a71-bd00-8c265978af61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AC76F5D-01CD-4CDB-A0CB-0E0EF6AA68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10</vt:i4>
      </vt:variant>
    </vt:vector>
  </HeadingPairs>
  <TitlesOfParts>
    <vt:vector size="40" baseType="lpstr">
      <vt:lpstr>Par aptauju-spēli</vt:lpstr>
      <vt:lpstr>Reformas un to ietekme</vt:lpstr>
      <vt:lpstr>Cietais rieksts</vt:lpstr>
      <vt:lpstr>Ilgtermiņā sekas</vt:lpstr>
      <vt:lpstr>Rezerves</vt:lpstr>
      <vt:lpstr>Pieņēmumi</vt:lpstr>
      <vt:lpstr>Budžeta ieņēmumi un izdevumi</vt:lpstr>
      <vt:lpstr>Budžeta bilance</vt:lpstr>
      <vt:lpstr>Valsts parāds</vt:lpstr>
      <vt:lpstr>Riski finansēm</vt:lpstr>
      <vt:lpstr>Pārmaiņu rezultāts</vt:lpstr>
      <vt:lpstr>Makro</vt:lpstr>
      <vt:lpstr>Kopa_rezerves</vt:lpstr>
      <vt:lpstr>LNG_2008-2018</vt:lpstr>
      <vt:lpstr>Apro_rezerve_2010-2018</vt:lpstr>
      <vt:lpstr>Parads_1902</vt:lpstr>
      <vt:lpstr>Parads_2605</vt:lpstr>
      <vt:lpstr>Deficits_0103</vt:lpstr>
      <vt:lpstr>Deficits_2004</vt:lpstr>
      <vt:lpstr>Izdevumi_potencials</vt:lpstr>
      <vt:lpstr>Tax_2_GDP_0103</vt:lpstr>
      <vt:lpstr>Tax_2_GDP_2605</vt:lpstr>
      <vt:lpstr>GG_TE_TR_0103</vt:lpstr>
      <vt:lpstr>GG_TE_TR_2605</vt:lpstr>
      <vt:lpstr>LNG</vt:lpstr>
      <vt:lpstr>COFOG</vt:lpstr>
      <vt:lpstr>COFOG_2016</vt:lpstr>
      <vt:lpstr>COFOG_eiro</vt:lpstr>
      <vt:lpstr>Ienemumi_eiro</vt:lpstr>
      <vt:lpstr>Ienemumi</vt:lpstr>
      <vt:lpstr>'Apro_rezerve_2010-2018'!Print_Titles</vt:lpstr>
      <vt:lpstr>'Budžeta bilance'!Print_Titles</vt:lpstr>
      <vt:lpstr>'Budžeta ieņēmumi un izdevumi'!Print_Titles</vt:lpstr>
      <vt:lpstr>'Ilgtermiņā sekas'!Print_Titles</vt:lpstr>
      <vt:lpstr>'LNG_2008-2018'!Print_Titles</vt:lpstr>
      <vt:lpstr>Makro!Print_Titles</vt:lpstr>
      <vt:lpstr>'Reformas un to ietekme'!Print_Titles</vt:lpstr>
      <vt:lpstr>Rezerves!Print_Titles</vt:lpstr>
      <vt:lpstr>'Riski finansēm'!Print_Titles</vt:lpstr>
      <vt:lpstr>'Valsts parāds'!Print_Titles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Fiskālās disciplīnas padome</dc:creator>
  <cp:lastModifiedBy>Dace Kalsone</cp:lastModifiedBy>
  <cp:lastPrinted>2018-06-28T13:48:14Z</cp:lastPrinted>
  <dcterms:created xsi:type="dcterms:W3CDTF">2018-03-01T12:32:15Z</dcterms:created>
  <dcterms:modified xsi:type="dcterms:W3CDTF">2018-06-28T13:49:02Z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