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6/FDP_2026_1_08/"/>
    </mc:Choice>
  </mc:AlternateContent>
  <xr:revisionPtr revIDLastSave="0" documentId="8_{EF2D613A-E7F7-4091-805C-735F1EC14C2E}" xr6:coauthVersionLast="47" xr6:coauthVersionMax="47" xr10:uidLastSave="{00000000-0000-0000-0000-000000000000}"/>
  <bookViews>
    <workbookView xWindow="-120" yWindow="-120" windowWidth="38640" windowHeight="21120" tabRatio="807" activeTab="3" xr2:uid="{B3B9295A-8E61-424B-826B-2C84817B8AB8}"/>
  </bookViews>
  <sheets>
    <sheet name="13.02.2026_FSP_PZ_2026_2030" sheetId="16" r:id="rId1"/>
    <sheet name="09.06.025_VTBI_MTBF_2026-2029" sheetId="15" r:id="rId2"/>
    <sheet name="izmaiņas_changes" sheetId="11" r:id="rId3"/>
    <sheet name="10.02.2025_FSP_2025_2028" sheetId="1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1" l="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E6" i="11" l="1"/>
  <c r="E7" i="11"/>
  <c r="E8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6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7" i="11"/>
  <c r="E68" i="11"/>
  <c r="E70" i="11"/>
  <c r="E71" i="11"/>
  <c r="E72" i="11"/>
  <c r="E74" i="11"/>
  <c r="E75" i="11"/>
  <c r="E76" i="11"/>
  <c r="E77" i="11"/>
  <c r="E78" i="11"/>
  <c r="E5" i="11"/>
  <c r="F75" i="16"/>
  <c r="G75" i="16"/>
  <c r="H75" i="16"/>
  <c r="I75" i="16"/>
  <c r="J75" i="16"/>
  <c r="K75" i="16"/>
  <c r="L75" i="16"/>
  <c r="M75" i="16"/>
  <c r="N75" i="16"/>
  <c r="O75" i="16"/>
  <c r="P75" i="16"/>
  <c r="Q75" i="16"/>
  <c r="R75" i="16"/>
  <c r="S75" i="16"/>
  <c r="T75" i="16"/>
  <c r="E75" i="16"/>
  <c r="T80" i="16" l="1"/>
  <c r="T79" i="16"/>
  <c r="T72" i="16"/>
  <c r="T71" i="16"/>
  <c r="T66" i="16"/>
  <c r="T65" i="16"/>
  <c r="T61" i="16"/>
  <c r="S80" i="16"/>
  <c r="S80" i="11" s="1"/>
  <c r="R80" i="16"/>
  <c r="R80" i="11" s="1"/>
  <c r="Q80" i="16"/>
  <c r="Q80" i="11" s="1"/>
  <c r="P80" i="16"/>
  <c r="P80" i="11" s="1"/>
  <c r="O80" i="16"/>
  <c r="O80" i="11" s="1"/>
  <c r="N80" i="16"/>
  <c r="N80" i="11" s="1"/>
  <c r="M80" i="16"/>
  <c r="M80" i="11" s="1"/>
  <c r="L80" i="16"/>
  <c r="L80" i="11" s="1"/>
  <c r="K80" i="16"/>
  <c r="K80" i="11" s="1"/>
  <c r="J80" i="16"/>
  <c r="J80" i="11" s="1"/>
  <c r="I80" i="16"/>
  <c r="I80" i="11" s="1"/>
  <c r="H80" i="16"/>
  <c r="H80" i="11" s="1"/>
  <c r="G80" i="16"/>
  <c r="G80" i="11" s="1"/>
  <c r="F80" i="16"/>
  <c r="F80" i="11" s="1"/>
  <c r="E80" i="16"/>
  <c r="E80" i="11" s="1"/>
  <c r="S79" i="16"/>
  <c r="S79" i="11" s="1"/>
  <c r="R79" i="16"/>
  <c r="R79" i="11" s="1"/>
  <c r="Q79" i="16"/>
  <c r="Q79" i="11" s="1"/>
  <c r="P79" i="16"/>
  <c r="P79" i="11" s="1"/>
  <c r="O79" i="16"/>
  <c r="O79" i="11" s="1"/>
  <c r="N79" i="16"/>
  <c r="N79" i="11" s="1"/>
  <c r="M79" i="16"/>
  <c r="M79" i="11" s="1"/>
  <c r="L79" i="16"/>
  <c r="L79" i="11" s="1"/>
  <c r="K79" i="16"/>
  <c r="K79" i="11" s="1"/>
  <c r="J79" i="16"/>
  <c r="J79" i="11" s="1"/>
  <c r="I79" i="16"/>
  <c r="I79" i="11" s="1"/>
  <c r="H79" i="16"/>
  <c r="H79" i="11" s="1"/>
  <c r="G79" i="16"/>
  <c r="G79" i="11" s="1"/>
  <c r="F79" i="16"/>
  <c r="F79" i="11" s="1"/>
  <c r="E79" i="16"/>
  <c r="E79" i="11" s="1"/>
  <c r="A78" i="16"/>
  <c r="A79" i="16" s="1"/>
  <c r="A80" i="16" s="1"/>
  <c r="S72" i="16"/>
  <c r="S72" i="11" s="1"/>
  <c r="R72" i="16"/>
  <c r="R72" i="11" s="1"/>
  <c r="Q72" i="16"/>
  <c r="Q72" i="11" s="1"/>
  <c r="P72" i="16"/>
  <c r="P72" i="11" s="1"/>
  <c r="O72" i="16"/>
  <c r="O72" i="11" s="1"/>
  <c r="N72" i="16"/>
  <c r="N72" i="11" s="1"/>
  <c r="M72" i="16"/>
  <c r="M72" i="11" s="1"/>
  <c r="L72" i="16"/>
  <c r="L72" i="11" s="1"/>
  <c r="K72" i="16"/>
  <c r="K72" i="11" s="1"/>
  <c r="J72" i="16"/>
  <c r="J72" i="11" s="1"/>
  <c r="I72" i="16"/>
  <c r="I72" i="11" s="1"/>
  <c r="H72" i="16"/>
  <c r="H72" i="11" s="1"/>
  <c r="G72" i="16"/>
  <c r="G72" i="11" s="1"/>
  <c r="F72" i="16"/>
  <c r="F72" i="11" s="1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S66" i="16"/>
  <c r="S66" i="11" s="1"/>
  <c r="R66" i="16"/>
  <c r="R66" i="11" s="1"/>
  <c r="Q66" i="16"/>
  <c r="Q66" i="11" s="1"/>
  <c r="P66" i="16"/>
  <c r="P66" i="11" s="1"/>
  <c r="O66" i="16"/>
  <c r="O66" i="11" s="1"/>
  <c r="N66" i="16"/>
  <c r="N66" i="11" s="1"/>
  <c r="M66" i="16"/>
  <c r="M66" i="11" s="1"/>
  <c r="L66" i="16"/>
  <c r="L66" i="11" s="1"/>
  <c r="K66" i="16"/>
  <c r="K66" i="11" s="1"/>
  <c r="J66" i="16"/>
  <c r="J66" i="11" s="1"/>
  <c r="I66" i="16"/>
  <c r="I66" i="11" s="1"/>
  <c r="H66" i="16"/>
  <c r="H66" i="11" s="1"/>
  <c r="G66" i="16"/>
  <c r="G66" i="11" s="1"/>
  <c r="F66" i="16"/>
  <c r="F66" i="11" s="1"/>
  <c r="E66" i="16"/>
  <c r="E66" i="11" s="1"/>
  <c r="S65" i="16"/>
  <c r="S65" i="11" s="1"/>
  <c r="R65" i="16"/>
  <c r="R65" i="11" s="1"/>
  <c r="Q65" i="16"/>
  <c r="Q65" i="11" s="1"/>
  <c r="P65" i="16"/>
  <c r="P65" i="11" s="1"/>
  <c r="O65" i="16"/>
  <c r="O65" i="11" s="1"/>
  <c r="N65" i="16"/>
  <c r="N65" i="11" s="1"/>
  <c r="M65" i="16"/>
  <c r="M65" i="11" s="1"/>
  <c r="L65" i="16"/>
  <c r="L65" i="11" s="1"/>
  <c r="K65" i="16"/>
  <c r="K65" i="11" s="1"/>
  <c r="J65" i="16"/>
  <c r="J65" i="11" s="1"/>
  <c r="I65" i="16"/>
  <c r="I65" i="11" s="1"/>
  <c r="H65" i="16"/>
  <c r="H65" i="11" s="1"/>
  <c r="G65" i="16"/>
  <c r="G65" i="11" s="1"/>
  <c r="F65" i="16"/>
  <c r="F65" i="11" s="1"/>
  <c r="E65" i="16"/>
  <c r="S61" i="16"/>
  <c r="S61" i="11" s="1"/>
  <c r="R61" i="16"/>
  <c r="R61" i="11" s="1"/>
  <c r="Q61" i="16"/>
  <c r="Q61" i="11" s="1"/>
  <c r="P61" i="16"/>
  <c r="P61" i="11" s="1"/>
  <c r="O61" i="16"/>
  <c r="O61" i="11" s="1"/>
  <c r="N61" i="16"/>
  <c r="N61" i="11" s="1"/>
  <c r="M61" i="16"/>
  <c r="M61" i="11" s="1"/>
  <c r="L61" i="16"/>
  <c r="L61" i="11" s="1"/>
  <c r="K61" i="16"/>
  <c r="K61" i="11" s="1"/>
  <c r="J61" i="16"/>
  <c r="J61" i="11" s="1"/>
  <c r="I61" i="16"/>
  <c r="I61" i="11" s="1"/>
  <c r="H61" i="16"/>
  <c r="H61" i="11" s="1"/>
  <c r="G61" i="16"/>
  <c r="G61" i="11" s="1"/>
  <c r="F61" i="16"/>
  <c r="F61" i="11" s="1"/>
  <c r="A12" i="16"/>
  <c r="A13" i="16" s="1"/>
  <c r="A14" i="16" s="1"/>
  <c r="A15" i="16" s="1"/>
  <c r="A16" i="16" s="1"/>
  <c r="A18" i="16" s="1"/>
  <c r="A19" i="16" s="1"/>
  <c r="A20" i="16" s="1"/>
  <c r="A21" i="16" s="1"/>
  <c r="A22" i="16" s="1"/>
  <c r="A23" i="16" s="1"/>
  <c r="A24" i="16" s="1"/>
  <c r="A26" i="16" s="1"/>
  <c r="A27" i="16" s="1"/>
  <c r="A28" i="16" s="1"/>
  <c r="A29" i="16" s="1"/>
  <c r="A30" i="16" s="1"/>
  <c r="A31" i="16" s="1"/>
  <c r="A32" i="16" s="1"/>
  <c r="A34" i="16" s="1"/>
  <c r="A35" i="16" s="1"/>
  <c r="A36" i="16" s="1"/>
  <c r="A37" i="16" s="1"/>
  <c r="A38" i="16" s="1"/>
  <c r="A39" i="16" s="1"/>
  <c r="A40" i="16" s="1"/>
  <c r="A41" i="16" s="1"/>
  <c r="A43" i="16" s="1"/>
  <c r="A44" i="16" s="1"/>
  <c r="A45" i="16" s="1"/>
  <c r="A46" i="16" s="1"/>
  <c r="A47" i="16" s="1"/>
  <c r="A48" i="16" s="1"/>
  <c r="A49" i="16" s="1"/>
  <c r="A51" i="16" s="1"/>
  <c r="A53" i="16" s="1"/>
  <c r="A54" i="16" s="1"/>
  <c r="A55" i="16" s="1"/>
  <c r="A56" i="16" s="1"/>
  <c r="A57" i="16" s="1"/>
  <c r="A58" i="16" s="1"/>
  <c r="A60" i="16" s="1"/>
  <c r="A61" i="16" s="1"/>
  <c r="A62" i="16" s="1"/>
  <c r="A63" i="16" s="1"/>
  <c r="A64" i="16" s="1"/>
  <c r="A65" i="16" s="1"/>
  <c r="A66" i="16" s="1"/>
  <c r="A67" i="16" s="1"/>
  <c r="A68" i="16" s="1"/>
  <c r="A70" i="16" s="1"/>
  <c r="A71" i="16" s="1"/>
  <c r="A72" i="16" s="1"/>
  <c r="A74" i="16" s="1"/>
  <c r="A11" i="16"/>
  <c r="A10" i="16"/>
  <c r="S80" i="15"/>
  <c r="S79" i="15"/>
  <c r="S75" i="15"/>
  <c r="S72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F71" i="15"/>
  <c r="S61" i="15"/>
  <c r="S66" i="15"/>
  <c r="S65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A79" i="15"/>
  <c r="A80" i="15" s="1"/>
  <c r="A78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A10" i="15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3" i="15" s="1"/>
  <c r="A44" i="15" s="1"/>
  <c r="A45" i="15" s="1"/>
  <c r="A46" i="15" s="1"/>
  <c r="A47" i="15" s="1"/>
  <c r="A48" i="15" s="1"/>
  <c r="A49" i="15" s="1"/>
  <c r="A51" i="15" s="1"/>
  <c r="A53" i="15" s="1"/>
  <c r="A54" i="15" s="1"/>
  <c r="A55" i="15" s="1"/>
  <c r="A56" i="15" s="1"/>
  <c r="A57" i="15" s="1"/>
  <c r="A58" i="15" s="1"/>
  <c r="A60" i="15" s="1"/>
  <c r="A61" i="15" s="1"/>
  <c r="A62" i="15" s="1"/>
  <c r="A63" i="15" s="1"/>
  <c r="A64" i="15" s="1"/>
  <c r="A65" i="15" s="1"/>
  <c r="A66" i="15" s="1"/>
  <c r="A67" i="15" s="1"/>
  <c r="A68" i="15" s="1"/>
  <c r="A70" i="15" s="1"/>
  <c r="A71" i="15" s="1"/>
  <c r="A72" i="15" s="1"/>
  <c r="A74" i="15" s="1"/>
  <c r="R80" i="14" l="1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A78" i="14"/>
  <c r="A79" i="14" s="1"/>
  <c r="A80" i="14" s="1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A11" i="14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A10" i="14"/>
  <c r="A78" i="11" l="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</calcChain>
</file>

<file path=xl/sharedStrings.xml><?xml version="1.0" encoding="utf-8"?>
<sst xmlns="http://schemas.openxmlformats.org/spreadsheetml/2006/main" count="1081" uniqueCount="143">
  <si>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</si>
  <si>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</si>
  <si>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</si>
  <si>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</si>
  <si>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</si>
  <si>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</si>
  <si>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</si>
  <si>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</si>
  <si>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</si>
  <si>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</si>
  <si>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</si>
  <si>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</si>
  <si>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</si>
  <si>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</si>
  <si>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</si>
  <si>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</si>
  <si>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</si>
  <si>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</si>
  <si>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</si>
  <si>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</si>
  <si>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</si>
  <si>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</si>
  <si>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</si>
  <si>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</si>
  <si>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</si>
  <si>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</si>
  <si>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</si>
  <si>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</si>
  <si>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</si>
  <si>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</si>
  <si>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</si>
  <si>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</si>
  <si>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</si>
  <si>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</si>
  <si>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</si>
  <si>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</si>
  <si>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</si>
  <si>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</si>
  <si>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</si>
  <si>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</si>
  <si>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</si>
  <si>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</si>
  <si>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</si>
  <si>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</si>
  <si>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</si>
  <si>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</si>
  <si>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</si>
  <si>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</si>
  <si>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</si>
  <si>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</si>
  <si>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</si>
  <si>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</si>
  <si>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</si>
  <si>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</si>
  <si>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</si>
  <si>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</si>
  <si>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</si>
  <si>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</si>
  <si>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</si>
  <si>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</si>
  <si>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</si>
  <si>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</si>
  <si>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</si>
  <si>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</si>
  <si>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</si>
  <si>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</si>
  <si>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</si>
  <si>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</si>
  <si>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</si>
  <si>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</si>
  <si>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</si>
  <si>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</si>
  <si>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</si>
  <si>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</si>
  <si>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</si>
  <si>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</si>
  <si>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</si>
  <si>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</si>
  <si>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</si>
  <si>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</si>
  <si>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</si>
  <si>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</si>
  <si>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</si>
  <si>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</si>
  <si>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</si>
  <si>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</si>
  <si>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</si>
  <si>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</si>
  <si>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</si>
  <si>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</si>
  <si>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</si>
  <si>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</si>
  <si>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</si>
  <si>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</si>
  <si>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</si>
  <si>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</si>
  <si>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</si>
  <si>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</si>
  <si>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</si>
  <si>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</si>
  <si>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</si>
  <si>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</si>
  <si>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</si>
  <si>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</si>
  <si>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</si>
  <si>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</si>
  <si>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</si>
  <si>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</si>
  <si>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</si>
  <si>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</si>
  <si>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</si>
  <si>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</si>
  <si>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</si>
  <si>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</si>
  <si>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</si>
  <si>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</si>
  <si>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</si>
  <si>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</si>
  <si>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</si>
  <si>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</si>
  <si>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</si>
  <si>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</si>
  <si>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</si>
  <si>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</si>
  <si>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</si>
  <si>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</si>
  <si>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</si>
  <si>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</si>
  <si>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</si>
  <si>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</si>
  <si>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</si>
  <si>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</si>
  <si>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</si>
  <si>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</si>
  <si>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</si>
  <si>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Iedzīvotaji darbspējas vecumā (15-74) NBA010</t>
  </si>
  <si>
    <t>`</t>
  </si>
  <si>
    <t>IKP pieaugums salīdzināmajās cenās (2020)</t>
  </si>
  <si>
    <t xml:space="preserve">Potenciālais IKP </t>
  </si>
  <si>
    <t xml:space="preserve">Potential GDP </t>
  </si>
  <si>
    <t>t-10</t>
  </si>
  <si>
    <t>t+4</t>
  </si>
  <si>
    <t>t-11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</si>
</sst>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204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 applyNumberFormat="0" applyBorder="0" applyAlignment="0"/>
    <xf numFmtId="0" fontId="5" fillId="3" borderId="0" applyNumberFormat="0" applyBorder="0" applyAlignment="0" applyProtection="0"/>
    <xf numFmtId="164" fontId="13" fillId="2" borderId="0"/>
    <xf numFmtId="1" fontId="12" fillId="5" borderId="0"/>
    <xf numFmtId="0" fontId="19" fillId="6" borderId="0" applyNumberFormat="0" applyBorder="0" applyAlignment="0" applyProtection="0"/>
    <xf numFmtId="0" fontId="20" fillId="2" borderId="0" applyNumberFormat="0" applyBorder="0" applyAlignment="0" applyProtection="0"/>
    <xf numFmtId="0" fontId="23" fillId="3" borderId="0" applyNumberFormat="0" applyBorder="0" applyAlignment="0" applyProtection="0"/>
    <xf numFmtId="0" fontId="20" fillId="2" borderId="0" applyNumberFormat="0" applyBorder="0" applyAlignment="0" applyProtection="0"/>
    <xf numFmtId="0" fontId="21" fillId="5" borderId="2" applyNumberFormat="0" applyAlignment="0" applyProtection="0"/>
    <xf numFmtId="0" fontId="24" fillId="0" borderId="0"/>
    <xf numFmtId="0" fontId="22" fillId="2" borderId="0" applyNumberFormat="0" applyBorder="0" applyAlignment="0" applyProtection="0"/>
    <xf numFmtId="0" fontId="25" fillId="0" borderId="0"/>
    <xf numFmtId="0" fontId="26" fillId="0" borderId="4" applyNumberFormat="0" applyFill="0" applyAlignment="0" applyProtection="0"/>
    <xf numFmtId="0" fontId="24" fillId="0" borderId="0"/>
    <xf numFmtId="9" fontId="18" fillId="0" borderId="0" applyFont="0" applyFill="0" applyBorder="0" applyAlignment="0" applyProtection="0"/>
    <xf numFmtId="0" fontId="24" fillId="0" borderId="0"/>
    <xf numFmtId="0" fontId="24" fillId="0" borderId="0"/>
    <xf numFmtId="0" fontId="27" fillId="5" borderId="3" applyNumberFormat="0" applyAlignment="0" applyProtection="0"/>
    <xf numFmtId="0" fontId="24" fillId="0" borderId="0"/>
    <xf numFmtId="43" fontId="18" fillId="0" borderId="0" applyFont="0" applyFill="0" applyBorder="0" applyAlignment="0" applyProtection="0"/>
    <xf numFmtId="0" fontId="18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43" fontId="18" fillId="0" borderId="0" applyFont="0" applyFill="0" applyBorder="0" applyAlignment="0" applyProtection="0"/>
    <xf numFmtId="0" fontId="2" fillId="7" borderId="0" applyNumberFormat="0" applyBorder="0" applyAlignment="0" applyProtection="0"/>
    <xf numFmtId="0" fontId="24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horizontal="right" indent="1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0" borderId="0" xfId="0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0" fontId="8" fillId="4" borderId="0" xfId="0" applyFont="1" applyFill="1" applyAlignment="1">
      <alignment horizontal="right" vertical="center" wrapText="1" inden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indent="1"/>
    </xf>
    <xf numFmtId="0" fontId="11" fillId="0" borderId="0" xfId="1" applyFont="1" applyFill="1" applyAlignment="1">
      <alignment horizontal="center" vertical="center"/>
    </xf>
    <xf numFmtId="0" fontId="14" fillId="0" borderId="0" xfId="0" applyFo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 indent="1"/>
    </xf>
    <xf numFmtId="0" fontId="16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0" fontId="4" fillId="0" borderId="0" xfId="0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0" fillId="0" borderId="0" xfId="0" applyNumberFormat="1"/>
    <xf numFmtId="165" fontId="10" fillId="0" borderId="1" xfId="0" applyNumberFormat="1" applyFont="1" applyBorder="1" applyAlignment="1"/>
    <xf numFmtId="165" fontId="10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indent="1"/>
    </xf>
    <xf numFmtId="0" fontId="14" fillId="0" borderId="0" xfId="0" applyFont="1" applyBorder="1"/>
    <xf numFmtId="0" fontId="14" fillId="0" borderId="6" xfId="0" applyFont="1" applyBorder="1" applyAlignment="1">
      <alignment horizontal="center"/>
    </xf>
    <xf numFmtId="0" fontId="9" fillId="0" borderId="7" xfId="0" applyFont="1" applyBorder="1" applyAlignment="1">
      <alignment horizontal="right" indent="1"/>
    </xf>
    <xf numFmtId="0" fontId="14" fillId="0" borderId="7" xfId="0" applyFont="1" applyBorder="1"/>
    <xf numFmtId="0" fontId="14" fillId="0" borderId="5" xfId="0" applyFont="1" applyBorder="1" applyAlignment="1">
      <alignment horizontal="center"/>
    </xf>
    <xf numFmtId="3" fontId="29" fillId="0" borderId="1" xfId="0" applyNumberFormat="1" applyFont="1" applyBorder="1" applyAlignment="1"/>
    <xf numFmtId="3" fontId="10" fillId="0" borderId="1" xfId="0" applyNumberFormat="1" applyFont="1" applyBorder="1" applyAlignment="1"/>
    <xf numFmtId="0" fontId="4" fillId="0" borderId="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165" fontId="29" fillId="0" borderId="1" xfId="0" applyNumberFormat="1" applyFont="1" applyBorder="1" applyAlignment="1"/>
  </cellXfs>
  <cellStyles count="28">
    <cellStyle name="20% - Accent6 2" xfId="25" xr:uid="{0FDF04AF-7B7E-4C84-8E10-ABB2A683775C}"/>
    <cellStyle name="Aprēķins" xfId="3" xr:uid="{F919A356-6D3F-4768-9974-3D8E32D676B6}"/>
    <cellStyle name="Bad" xfId="5" builtinId="27" customBuiltin="1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Good" xfId="4" builtinId="26" customBuiltin="1"/>
    <cellStyle name="Linked Cell 2" xfId="12" xr:uid="{36DE8819-171F-417E-9EFC-362721F29EF2}"/>
    <cellStyle name="Neutral" xfId="1" builtinId="28"/>
    <cellStyle name="Neutral 2" xfId="6" xr:uid="{640FBD64-E3C1-411F-8686-25AC3CD7BCF3}"/>
    <cellStyle name="Normal" xfId="0" builtinId="0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Normal 8" xfId="27" xr:uid="{D3ACDD95-1723-4E36-A3FA-AF8D517B8970}"/>
    <cellStyle name="Output 2" xfId="17" xr:uid="{776A3875-34F9-482D-A873-D297B582A4C0}"/>
    <cellStyle name="Percent 3" xfId="14" xr:uid="{BC4CD920-A217-4C55-9E14-82E59CF639E9}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9CC7-588D-41EC-91DA-A48E2A05A0AB}">
  <dimension ref="A1:T80"/>
  <sheetViews>
    <sheetView zoomScale="50" zoomScaleNormal="50" workbookViewId="0"/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20" width="11.140625" customWidth="1"/>
  </cols>
  <sheetData>
    <row r="1" spans="1:20" ht="20.25" x14ac:dyDescent="0.3">
      <c r="A1" s="2" t="s">
        <v>23</v>
      </c>
      <c r="B1" s="1"/>
      <c r="C1" s="1"/>
      <c r="E1" s="23" t="s">
        <v>142</v>
      </c>
      <c r="F1" s="23" t="s">
        <v>140</v>
      </c>
      <c r="G1" s="23" t="s">
        <v>134</v>
      </c>
      <c r="H1" s="23" t="s">
        <v>133</v>
      </c>
      <c r="I1" s="23" t="s">
        <v>24</v>
      </c>
      <c r="J1" s="23" t="s">
        <v>25</v>
      </c>
      <c r="K1" s="23" t="s">
        <v>26</v>
      </c>
      <c r="L1" s="23" t="s">
        <v>27</v>
      </c>
      <c r="M1" s="23" t="s">
        <v>28</v>
      </c>
      <c r="N1" s="23" t="s">
        <v>29</v>
      </c>
      <c r="O1" s="23" t="s">
        <v>30</v>
      </c>
      <c r="P1" s="23" t="s">
        <v>31</v>
      </c>
      <c r="Q1" s="23" t="s">
        <v>32</v>
      </c>
      <c r="R1" s="23" t="s">
        <v>33</v>
      </c>
      <c r="S1" s="23" t="s">
        <v>34</v>
      </c>
      <c r="T1" s="23" t="s">
        <v>141</v>
      </c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20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20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  <c r="S4" s="13">
        <v>2029</v>
      </c>
      <c r="T4" s="13">
        <v>2030</v>
      </c>
    </row>
    <row r="5" spans="1:20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31253.252</v>
      </c>
      <c r="L5" s="17">
        <v>31849.731</v>
      </c>
      <c r="M5" s="17">
        <v>31549.831999999999</v>
      </c>
      <c r="N5" s="17">
        <v>31535.285</v>
      </c>
      <c r="O5" s="17">
        <v>32166.120313504536</v>
      </c>
      <c r="P5" s="17">
        <v>33013.729370039116</v>
      </c>
      <c r="Q5" s="17">
        <v>33893.937042530903</v>
      </c>
      <c r="R5" s="17">
        <v>34775.058305839055</v>
      </c>
      <c r="S5" s="17">
        <v>35644.961279580057</v>
      </c>
      <c r="T5" s="17">
        <v>36535.152324817813</v>
      </c>
    </row>
    <row r="6" spans="1:20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32283.778999999999</v>
      </c>
      <c r="L6" s="17">
        <v>36088.74</v>
      </c>
      <c r="M6" s="17">
        <v>39564.220999999998</v>
      </c>
      <c r="N6" s="17">
        <v>40359.425999999999</v>
      </c>
      <c r="O6" s="17">
        <v>42653.31400173391</v>
      </c>
      <c r="P6" s="17">
        <v>45242.260871410559</v>
      </c>
      <c r="Q6" s="17">
        <v>47844.430306202841</v>
      </c>
      <c r="R6" s="17">
        <v>50505.255732438571</v>
      </c>
      <c r="S6" s="17">
        <v>53200.010234817622</v>
      </c>
      <c r="T6" s="17">
        <v>56052.029101850334</v>
      </c>
    </row>
    <row r="7" spans="1:20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6.9425417306259192</v>
      </c>
      <c r="L7" s="18">
        <v>1.9085341902980133</v>
      </c>
      <c r="M7" s="18">
        <v>-0.9416060688236314</v>
      </c>
      <c r="N7" s="18">
        <v>-4.6108010971337876E-2</v>
      </c>
      <c r="O7" s="18">
        <v>2.0004110110453581</v>
      </c>
      <c r="P7" s="18">
        <v>2.6350988191097429</v>
      </c>
      <c r="Q7" s="18">
        <v>2.6661867328766675</v>
      </c>
      <c r="R7" s="18">
        <v>2.5996427095574575</v>
      </c>
      <c r="S7" s="18">
        <v>2.5015140624363426</v>
      </c>
      <c r="T7" s="18">
        <v>2.4973825564168095</v>
      </c>
    </row>
    <row r="8" spans="1:20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10.468804428089726</v>
      </c>
      <c r="L8" s="18">
        <v>11.785983914708382</v>
      </c>
      <c r="M8" s="18">
        <v>9.6303750144782043</v>
      </c>
      <c r="N8" s="18">
        <v>2.0099094077955044</v>
      </c>
      <c r="O8" s="18">
        <v>5.683648726158566</v>
      </c>
      <c r="P8" s="18">
        <v>6.0697437708390254</v>
      </c>
      <c r="Q8" s="18">
        <v>5.751634389334086</v>
      </c>
      <c r="R8" s="18">
        <v>5.5614110340671488</v>
      </c>
      <c r="S8" s="18">
        <v>5.3355922335192929</v>
      </c>
      <c r="T8" s="18">
        <v>5.360936688628982</v>
      </c>
    </row>
    <row r="9" spans="1:20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  <c r="S9" s="13">
        <v>2029</v>
      </c>
      <c r="T9" s="13">
        <v>2030</v>
      </c>
    </row>
    <row r="10" spans="1:20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18392.602999999999</v>
      </c>
      <c r="M10" s="41">
        <v>18226.006000000001</v>
      </c>
      <c r="N10" s="41">
        <v>18242.61</v>
      </c>
      <c r="O10" s="41">
        <v>18337.889645313848</v>
      </c>
      <c r="P10" s="41">
        <v>18869.688445027947</v>
      </c>
      <c r="Q10" s="41">
        <v>19530.127540603924</v>
      </c>
      <c r="R10" s="41">
        <v>20116.031366822041</v>
      </c>
      <c r="S10" s="18">
        <v>20659.164213726235</v>
      </c>
      <c r="T10" s="18">
        <v>21175.64331906939</v>
      </c>
    </row>
    <row r="11" spans="1:20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6375.357</v>
      </c>
      <c r="M11" s="41">
        <v>6532.6840000000002</v>
      </c>
      <c r="N11" s="41">
        <v>6504.402</v>
      </c>
      <c r="O11" s="41">
        <v>6670.2617543705019</v>
      </c>
      <c r="P11" s="41">
        <v>6770.3156806860588</v>
      </c>
      <c r="Q11" s="41">
        <v>6905.7219942997799</v>
      </c>
      <c r="R11" s="41">
        <v>7043.8364341857759</v>
      </c>
      <c r="S11" s="18">
        <v>7170.6254900011199</v>
      </c>
      <c r="T11" s="18">
        <v>7299.6967488211403</v>
      </c>
    </row>
    <row r="12" spans="1:20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8018.7940000000035</v>
      </c>
      <c r="L12" s="41">
        <v>7467.0140000000029</v>
      </c>
      <c r="M12" s="41">
        <v>7597.278999999995</v>
      </c>
      <c r="N12" s="41">
        <v>7191.3330000000033</v>
      </c>
      <c r="O12" s="41">
        <v>8397.9574371413528</v>
      </c>
      <c r="P12" s="41">
        <v>9051.4398444337767</v>
      </c>
      <c r="Q12" s="41">
        <v>9588.1219128523608</v>
      </c>
      <c r="R12" s="41">
        <v>10089.353037986124</v>
      </c>
      <c r="S12" s="18">
        <v>10540.134102882004</v>
      </c>
      <c r="T12" s="18">
        <v>10926.484159873322</v>
      </c>
    </row>
    <row r="13" spans="1:20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7209.9639999999999</v>
      </c>
      <c r="M13" s="41">
        <v>7567.52</v>
      </c>
      <c r="N13" s="41">
        <v>7036.585</v>
      </c>
      <c r="O13" s="41">
        <v>7723.604505620061</v>
      </c>
      <c r="P13" s="41">
        <v>8302.8748435415655</v>
      </c>
      <c r="Q13" s="41">
        <v>8801.0473341540601</v>
      </c>
      <c r="R13" s="41">
        <v>9285.1049375325329</v>
      </c>
      <c r="S13" s="18">
        <v>9702.9346597214953</v>
      </c>
      <c r="T13" s="18">
        <v>10091.052046110355</v>
      </c>
    </row>
    <row r="14" spans="1:20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833.65800000000309</v>
      </c>
      <c r="L14" s="41">
        <v>257.05000000000291</v>
      </c>
      <c r="M14" s="41">
        <v>29.758999999994558</v>
      </c>
      <c r="N14" s="41">
        <v>154.74800000000323</v>
      </c>
      <c r="O14" s="41">
        <v>674.35293152129157</v>
      </c>
      <c r="P14" s="41">
        <v>748.56500089221061</v>
      </c>
      <c r="Q14" s="41">
        <v>787.07457869830023</v>
      </c>
      <c r="R14" s="41">
        <v>804.24810045359129</v>
      </c>
      <c r="S14" s="18">
        <v>837.19944316050908</v>
      </c>
      <c r="T14" s="18">
        <v>835.43211376296631</v>
      </c>
    </row>
    <row r="15" spans="1:20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20695.251</v>
      </c>
      <c r="N15" s="41">
        <v>20717.55</v>
      </c>
      <c r="O15" s="41">
        <v>21011.479314893637</v>
      </c>
      <c r="P15" s="41">
        <v>21641.823694340448</v>
      </c>
      <c r="Q15" s="41">
        <v>22332.161265651957</v>
      </c>
      <c r="R15" s="41">
        <v>23064.369747240835</v>
      </c>
      <c r="S15" s="18">
        <v>23835.111044582241</v>
      </c>
      <c r="T15" s="18">
        <v>24649.564317243519</v>
      </c>
    </row>
    <row r="16" spans="1:20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21501.387999999999</v>
      </c>
      <c r="N16" s="41">
        <v>21120.61</v>
      </c>
      <c r="O16" s="41">
        <v>22251.467838214805</v>
      </c>
      <c r="P16" s="41">
        <v>23319.538294449118</v>
      </c>
      <c r="Q16" s="41">
        <v>24462.195670877121</v>
      </c>
      <c r="R16" s="41">
        <v>25538.532280395717</v>
      </c>
      <c r="S16" s="18">
        <v>26560.073571611545</v>
      </c>
      <c r="T16" s="18">
        <v>27516.236220189563</v>
      </c>
    </row>
    <row r="17" spans="1:20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  <c r="S17" s="13">
        <v>2029</v>
      </c>
      <c r="T17" s="13">
        <v>2030</v>
      </c>
    </row>
    <row r="18" spans="1:20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5.0656287339361228</v>
      </c>
      <c r="M18" s="18">
        <v>-0.90578261271663507</v>
      </c>
      <c r="N18" s="18">
        <v>9.1100595489763236E-2</v>
      </c>
      <c r="O18" s="18">
        <v>0.52229174067662143</v>
      </c>
      <c r="P18" s="18">
        <v>2.9</v>
      </c>
      <c r="Q18" s="18">
        <v>3.5</v>
      </c>
      <c r="R18" s="18">
        <v>3</v>
      </c>
      <c r="S18" s="18">
        <v>2.7</v>
      </c>
      <c r="T18" s="18">
        <v>2.5</v>
      </c>
    </row>
    <row r="19" spans="1:20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0.3509173449090639</v>
      </c>
      <c r="M19" s="18">
        <v>2.4677363165701962</v>
      </c>
      <c r="N19" s="18">
        <v>-0.43293078312068189</v>
      </c>
      <c r="O19" s="18">
        <v>2.5499616163100285</v>
      </c>
      <c r="P19" s="18">
        <v>1.5</v>
      </c>
      <c r="Q19" s="18">
        <v>2</v>
      </c>
      <c r="R19" s="18">
        <v>2</v>
      </c>
      <c r="S19" s="18">
        <v>1.8</v>
      </c>
      <c r="T19" s="18">
        <v>1.8</v>
      </c>
    </row>
    <row r="20" spans="1:20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23.846643675913555</v>
      </c>
      <c r="L20" s="18">
        <v>-6.8810846119753251</v>
      </c>
      <c r="M20" s="18">
        <v>1.7445393834803582</v>
      </c>
      <c r="N20" s="18">
        <v>-5.3433077816411867</v>
      </c>
      <c r="O20" s="18">
        <v>16.778870303201771</v>
      </c>
      <c r="P20" s="18">
        <v>7.7814446213110102</v>
      </c>
      <c r="Q20" s="18">
        <v>5.9292452653112235</v>
      </c>
      <c r="R20" s="18">
        <v>2.2999999999999998</v>
      </c>
      <c r="S20" s="18">
        <v>4.4678887060320136</v>
      </c>
      <c r="T20" s="18">
        <v>3.6655136758238882</v>
      </c>
    </row>
    <row r="21" spans="1:20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0.34554669528870363</v>
      </c>
      <c r="M21" s="18">
        <v>4.9591925840406503</v>
      </c>
      <c r="N21" s="18">
        <v>-7.0159708861027212</v>
      </c>
      <c r="O21" s="18">
        <v>9.7635359427912931</v>
      </c>
      <c r="P21" s="18">
        <v>7.5</v>
      </c>
      <c r="Q21" s="18">
        <v>6</v>
      </c>
      <c r="R21" s="18">
        <v>5.5</v>
      </c>
      <c r="S21" s="18">
        <v>4.5</v>
      </c>
      <c r="T21" s="18">
        <v>4</v>
      </c>
    </row>
    <row r="22" spans="1:20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18" t="s">
        <v>58</v>
      </c>
      <c r="F22" s="18" t="s">
        <v>58</v>
      </c>
      <c r="G22" s="18" t="s">
        <v>58</v>
      </c>
      <c r="H22" s="18" t="s">
        <v>58</v>
      </c>
      <c r="I22" s="18" t="s">
        <v>58</v>
      </c>
      <c r="J22" s="18" t="s">
        <v>58</v>
      </c>
      <c r="K22" s="18" t="s">
        <v>58</v>
      </c>
      <c r="L22" s="18" t="s">
        <v>58</v>
      </c>
      <c r="M22" s="18" t="s">
        <v>58</v>
      </c>
      <c r="N22" s="18" t="s">
        <v>58</v>
      </c>
      <c r="O22" s="18" t="s">
        <v>58</v>
      </c>
      <c r="P22" s="18" t="s">
        <v>58</v>
      </c>
      <c r="Q22" s="18" t="s">
        <v>58</v>
      </c>
      <c r="R22" s="18" t="s">
        <v>58</v>
      </c>
      <c r="S22" s="18" t="s">
        <v>58</v>
      </c>
      <c r="T22" s="18" t="s">
        <v>58</v>
      </c>
    </row>
    <row r="23" spans="1:20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-7.0214425406672376</v>
      </c>
      <c r="N23" s="18">
        <v>0.10774935757001458</v>
      </c>
      <c r="O23" s="18">
        <v>1.4187455316561994</v>
      </c>
      <c r="P23" s="18">
        <v>3</v>
      </c>
      <c r="Q23" s="18">
        <v>3.1898308620453162</v>
      </c>
      <c r="R23" s="18">
        <v>3.2787175091514986</v>
      </c>
      <c r="S23" s="18">
        <v>3.3416967633967558</v>
      </c>
      <c r="T23" s="18">
        <v>3.4170315847821739</v>
      </c>
    </row>
    <row r="24" spans="1:20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-5.0431842344057713</v>
      </c>
      <c r="N24" s="18">
        <v>-1.7709461361285008</v>
      </c>
      <c r="O24" s="18">
        <v>5.3542858762829439</v>
      </c>
      <c r="P24" s="18">
        <v>4.8</v>
      </c>
      <c r="Q24" s="18">
        <v>4.9000000000000004</v>
      </c>
      <c r="R24" s="18">
        <v>4.4000000000000004</v>
      </c>
      <c r="S24" s="18">
        <v>4</v>
      </c>
      <c r="T24" s="18">
        <v>3.6</v>
      </c>
    </row>
    <row r="25" spans="1:20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  <c r="S25" s="13">
        <v>2029</v>
      </c>
      <c r="T25" s="13">
        <v>2030</v>
      </c>
    </row>
    <row r="26" spans="1:20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1">
        <v>13976.145</v>
      </c>
      <c r="F26" s="41">
        <v>14623.094999999999</v>
      </c>
      <c r="G26" s="41">
        <v>15462.966</v>
      </c>
      <c r="H26" s="41">
        <v>16447.579000000002</v>
      </c>
      <c r="I26" s="41">
        <v>16971.882000000001</v>
      </c>
      <c r="J26" s="41">
        <v>16201.315000000001</v>
      </c>
      <c r="K26" s="41">
        <v>17965.642</v>
      </c>
      <c r="L26" s="41">
        <v>21474.97</v>
      </c>
      <c r="M26" s="41">
        <v>22935.266</v>
      </c>
      <c r="N26" s="41">
        <v>23745.886999999999</v>
      </c>
      <c r="O26" s="41">
        <v>24741.16151449053</v>
      </c>
      <c r="P26" s="41">
        <v>26196.956199164662</v>
      </c>
      <c r="Q26" s="41">
        <v>27818.809757454947</v>
      </c>
      <c r="R26" s="41">
        <v>29398.361775483238</v>
      </c>
      <c r="S26" s="41">
        <v>30886.536246919972</v>
      </c>
      <c r="T26" s="41">
        <v>32386.849745114105</v>
      </c>
    </row>
    <row r="27" spans="1:20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1">
        <v>4316.2340000000004</v>
      </c>
      <c r="F27" s="41">
        <v>4416.3289999999997</v>
      </c>
      <c r="G27" s="41">
        <v>4758.0820000000003</v>
      </c>
      <c r="H27" s="41">
        <v>5123.6369999999997</v>
      </c>
      <c r="I27" s="41">
        <v>5759.0709999999999</v>
      </c>
      <c r="J27" s="41">
        <v>6128.7950000000001</v>
      </c>
      <c r="K27" s="41">
        <v>7038.5439999999999</v>
      </c>
      <c r="L27" s="41">
        <v>7475.2669999999998</v>
      </c>
      <c r="M27" s="41">
        <v>8309.4089999999997</v>
      </c>
      <c r="N27" s="41">
        <v>8824.1689999999999</v>
      </c>
      <c r="O27" s="41">
        <v>9338</v>
      </c>
      <c r="P27" s="41">
        <v>9646.1540000000005</v>
      </c>
      <c r="Q27" s="41">
        <v>9964.4770820000012</v>
      </c>
      <c r="R27" s="41">
        <v>10293.304825706002</v>
      </c>
      <c r="S27" s="41">
        <v>10602.103970477181</v>
      </c>
      <c r="T27" s="41">
        <v>10920.167089591496</v>
      </c>
    </row>
    <row r="28" spans="1:20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1">
        <v>5734.1769999999988</v>
      </c>
      <c r="F28" s="41">
        <v>5329.8109999999979</v>
      </c>
      <c r="G28" s="41">
        <v>5909.0189999999993</v>
      </c>
      <c r="H28" s="41">
        <v>6721.4339999999938</v>
      </c>
      <c r="I28" s="41">
        <v>6900.4879999999948</v>
      </c>
      <c r="J28" s="41">
        <v>6474.7769999999982</v>
      </c>
      <c r="K28" s="41">
        <v>8304.299999999992</v>
      </c>
      <c r="L28" s="41">
        <v>8903.1739999999991</v>
      </c>
      <c r="M28" s="41">
        <v>9769.0519999999942</v>
      </c>
      <c r="N28" s="41">
        <v>8432.7990000000045</v>
      </c>
      <c r="O28" s="41">
        <v>10044.651956219033</v>
      </c>
      <c r="P28" s="41">
        <v>11050.666578139157</v>
      </c>
      <c r="Q28" s="41">
        <v>12058.335003374656</v>
      </c>
      <c r="R28" s="41">
        <v>12837.81080724083</v>
      </c>
      <c r="S28" s="41">
        <v>13187.176495069976</v>
      </c>
      <c r="T28" s="41">
        <v>13962.347844552674</v>
      </c>
    </row>
    <row r="29" spans="1:20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1">
        <v>5296.7740000000003</v>
      </c>
      <c r="F29" s="41">
        <v>4941.2520000000004</v>
      </c>
      <c r="G29" s="41">
        <v>5600.5929999999998</v>
      </c>
      <c r="H29" s="41">
        <v>6448.1980000000003</v>
      </c>
      <c r="I29" s="41">
        <v>6718.817</v>
      </c>
      <c r="J29" s="41">
        <v>6730.2520000000004</v>
      </c>
      <c r="K29" s="41">
        <v>7402.3339999999998</v>
      </c>
      <c r="L29" s="41">
        <v>8404.3729999999996</v>
      </c>
      <c r="M29" s="41">
        <v>9504.4040000000005</v>
      </c>
      <c r="N29" s="41">
        <v>9043.0419999999995</v>
      </c>
      <c r="O29" s="41">
        <v>10323.00116223138</v>
      </c>
      <c r="P29" s="41">
        <v>11470.513204855361</v>
      </c>
      <c r="Q29" s="41">
        <v>12560.510062387311</v>
      </c>
      <c r="R29" s="41">
        <v>13666.384251821679</v>
      </c>
      <c r="S29" s="41">
        <v>14728.679431912018</v>
      </c>
      <c r="T29" s="41">
        <v>15624.18314137227</v>
      </c>
    </row>
    <row r="30" spans="1:20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1">
        <v>437.40299999999843</v>
      </c>
      <c r="F30" s="41">
        <v>388.55899999999747</v>
      </c>
      <c r="G30" s="41">
        <v>308.42599999999948</v>
      </c>
      <c r="H30" s="41">
        <v>273.23599999999351</v>
      </c>
      <c r="I30" s="41">
        <v>181.67099999999482</v>
      </c>
      <c r="J30" s="41">
        <v>-255.47500000000218</v>
      </c>
      <c r="K30" s="41">
        <v>901.96599999999307</v>
      </c>
      <c r="L30" s="41">
        <v>498.80099999999948</v>
      </c>
      <c r="M30" s="41">
        <v>264.64799999999377</v>
      </c>
      <c r="N30" s="41">
        <v>-610.24299999999494</v>
      </c>
      <c r="O30" s="41">
        <v>-278.34920601234626</v>
      </c>
      <c r="P30" s="41">
        <v>-419.8466267162039</v>
      </c>
      <c r="Q30" s="41">
        <v>-502.17505901265577</v>
      </c>
      <c r="R30" s="41">
        <v>-828.57344458084845</v>
      </c>
      <c r="S30" s="41">
        <v>-1541.5029368420419</v>
      </c>
      <c r="T30" s="41">
        <v>-1661.8352968195959</v>
      </c>
    </row>
    <row r="31" spans="1:20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1">
        <v>14862.855</v>
      </c>
      <c r="F31" s="41">
        <v>15171.332</v>
      </c>
      <c r="G31" s="41">
        <v>16687.374</v>
      </c>
      <c r="H31" s="41">
        <v>17981.553</v>
      </c>
      <c r="I31" s="41">
        <v>18490.269</v>
      </c>
      <c r="J31" s="41">
        <v>18311.75</v>
      </c>
      <c r="K31" s="41">
        <v>21569.205000000002</v>
      </c>
      <c r="L31" s="41">
        <v>27969.309000000001</v>
      </c>
      <c r="M31" s="41">
        <v>26108.293000000001</v>
      </c>
      <c r="N31" s="41">
        <v>26368.48</v>
      </c>
      <c r="O31" s="41">
        <v>27357.661009296266</v>
      </c>
      <c r="P31" s="41">
        <v>29164.634518960283</v>
      </c>
      <c r="Q31" s="41">
        <v>31298.734512914754</v>
      </c>
      <c r="R31" s="41">
        <v>33779.553523601491</v>
      </c>
      <c r="S31" s="41">
        <v>36653.781958909036</v>
      </c>
      <c r="T31" s="41">
        <v>39232.972129753318</v>
      </c>
    </row>
    <row r="32" spans="1:20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1">
        <v>15145.147999999999</v>
      </c>
      <c r="F32" s="41">
        <v>15042.393</v>
      </c>
      <c r="G32" s="41">
        <v>16800.312999999998</v>
      </c>
      <c r="H32" s="41">
        <v>18120.759999999998</v>
      </c>
      <c r="I32" s="41">
        <v>18554.708999999999</v>
      </c>
      <c r="J32" s="41">
        <v>17892.296999999999</v>
      </c>
      <c r="K32" s="41">
        <v>22593.912</v>
      </c>
      <c r="L32" s="41">
        <v>29733.98</v>
      </c>
      <c r="M32" s="41">
        <v>27557.798999999999</v>
      </c>
      <c r="N32" s="41">
        <v>27011.909</v>
      </c>
      <c r="O32" s="41">
        <v>28828.160478271915</v>
      </c>
      <c r="P32" s="41">
        <v>30816.150424853553</v>
      </c>
      <c r="Q32" s="41">
        <v>33295.926049541515</v>
      </c>
      <c r="R32" s="41">
        <v>35803.775199592987</v>
      </c>
      <c r="S32" s="41">
        <v>38129.588436558544</v>
      </c>
      <c r="T32" s="41">
        <v>40450.30770716125</v>
      </c>
    </row>
    <row r="33" spans="1:20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  <c r="S33" s="13">
        <v>2029</v>
      </c>
      <c r="T33" s="13">
        <v>2030</v>
      </c>
    </row>
    <row r="34" spans="1:20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3.2973432652704417</v>
      </c>
      <c r="L34" s="18">
        <v>9.692465702593438</v>
      </c>
      <c r="M34" s="18">
        <v>10.672473743766744</v>
      </c>
      <c r="N34" s="18">
        <v>2.0569658448042389</v>
      </c>
      <c r="O34" s="18">
        <v>3.6110028171497959</v>
      </c>
      <c r="P34" s="18">
        <v>3.346462361557883</v>
      </c>
      <c r="Q34" s="18">
        <v>3.0053202077966858</v>
      </c>
      <c r="R34" s="40">
        <v>2.8867238191988065</v>
      </c>
      <c r="S34" s="40">
        <v>2.764913471772374</v>
      </c>
      <c r="T34" s="40">
        <v>2.7937826906321277</v>
      </c>
    </row>
    <row r="35" spans="1:20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13.770367452053492</v>
      </c>
      <c r="M35" s="18">
        <v>7.7762090351813242</v>
      </c>
      <c r="N35" s="18">
        <v>3.4401521441666176</v>
      </c>
      <c r="O35" s="18">
        <v>3.65</v>
      </c>
      <c r="P35" s="18">
        <v>2.9</v>
      </c>
      <c r="Q35" s="18">
        <v>2.6</v>
      </c>
      <c r="R35" s="40">
        <v>2.6</v>
      </c>
      <c r="S35" s="40">
        <v>2.2999999999999998</v>
      </c>
      <c r="T35" s="40">
        <v>2.2999999999999998</v>
      </c>
    </row>
    <row r="36" spans="1:20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5.833347383879925</v>
      </c>
      <c r="M36" s="18">
        <v>8.4816506334872201</v>
      </c>
      <c r="N36" s="18">
        <v>6.6566545667495092</v>
      </c>
      <c r="O36" s="18">
        <v>3.1916484828852845</v>
      </c>
      <c r="P36" s="18">
        <v>1.7733990147783345</v>
      </c>
      <c r="Q36" s="18">
        <v>1.274509803921589</v>
      </c>
      <c r="R36" s="40">
        <v>1.2745098039215605</v>
      </c>
      <c r="S36" s="40">
        <v>1.1787819253437988</v>
      </c>
      <c r="T36" s="40">
        <v>1.178781925343813</v>
      </c>
    </row>
    <row r="37" spans="1:20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3.5604605879635756</v>
      </c>
      <c r="L37" s="18">
        <v>15.134087219391844</v>
      </c>
      <c r="M37" s="18">
        <v>7.8441148393316666</v>
      </c>
      <c r="N37" s="18">
        <v>-8.8056350190236685</v>
      </c>
      <c r="O37" s="18">
        <v>1.9996953706959701</v>
      </c>
      <c r="P37" s="18">
        <v>2.0726951398322129</v>
      </c>
      <c r="Q37" s="18">
        <v>3.0108549586996407</v>
      </c>
      <c r="R37" s="40">
        <v>1.1751494545000487</v>
      </c>
      <c r="S37" s="40">
        <v>-1.6718133832075253</v>
      </c>
      <c r="T37" s="40">
        <v>2.1344678950223805</v>
      </c>
    </row>
    <row r="38" spans="1:20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13.145826324588455</v>
      </c>
      <c r="M38" s="18">
        <v>7.7454869795282804</v>
      </c>
      <c r="N38" s="18">
        <v>2.3248928902816601</v>
      </c>
      <c r="O38" s="18">
        <v>4</v>
      </c>
      <c r="P38" s="18">
        <v>3.3637861125599127</v>
      </c>
      <c r="Q38" s="18">
        <v>3.304338551209812</v>
      </c>
      <c r="R38" s="40">
        <v>3.1321073568231705</v>
      </c>
      <c r="S38" s="40">
        <v>3.1321073568231705</v>
      </c>
      <c r="T38" s="40">
        <v>2</v>
      </c>
    </row>
    <row r="39" spans="1:20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  <c r="S39" s="18" t="s">
        <v>58</v>
      </c>
      <c r="T39" s="18" t="s">
        <v>58</v>
      </c>
    </row>
    <row r="40" spans="1:20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0.39542834581777697</v>
      </c>
      <c r="N40" s="18">
        <v>0.88786238477402435</v>
      </c>
      <c r="O40" s="18">
        <v>2.2999999999999998</v>
      </c>
      <c r="P40" s="18">
        <v>3.5</v>
      </c>
      <c r="Q40" s="18">
        <v>4</v>
      </c>
      <c r="R40" s="40">
        <v>4.5</v>
      </c>
      <c r="S40" s="40">
        <v>5</v>
      </c>
      <c r="T40" s="40">
        <v>3.5</v>
      </c>
    </row>
    <row r="41" spans="1:20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-2.3965114725093599</v>
      </c>
      <c r="N41" s="18">
        <v>-0.21373005244024057</v>
      </c>
      <c r="O41" s="18">
        <v>1.3</v>
      </c>
      <c r="P41" s="18">
        <v>2</v>
      </c>
      <c r="Q41" s="18">
        <v>3</v>
      </c>
      <c r="R41" s="40">
        <v>3</v>
      </c>
      <c r="S41" s="40">
        <v>2.4</v>
      </c>
      <c r="T41" s="40">
        <v>2.4</v>
      </c>
    </row>
    <row r="42" spans="1:20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  <c r="S42" s="13">
        <v>2029</v>
      </c>
      <c r="T42" s="13">
        <v>2030</v>
      </c>
    </row>
    <row r="43" spans="1:20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1">
        <v>1.0584176341633318</v>
      </c>
      <c r="F43" s="41">
        <v>2.2103364425735506</v>
      </c>
      <c r="G43" s="41">
        <v>1.6095954957809631</v>
      </c>
      <c r="H43" s="41">
        <v>2.0602141794971751</v>
      </c>
      <c r="I43" s="41">
        <v>-6.4848688665475912E-2</v>
      </c>
      <c r="J43" s="41">
        <v>-2.6864501360148498</v>
      </c>
      <c r="K43" s="41">
        <v>4.4637723212910796</v>
      </c>
      <c r="L43" s="41">
        <v>2.8374007287305605</v>
      </c>
      <c r="M43" s="41">
        <v>-0.52307192170633465</v>
      </c>
      <c r="N43" s="41">
        <v>5.2627855514412812E-2</v>
      </c>
      <c r="O43" s="41">
        <v>0.30213662351187698</v>
      </c>
      <c r="P43" s="41">
        <v>1.6532885984724512</v>
      </c>
      <c r="Q43" s="41">
        <v>2.0004983023073581</v>
      </c>
      <c r="R43" s="41">
        <v>1.7286390350076828</v>
      </c>
      <c r="S43" s="41">
        <v>1.5618459705443486</v>
      </c>
      <c r="T43" s="41">
        <v>1.4489540367070941</v>
      </c>
    </row>
    <row r="44" spans="1:20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1">
        <v>0.35252721550185201</v>
      </c>
      <c r="F44" s="41">
        <v>0.47474460022706683</v>
      </c>
      <c r="G44" s="41">
        <v>0.71253198591247691</v>
      </c>
      <c r="H44" s="41">
        <v>0.36944627804762731</v>
      </c>
      <c r="I44" s="41">
        <v>1.0436478795682609</v>
      </c>
      <c r="J44" s="41">
        <v>0.76484156572518147</v>
      </c>
      <c r="K44" s="41">
        <v>0.76740141950168927</v>
      </c>
      <c r="L44" s="41">
        <v>7.133337676348088E-2</v>
      </c>
      <c r="M44" s="41">
        <v>0.49396649535281845</v>
      </c>
      <c r="N44" s="41">
        <v>-8.9642315686497123E-2</v>
      </c>
      <c r="O44" s="41">
        <v>0.52594975555319012</v>
      </c>
      <c r="P44" s="41">
        <v>0.31105375886302072</v>
      </c>
      <c r="Q44" s="41">
        <v>0.41015152240451269</v>
      </c>
      <c r="R44" s="41">
        <v>0.40749010571621225</v>
      </c>
      <c r="S44" s="41">
        <v>0.36459768003912996</v>
      </c>
      <c r="T44" s="41">
        <v>0.36210239592534293</v>
      </c>
    </row>
    <row r="45" spans="1:20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1">
        <v>1.1260524712424773</v>
      </c>
      <c r="F45" s="41">
        <v>-0.15219030714325485</v>
      </c>
      <c r="G45" s="41">
        <v>1.9463861500573265</v>
      </c>
      <c r="H45" s="41">
        <v>2.8631913112762164</v>
      </c>
      <c r="I45" s="41">
        <v>1.242580152443753</v>
      </c>
      <c r="J45" s="41">
        <v>-2.038158278765084</v>
      </c>
      <c r="K45" s="41">
        <v>5.2833254745872962</v>
      </c>
      <c r="L45" s="41">
        <v>-1.7655122737307491</v>
      </c>
      <c r="M45" s="41">
        <v>0.40899874476174408</v>
      </c>
      <c r="N45" s="41">
        <v>-1.2866819702874852</v>
      </c>
      <c r="O45" s="41">
        <v>3.8262677414881443</v>
      </c>
      <c r="P45" s="41">
        <v>2.031586031897255</v>
      </c>
      <c r="Q45" s="41">
        <v>1.6256329674333529</v>
      </c>
      <c r="R45" s="41">
        <v>0.65063791119598202</v>
      </c>
      <c r="S45" s="41">
        <v>1.2962769492184851</v>
      </c>
      <c r="T45" s="41">
        <v>1.0838840697875742</v>
      </c>
    </row>
    <row r="46" spans="1:20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1">
        <v>-0.69385830406199478</v>
      </c>
      <c r="F46" s="41">
        <v>-1.3646442904211995</v>
      </c>
      <c r="G46" s="41">
        <v>2.1627560868054925</v>
      </c>
      <c r="H46" s="41">
        <v>2.4432196784567264</v>
      </c>
      <c r="I46" s="41">
        <v>0.30357606216455674</v>
      </c>
      <c r="J46" s="41">
        <v>-0.5553229442626485</v>
      </c>
      <c r="K46" s="41">
        <v>1.5565244587217373</v>
      </c>
      <c r="L46" s="41">
        <v>7.9441333017117546E-2</v>
      </c>
      <c r="M46" s="41">
        <v>1.1226342853570745</v>
      </c>
      <c r="N46" s="41">
        <v>-1.6828457279899325</v>
      </c>
      <c r="O46" s="41">
        <v>2.1785739549208469</v>
      </c>
      <c r="P46" s="41">
        <v>1.8008710166961144</v>
      </c>
      <c r="Q46" s="41">
        <v>1.5089858071733011</v>
      </c>
      <c r="R46" s="41">
        <v>1.4281539579514368</v>
      </c>
      <c r="S46" s="41">
        <v>1.2015212699695359</v>
      </c>
      <c r="T46" s="41">
        <v>1.0888422162803717</v>
      </c>
    </row>
    <row r="47" spans="1:20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1">
        <v>1.8199107753044723</v>
      </c>
      <c r="F47" s="41">
        <v>1.2124539832779448</v>
      </c>
      <c r="G47" s="41">
        <v>-0.21636993674816671</v>
      </c>
      <c r="H47" s="41">
        <v>0.41997163281949074</v>
      </c>
      <c r="I47" s="41">
        <v>0.93900409027919463</v>
      </c>
      <c r="J47" s="41">
        <v>-1.4828353345024372</v>
      </c>
      <c r="K47" s="41">
        <v>3.72680101586556</v>
      </c>
      <c r="L47" s="41">
        <v>-1.8449536067478678</v>
      </c>
      <c r="M47" s="41">
        <v>-0.71363554059532985</v>
      </c>
      <c r="N47" s="41">
        <v>0.39616375770244572</v>
      </c>
      <c r="O47" s="41">
        <v>1.6476937865672951</v>
      </c>
      <c r="P47" s="41">
        <v>0.23071501520113996</v>
      </c>
      <c r="Q47" s="41">
        <v>0.11664716026005274</v>
      </c>
      <c r="R47" s="41">
        <v>5.0668418170899732E-2</v>
      </c>
      <c r="S47" s="41">
        <v>9.4755679248954755E-2</v>
      </c>
      <c r="T47" s="41">
        <v>-4.9581464927979562E-3</v>
      </c>
    </row>
    <row r="48" spans="1:20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1">
        <v>1.811089006002665</v>
      </c>
      <c r="F48" s="41">
        <v>2.2912959333662659</v>
      </c>
      <c r="G48" s="41">
        <v>3.8494889875567648</v>
      </c>
      <c r="H48" s="41">
        <v>2.678679764085516</v>
      </c>
      <c r="I48" s="41">
        <v>-0.35023146968091834</v>
      </c>
      <c r="J48" s="41">
        <v>-0.18055708415453983</v>
      </c>
      <c r="K48" s="41">
        <v>5.6973194262043192</v>
      </c>
      <c r="L48" s="41">
        <v>7.2995155832103436</v>
      </c>
      <c r="M48" s="41">
        <v>-4.9069142844565947</v>
      </c>
      <c r="N48" s="41">
        <v>7.0678664786557405E-2</v>
      </c>
      <c r="O48" s="41">
        <v>0.93206487556284634</v>
      </c>
      <c r="P48" s="41">
        <v>1.9596531173271992</v>
      </c>
      <c r="Q48" s="41">
        <v>2.0910620656447496</v>
      </c>
      <c r="R48" s="41">
        <v>2.1602933901425714</v>
      </c>
      <c r="S48" s="41">
        <v>2.2163623438468623</v>
      </c>
      <c r="T48" s="41">
        <v>2.284904355129306</v>
      </c>
    </row>
    <row r="49" spans="1:20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1">
        <v>-0.56471920606060644</v>
      </c>
      <c r="F49" s="41">
        <v>-2.2725006492832711</v>
      </c>
      <c r="G49" s="41">
        <v>-4.7190538930681969</v>
      </c>
      <c r="H49" s="41">
        <v>-3.6618186699614981</v>
      </c>
      <c r="I49" s="41">
        <v>-1.19577510178144</v>
      </c>
      <c r="J49" s="41">
        <v>0.67109642540376868</v>
      </c>
      <c r="K49" s="41">
        <v>-9.2692769109584763</v>
      </c>
      <c r="L49" s="41">
        <v>-6.5342032246756299</v>
      </c>
      <c r="M49" s="41">
        <v>3.5854148972247186</v>
      </c>
      <c r="N49" s="41">
        <v>1.2069097547016958</v>
      </c>
      <c r="O49" s="41">
        <v>-3.586007985070701</v>
      </c>
      <c r="P49" s="41">
        <v>-3.3204826874501703</v>
      </c>
      <c r="Q49" s="41">
        <v>-3.4611581249133287</v>
      </c>
      <c r="R49" s="41">
        <v>-3.175602197431302</v>
      </c>
      <c r="S49" s="41">
        <v>-2.9375688812124938</v>
      </c>
      <c r="T49" s="41">
        <v>-2.6824623011325106</v>
      </c>
    </row>
    <row r="50" spans="1:20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  <c r="S50" s="13">
        <v>2029</v>
      </c>
      <c r="T50" s="13">
        <v>2030</v>
      </c>
    </row>
    <row r="51" spans="1:20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1.2633996937212828</v>
      </c>
      <c r="O51" s="18">
        <v>3.7429111531190813</v>
      </c>
      <c r="P51" s="18">
        <v>2.9</v>
      </c>
      <c r="Q51" s="18">
        <v>2.6</v>
      </c>
      <c r="R51" s="18">
        <v>2.6</v>
      </c>
      <c r="S51">
        <v>2.2999999999999998</v>
      </c>
      <c r="T51">
        <v>2.2999999999999998</v>
      </c>
    </row>
    <row r="52" spans="1:20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  <c r="S52" s="13">
        <v>2029</v>
      </c>
      <c r="T52" s="13">
        <v>2030</v>
      </c>
    </row>
    <row r="53" spans="1:20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13897.074000000001</v>
      </c>
      <c r="M53" s="51">
        <v>15298.148999999999</v>
      </c>
      <c r="N53" s="51">
        <v>14003.174000000001</v>
      </c>
      <c r="O53" s="51">
        <v>14309.158932874088</v>
      </c>
      <c r="P53" s="51">
        <v>15042.540598952284</v>
      </c>
      <c r="Q53" s="51">
        <v>15975.561758922204</v>
      </c>
      <c r="R53" s="51">
        <v>16850.782170321279</v>
      </c>
      <c r="S53" s="51">
        <v>17704.012767256972</v>
      </c>
      <c r="T53" s="51">
        <v>18765.566806358052</v>
      </c>
    </row>
    <row r="54" spans="1:20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17872.226999999999</v>
      </c>
      <c r="M54" s="51">
        <v>19668.537</v>
      </c>
      <c r="N54" s="51">
        <v>21295.555</v>
      </c>
      <c r="O54" s="51">
        <v>23053.416417049237</v>
      </c>
      <c r="P54" s="51">
        <v>24551.88848415744</v>
      </c>
      <c r="Q54" s="51">
        <v>25972.951789620471</v>
      </c>
      <c r="R54" s="51">
        <v>27448.734910306706</v>
      </c>
      <c r="S54" s="51">
        <v>28950.180709900484</v>
      </c>
      <c r="T54" s="51">
        <v>30389.728445700286</v>
      </c>
    </row>
    <row r="55" spans="1:20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14596.824000000001</v>
      </c>
      <c r="M55" s="51">
        <v>15995.691000000001</v>
      </c>
      <c r="N55" s="51">
        <v>17266.324000000001</v>
      </c>
      <c r="O55" s="51">
        <v>18691.588792294508</v>
      </c>
      <c r="P55" s="51">
        <v>19906.542063793651</v>
      </c>
      <c r="Q55" s="51">
        <v>21058.732718446026</v>
      </c>
      <c r="R55" s="51">
        <v>22255.289911508131</v>
      </c>
      <c r="S55" s="51">
        <v>23472.654269667626</v>
      </c>
      <c r="T55" s="51">
        <v>24639.832003226849</v>
      </c>
    </row>
    <row r="56" spans="1:20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3672.846</v>
      </c>
      <c r="N56" s="51">
        <v>4029.2310000000002</v>
      </c>
      <c r="O56" s="51">
        <v>4361.8276247547301</v>
      </c>
      <c r="P56" s="51">
        <v>4645.3464203637877</v>
      </c>
      <c r="Q56" s="51">
        <v>4914.2190711744443</v>
      </c>
      <c r="R56" s="51">
        <v>5193.4449987985754</v>
      </c>
      <c r="S56" s="51">
        <v>5477.5264402328585</v>
      </c>
      <c r="T56" s="51">
        <v>5749.8964424734368</v>
      </c>
    </row>
    <row r="57" spans="1:20" x14ac:dyDescent="0.25">
      <c r="A57" s="35">
        <f>A56+1</f>
        <v>46</v>
      </c>
      <c r="B57" s="35" t="s">
        <v>18</v>
      </c>
      <c r="C57" s="35" t="s">
        <v>19</v>
      </c>
      <c r="D57" s="35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4676.4059999999999</v>
      </c>
      <c r="L57" s="51">
        <v>5448.5029999999997</v>
      </c>
      <c r="M57" s="51">
        <v>5624.0410000000002</v>
      </c>
      <c r="N57" s="51">
        <v>5909.51</v>
      </c>
      <c r="O57" s="51">
        <v>6123</v>
      </c>
      <c r="P57" s="51">
        <v>6473</v>
      </c>
      <c r="Q57" s="51">
        <v>6740</v>
      </c>
      <c r="R57" s="51">
        <v>7038</v>
      </c>
      <c r="S57" s="51">
        <v>7389.9</v>
      </c>
      <c r="T57" s="51">
        <v>7786.0678603529923</v>
      </c>
    </row>
    <row r="58" spans="1:20" x14ac:dyDescent="0.25">
      <c r="A58" s="35">
        <f>A57+1</f>
        <v>47</v>
      </c>
      <c r="B58" s="35" t="s">
        <v>20</v>
      </c>
      <c r="C58" s="35" t="s">
        <v>92</v>
      </c>
      <c r="D58" s="35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1026.5050000000001</v>
      </c>
      <c r="N58" s="51">
        <v>848.81200000000001</v>
      </c>
      <c r="O58" s="51">
        <v>832.261348189415</v>
      </c>
      <c r="P58" s="51">
        <v>825.16821169916432</v>
      </c>
      <c r="Q58" s="51">
        <v>844.08324233983285</v>
      </c>
      <c r="R58" s="51">
        <v>832.26134818941512</v>
      </c>
      <c r="S58" s="51">
        <v>844.08324233983296</v>
      </c>
      <c r="T58" s="51">
        <v>889.33401056099808</v>
      </c>
    </row>
    <row r="59" spans="1:20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  <c r="S59" s="13">
        <v>2029</v>
      </c>
      <c r="T59" s="13">
        <v>2030</v>
      </c>
    </row>
    <row r="60" spans="1:20" x14ac:dyDescent="0.25">
      <c r="A60" s="1">
        <f>A58+1</f>
        <v>48</v>
      </c>
      <c r="B60" s="1" t="s">
        <v>129</v>
      </c>
      <c r="C60" s="1" t="s">
        <v>95</v>
      </c>
      <c r="D60" s="1" t="s">
        <v>96</v>
      </c>
      <c r="E60" s="51">
        <v>1986.096</v>
      </c>
      <c r="F60" s="51">
        <v>1968.9570000000001</v>
      </c>
      <c r="G60" s="51">
        <v>1950.116</v>
      </c>
      <c r="H60" s="51">
        <v>1934.3789999999999</v>
      </c>
      <c r="I60" s="51">
        <v>1919.9680000000001</v>
      </c>
      <c r="J60" s="51">
        <v>1907.675</v>
      </c>
      <c r="K60" s="51">
        <v>1893.223</v>
      </c>
      <c r="L60" s="51">
        <v>1875.7570000000001</v>
      </c>
      <c r="M60" s="51">
        <v>1895.239</v>
      </c>
      <c r="N60" s="51">
        <v>1878.575</v>
      </c>
      <c r="O60" s="51">
        <v>1860.5650000000001</v>
      </c>
      <c r="P60" s="51">
        <v>1824.8</v>
      </c>
      <c r="Q60" s="51">
        <v>1809.6096981379667</v>
      </c>
      <c r="R60" s="51">
        <v>1794.0153514777255</v>
      </c>
      <c r="S60" s="51">
        <v>1778.0605334779068</v>
      </c>
      <c r="T60" s="51">
        <v>1761.834371667527</v>
      </c>
    </row>
    <row r="61" spans="1:20" x14ac:dyDescent="0.25">
      <c r="A61" s="1">
        <f>A60+1</f>
        <v>49</v>
      </c>
      <c r="B61" s="1" t="s">
        <v>97</v>
      </c>
      <c r="C61" s="1" t="s">
        <v>98</v>
      </c>
      <c r="D61" s="1" t="s">
        <v>47</v>
      </c>
      <c r="E61" s="40">
        <v>-0.76803626138413961</v>
      </c>
      <c r="F61" s="40">
        <f t="shared" ref="F61:T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1.0386206742131208</v>
      </c>
      <c r="N61" s="40">
        <f t="shared" si="5"/>
        <v>-0.87925586166177538</v>
      </c>
      <c r="O61" s="40">
        <f t="shared" si="5"/>
        <v>-0.95870540170075458</v>
      </c>
      <c r="P61" s="40">
        <f t="shared" si="5"/>
        <v>-1.9222655483683724</v>
      </c>
      <c r="Q61" s="40">
        <f t="shared" si="5"/>
        <v>-0.83243653343015467</v>
      </c>
      <c r="R61" s="40">
        <f t="shared" si="5"/>
        <v>-0.86175193890082369</v>
      </c>
      <c r="S61" s="40">
        <f t="shared" si="5"/>
        <v>-0.8893356451312826</v>
      </c>
      <c r="T61" s="40">
        <f t="shared" si="5"/>
        <v>-0.91257645647424113</v>
      </c>
    </row>
    <row r="62" spans="1:20" x14ac:dyDescent="0.25">
      <c r="A62" s="1">
        <f t="shared" ref="A62:A68" si="6">A61+1</f>
        <v>50</v>
      </c>
      <c r="B62" s="1" t="s">
        <v>135</v>
      </c>
      <c r="C62" s="1" t="s">
        <v>99</v>
      </c>
      <c r="D62" s="1" t="s">
        <v>96</v>
      </c>
      <c r="E62" s="51">
        <v>1472.6</v>
      </c>
      <c r="F62" s="51">
        <v>1450.3</v>
      </c>
      <c r="G62" s="51">
        <v>1423.4</v>
      </c>
      <c r="H62" s="51">
        <v>1410.8</v>
      </c>
      <c r="I62" s="51">
        <v>1399.5</v>
      </c>
      <c r="J62" s="51">
        <v>1390.1</v>
      </c>
      <c r="K62" s="51">
        <v>1381.4</v>
      </c>
      <c r="L62" s="51">
        <v>1386</v>
      </c>
      <c r="M62" s="51">
        <v>1377.7</v>
      </c>
      <c r="N62" s="51">
        <v>1372</v>
      </c>
      <c r="O62" s="51">
        <v>1367.6</v>
      </c>
      <c r="P62" s="51">
        <v>1361</v>
      </c>
      <c r="Q62" s="51">
        <v>1350.8768675858798</v>
      </c>
      <c r="R62" s="51">
        <v>1341.8470178262212</v>
      </c>
      <c r="S62" s="51">
        <v>1333.7275850176393</v>
      </c>
      <c r="T62" s="51">
        <v>1321.5563010832659</v>
      </c>
    </row>
    <row r="63" spans="1:20" x14ac:dyDescent="0.25">
      <c r="A63" s="1">
        <f t="shared" si="6"/>
        <v>51</v>
      </c>
      <c r="B63" s="1" t="s">
        <v>100</v>
      </c>
      <c r="C63" s="1" t="s">
        <v>101</v>
      </c>
      <c r="D63" s="1" t="s">
        <v>96</v>
      </c>
      <c r="E63" s="51">
        <v>994.2</v>
      </c>
      <c r="F63" s="51">
        <v>988.6</v>
      </c>
      <c r="G63" s="51">
        <v>980.3</v>
      </c>
      <c r="H63" s="51">
        <v>982.2</v>
      </c>
      <c r="I63" s="51">
        <v>971.3</v>
      </c>
      <c r="J63" s="51">
        <v>971.7</v>
      </c>
      <c r="K63" s="51">
        <v>934.6</v>
      </c>
      <c r="L63" s="51">
        <v>951.3</v>
      </c>
      <c r="M63" s="51">
        <v>945.7</v>
      </c>
      <c r="N63" s="51">
        <v>942.7</v>
      </c>
      <c r="O63" s="51">
        <v>947.5</v>
      </c>
      <c r="P63" s="51">
        <v>943.173</v>
      </c>
      <c r="Q63" s="51">
        <v>937.50854610460067</v>
      </c>
      <c r="R63" s="51">
        <v>932.58367738922379</v>
      </c>
      <c r="S63" s="51">
        <v>928.27439917227684</v>
      </c>
      <c r="T63" s="51">
        <v>921.1247418550364</v>
      </c>
    </row>
    <row r="64" spans="1:20" x14ac:dyDescent="0.25">
      <c r="A64" s="1">
        <f t="shared" si="6"/>
        <v>52</v>
      </c>
      <c r="B64" s="1" t="s">
        <v>102</v>
      </c>
      <c r="C64" s="1" t="s">
        <v>103</v>
      </c>
      <c r="D64" s="1" t="s">
        <v>96</v>
      </c>
      <c r="E64" s="51">
        <v>896.1</v>
      </c>
      <c r="F64" s="51">
        <v>893.3</v>
      </c>
      <c r="G64" s="51">
        <v>894.8</v>
      </c>
      <c r="H64" s="51">
        <v>909.4</v>
      </c>
      <c r="I64" s="51">
        <v>910</v>
      </c>
      <c r="J64" s="51">
        <v>893</v>
      </c>
      <c r="K64" s="51">
        <v>864</v>
      </c>
      <c r="L64" s="51">
        <v>886.2</v>
      </c>
      <c r="M64" s="51">
        <v>884.2</v>
      </c>
      <c r="N64" s="51">
        <v>877.4</v>
      </c>
      <c r="O64" s="51">
        <v>883.1</v>
      </c>
      <c r="P64" s="51">
        <v>873.89390959999992</v>
      </c>
      <c r="Q64" s="51">
        <v>871.2722278711999</v>
      </c>
      <c r="R64" s="51">
        <v>866.91586673184395</v>
      </c>
      <c r="S64" s="51">
        <v>860.847455664721</v>
      </c>
      <c r="T64" s="51">
        <v>860.847455664721</v>
      </c>
    </row>
    <row r="65" spans="1:20" x14ac:dyDescent="0.25">
      <c r="A65" s="1">
        <f t="shared" si="6"/>
        <v>53</v>
      </c>
      <c r="B65" s="1" t="s">
        <v>104</v>
      </c>
      <c r="C65" s="1" t="s">
        <v>105</v>
      </c>
      <c r="D65" s="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55">
        <f t="shared" si="7"/>
        <v>-0.76905677448542065</v>
      </c>
      <c r="O65" s="55">
        <f t="shared" si="7"/>
        <v>0.64964668338272702</v>
      </c>
      <c r="P65" s="55">
        <f t="shared" si="7"/>
        <v>-1.0424742837730889</v>
      </c>
      <c r="Q65" s="55">
        <f>(Q64/P64)*100-100</f>
        <v>-0.29999999999999716</v>
      </c>
      <c r="R65" s="55">
        <f>(R64/Q64)*100-100</f>
        <v>-0.49999999999998579</v>
      </c>
      <c r="S65" s="55">
        <f>(S64/R64)*100-100</f>
        <v>-0.70000000000000284</v>
      </c>
      <c r="T65" s="55">
        <f>(T64/S64)*100-100</f>
        <v>0</v>
      </c>
    </row>
    <row r="66" spans="1:20" x14ac:dyDescent="0.25">
      <c r="A66" s="1">
        <f t="shared" si="6"/>
        <v>54</v>
      </c>
      <c r="B66" s="1" t="s">
        <v>106</v>
      </c>
      <c r="C66" s="1" t="s">
        <v>107</v>
      </c>
      <c r="D66" s="1" t="s">
        <v>47</v>
      </c>
      <c r="E66" s="40">
        <f t="shared" ref="E66:S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68.709912536443156</v>
      </c>
      <c r="O66" s="40">
        <f t="shared" si="8"/>
        <v>69.281953787657216</v>
      </c>
      <c r="P66" s="40">
        <f t="shared" si="8"/>
        <v>69.3</v>
      </c>
      <c r="Q66" s="40">
        <f t="shared" si="8"/>
        <v>69.400000000000006</v>
      </c>
      <c r="R66" s="40">
        <f t="shared" si="8"/>
        <v>69.5</v>
      </c>
      <c r="S66" s="40">
        <f t="shared" si="8"/>
        <v>69.599999999999994</v>
      </c>
      <c r="T66" s="40">
        <f t="shared" ref="T66" si="9">T63/T62*100</f>
        <v>69.7</v>
      </c>
    </row>
    <row r="67" spans="1:20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6.9269120611010928</v>
      </c>
      <c r="O67" s="40">
        <v>7.0079155672823195</v>
      </c>
      <c r="P67" s="40">
        <v>6.5812952660858581</v>
      </c>
      <c r="Q67" s="40">
        <v>6.2048230222863872</v>
      </c>
      <c r="R67" s="40">
        <v>5.9923728180264959</v>
      </c>
      <c r="S67" s="40">
        <v>6.0281864452120573</v>
      </c>
      <c r="T67" s="40">
        <v>5.7722948055106205</v>
      </c>
    </row>
    <row r="68" spans="1:20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0">
        <v>10.8649116801472</v>
      </c>
      <c r="F68" s="40">
        <v>10.075636249394886</v>
      </c>
      <c r="G68" s="40">
        <v>9.3207365350594475</v>
      </c>
      <c r="H68" s="40">
        <v>8.644789250135851</v>
      </c>
      <c r="I68" s="40">
        <v>8.0801887547613926</v>
      </c>
      <c r="J68" s="40">
        <v>7.6346722720038604</v>
      </c>
      <c r="K68" s="40">
        <v>7.2805958381195586</v>
      </c>
      <c r="L68" s="40">
        <v>6.9996061954117961</v>
      </c>
      <c r="M68" s="40">
        <v>6.7788188456466143</v>
      </c>
      <c r="N68" s="40">
        <v>6.6024327474660076</v>
      </c>
      <c r="O68" s="40">
        <v>6.4491328702483965</v>
      </c>
      <c r="P68" s="40">
        <v>6.3040937696449051</v>
      </c>
      <c r="Q68" s="40">
        <v>6.1636656552473363</v>
      </c>
      <c r="R68" s="40">
        <v>6.0297427665763115</v>
      </c>
      <c r="S68" s="40">
        <v>5.9050424904932326</v>
      </c>
      <c r="T68" s="40">
        <v>5.8</v>
      </c>
    </row>
    <row r="69" spans="1:20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  <c r="S69" s="13">
        <v>2029</v>
      </c>
      <c r="T69" s="13">
        <v>2030</v>
      </c>
    </row>
    <row r="70" spans="1:20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1685</v>
      </c>
      <c r="O70" s="40">
        <v>1816.43</v>
      </c>
      <c r="P70" s="40">
        <v>1934.4979499999999</v>
      </c>
      <c r="Q70" s="40">
        <v>2050.5678269999999</v>
      </c>
      <c r="R70" s="40">
        <v>2173.6018966199999</v>
      </c>
      <c r="S70" s="40">
        <v>2304.0180104172</v>
      </c>
      <c r="T70" s="40">
        <v>2430.739000990146</v>
      </c>
    </row>
    <row r="71" spans="1:20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5">
        <v>6.9281045751634025</v>
      </c>
      <c r="F71" s="55">
        <f>(F70/E70)*100-100</f>
        <v>5.012224938875292</v>
      </c>
      <c r="G71" s="55">
        <f t="shared" ref="G71:T71" si="10">(G70/F70)*100-100</f>
        <v>7.7997671711292185</v>
      </c>
      <c r="H71" s="55">
        <f t="shared" si="10"/>
        <v>8.4233261339092849</v>
      </c>
      <c r="I71" s="55">
        <f t="shared" si="10"/>
        <v>7.1713147410358431</v>
      </c>
      <c r="J71" s="55">
        <f t="shared" si="10"/>
        <v>6.2267657992564978</v>
      </c>
      <c r="K71" s="55">
        <f t="shared" si="10"/>
        <v>11.723534558180233</v>
      </c>
      <c r="L71" s="55">
        <f t="shared" si="10"/>
        <v>7.5176194205168372</v>
      </c>
      <c r="M71" s="55">
        <f t="shared" si="10"/>
        <v>11.944646758922062</v>
      </c>
      <c r="N71" s="55">
        <f t="shared" si="10"/>
        <v>9.6291476903057855</v>
      </c>
      <c r="O71" s="55">
        <f t="shared" si="10"/>
        <v>7.8000000000000114</v>
      </c>
      <c r="P71" s="55">
        <f t="shared" si="10"/>
        <v>6.5</v>
      </c>
      <c r="Q71" s="55">
        <f t="shared" si="10"/>
        <v>6</v>
      </c>
      <c r="R71" s="55">
        <f t="shared" si="10"/>
        <v>6</v>
      </c>
      <c r="S71" s="55">
        <f t="shared" si="10"/>
        <v>6</v>
      </c>
      <c r="T71" s="55">
        <f t="shared" si="10"/>
        <v>5.5</v>
      </c>
    </row>
    <row r="72" spans="1:20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11">(G5/G64)/(F5/F64)*100-100</f>
        <v>3.2256156651202303</v>
      </c>
      <c r="H72" s="40">
        <f t="shared" si="11"/>
        <v>2.6350682535333192</v>
      </c>
      <c r="I72" s="40">
        <f t="shared" si="11"/>
        <v>0.60899340522142609</v>
      </c>
      <c r="J72" s="40">
        <f t="shared" si="11"/>
        <v>-1.6315756238555679</v>
      </c>
      <c r="K72" s="40">
        <f t="shared" si="11"/>
        <v>10.532048339639971</v>
      </c>
      <c r="L72" s="40">
        <f t="shared" si="11"/>
        <v>-0.64435393769184657</v>
      </c>
      <c r="M72" s="40">
        <f t="shared" si="11"/>
        <v>-0.71754274846360033</v>
      </c>
      <c r="N72" s="40">
        <f t="shared" si="11"/>
        <v>0.72855174002638989</v>
      </c>
      <c r="O72" s="40">
        <f>(O5/O64)/(N5/N64)*100-100</f>
        <v>1.3420457718165295</v>
      </c>
      <c r="P72" s="40">
        <f>(P5/P64)/(O5/O64)*100-100</f>
        <v>3.7163147282287099</v>
      </c>
      <c r="Q72" s="40">
        <f>(Q5/Q64)/(P5/P64)*100-100</f>
        <v>2.9751120690838917</v>
      </c>
      <c r="R72" s="40">
        <f t="shared" ref="R72:T72" si="12">(R5/R64)/(Q5/Q64)*100-100</f>
        <v>3.1152188035753454</v>
      </c>
      <c r="S72" s="40">
        <f t="shared" si="12"/>
        <v>3.2240826409228021</v>
      </c>
      <c r="T72" s="40">
        <f t="shared" si="12"/>
        <v>2.4973825564168095</v>
      </c>
    </row>
    <row r="73" spans="1:20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  <c r="S73" s="13">
        <v>2029</v>
      </c>
      <c r="T73" s="13">
        <v>2030</v>
      </c>
    </row>
    <row r="74" spans="1:20" x14ac:dyDescent="0.2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27240.799784093892</v>
      </c>
      <c r="F74" s="40">
        <v>27704.666383924847</v>
      </c>
      <c r="G74" s="55">
        <v>28151.132034237355</v>
      </c>
      <c r="H74" s="40">
        <v>28806.489202085351</v>
      </c>
      <c r="I74" s="40">
        <v>29414.588833920425</v>
      </c>
      <c r="J74" s="55">
        <v>30037.437723487848</v>
      </c>
      <c r="K74" s="40">
        <v>30582.55292663072</v>
      </c>
      <c r="L74" s="40">
        <v>31160.328211370001</v>
      </c>
      <c r="M74" s="55">
        <v>31681.999438071307</v>
      </c>
      <c r="N74" s="40">
        <v>32182.18028799993</v>
      </c>
      <c r="O74" s="40">
        <v>32758.541993646009</v>
      </c>
      <c r="P74" s="55">
        <v>33385.150939568121</v>
      </c>
      <c r="Q74" s="40">
        <v>34087.769083795647</v>
      </c>
      <c r="R74" s="40">
        <v>34851.748909571332</v>
      </c>
      <c r="S74" s="55">
        <v>35693.868509255859</v>
      </c>
      <c r="T74" s="40">
        <v>36535.190840198266</v>
      </c>
    </row>
    <row r="75" spans="1:20" x14ac:dyDescent="0.25">
      <c r="A75" s="44">
        <v>61</v>
      </c>
      <c r="B75" s="45" t="s">
        <v>2</v>
      </c>
      <c r="C75" s="45" t="s">
        <v>122</v>
      </c>
      <c r="D75" s="46" t="s">
        <v>110</v>
      </c>
      <c r="E75" s="40">
        <f>SUM(E76:E78)</f>
        <v>1.8703932508205412</v>
      </c>
      <c r="F75" s="40">
        <f t="shared" ref="F75:T75" si="13">SUM(F76:F78)</f>
        <v>1.7028376681576418</v>
      </c>
      <c r="G75" s="55">
        <f t="shared" si="13"/>
        <v>1.6115178725687969</v>
      </c>
      <c r="H75" s="40">
        <f t="shared" si="13"/>
        <v>2.327995787348641</v>
      </c>
      <c r="I75" s="40">
        <f t="shared" si="13"/>
        <v>2.1109814096715809</v>
      </c>
      <c r="J75" s="55">
        <f t="shared" si="13"/>
        <v>2.1174829030727835</v>
      </c>
      <c r="K75" s="40">
        <f t="shared" si="13"/>
        <v>1.8147859619751046</v>
      </c>
      <c r="L75" s="40">
        <f t="shared" si="13"/>
        <v>1.8892317005888799</v>
      </c>
      <c r="M75" s="55">
        <f t="shared" si="13"/>
        <v>1.6741518996932712</v>
      </c>
      <c r="N75" s="40">
        <f t="shared" si="13"/>
        <v>1.5787540521434664</v>
      </c>
      <c r="O75" s="40">
        <f t="shared" si="13"/>
        <v>1.7909343011821761</v>
      </c>
      <c r="P75" s="55">
        <f t="shared" si="13"/>
        <v>1.9128108511167883</v>
      </c>
      <c r="Q75" s="40">
        <f t="shared" si="13"/>
        <v>2.1045827993989548</v>
      </c>
      <c r="R75" s="40">
        <f t="shared" si="13"/>
        <v>2.2412139201531289</v>
      </c>
      <c r="S75" s="55">
        <f t="shared" si="13"/>
        <v>2.4162907918037178</v>
      </c>
      <c r="T75" s="40">
        <f t="shared" si="13"/>
        <v>2.3570500090911679</v>
      </c>
    </row>
    <row r="76" spans="1:20" x14ac:dyDescent="0.2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-4.77047387340086E-2</v>
      </c>
      <c r="F76" s="40">
        <v>-4.668186549344782E-2</v>
      </c>
      <c r="G76" s="40">
        <v>-0.34724106065559823</v>
      </c>
      <c r="H76" s="40">
        <v>0.17232292921579528</v>
      </c>
      <c r="I76" s="40">
        <v>8.2407831169941659E-2</v>
      </c>
      <c r="J76" s="40">
        <v>0.30599272926344695</v>
      </c>
      <c r="K76" s="40">
        <v>-5.5678894260324088E-2</v>
      </c>
      <c r="L76" s="40">
        <v>0.14751389501723011</v>
      </c>
      <c r="M76" s="40">
        <v>-9.1633327624899161E-2</v>
      </c>
      <c r="N76" s="40">
        <v>6.4552919871476183E-2</v>
      </c>
      <c r="O76" s="40">
        <v>-9.9455633986622868E-2</v>
      </c>
      <c r="P76" s="40">
        <v>-0.2121235513844198</v>
      </c>
      <c r="Q76" s="40">
        <v>-0.31940040453102159</v>
      </c>
      <c r="R76" s="40">
        <v>-0.27963193858170998</v>
      </c>
      <c r="S76" s="40">
        <v>-0.25133415947290844</v>
      </c>
      <c r="T76" s="40">
        <v>-0.4674137240265992</v>
      </c>
    </row>
    <row r="77" spans="1:20" x14ac:dyDescent="0.2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0.89138303850774958</v>
      </c>
      <c r="F77" s="40">
        <v>0.64956127728176505</v>
      </c>
      <c r="G77" s="40">
        <v>0.82322845830040237</v>
      </c>
      <c r="H77" s="40">
        <v>0.99644692834752879</v>
      </c>
      <c r="I77" s="40">
        <v>0.8762763773928085</v>
      </c>
      <c r="J77" s="40">
        <v>0.66736590010056951</v>
      </c>
      <c r="K77" s="40">
        <v>0.75218741840749737</v>
      </c>
      <c r="L77" s="40">
        <v>0.66639100926192962</v>
      </c>
      <c r="M77" s="40">
        <v>0.73327395658221939</v>
      </c>
      <c r="N77" s="40">
        <v>0.48948969890905897</v>
      </c>
      <c r="O77" s="40">
        <v>0.84897370376448222</v>
      </c>
      <c r="P77" s="40">
        <v>1.1177803406432303</v>
      </c>
      <c r="Q77" s="40">
        <v>1.2848844191519546</v>
      </c>
      <c r="R77" s="40">
        <v>1.4238220342859662</v>
      </c>
      <c r="S77" s="40">
        <v>1.5506117324972968</v>
      </c>
      <c r="T77" s="40">
        <v>1.6200722515526436</v>
      </c>
    </row>
    <row r="78" spans="1:20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50">
        <v>1.0267149510468001</v>
      </c>
      <c r="F78" s="50">
        <v>1.0999582563693244</v>
      </c>
      <c r="G78" s="50">
        <v>1.1355304749239927</v>
      </c>
      <c r="H78" s="50">
        <v>1.1592259297853169</v>
      </c>
      <c r="I78" s="50">
        <v>1.1522972011088308</v>
      </c>
      <c r="J78" s="50">
        <v>1.1441242737087669</v>
      </c>
      <c r="K78" s="50">
        <v>1.1182774378279312</v>
      </c>
      <c r="L78" s="50">
        <v>1.0753267963097202</v>
      </c>
      <c r="M78" s="50">
        <v>1.0325112707359509</v>
      </c>
      <c r="N78" s="50">
        <v>1.0247114333629312</v>
      </c>
      <c r="O78" s="50">
        <v>1.0414162314043167</v>
      </c>
      <c r="P78" s="50">
        <v>1.0071540618579777</v>
      </c>
      <c r="Q78" s="50">
        <v>1.1390987847780216</v>
      </c>
      <c r="R78" s="50">
        <v>1.0970238244488726</v>
      </c>
      <c r="S78" s="55">
        <v>1.1170132187793296</v>
      </c>
      <c r="T78" s="55">
        <v>1.2043914815651235</v>
      </c>
    </row>
    <row r="79" spans="1:20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-0.19503386286372404</v>
      </c>
      <c r="F79" s="40">
        <f t="shared" ref="F79:S79" si="14">F5/F74*100-100</f>
        <v>0.6379741723860235</v>
      </c>
      <c r="G79" s="40">
        <f t="shared" si="14"/>
        <v>2.4082795851268628</v>
      </c>
      <c r="H79" s="40">
        <f t="shared" si="14"/>
        <v>4.3915514627276053</v>
      </c>
      <c r="I79" s="40">
        <f t="shared" si="14"/>
        <v>2.923879612717144</v>
      </c>
      <c r="J79" s="40">
        <f t="shared" si="14"/>
        <v>-2.7069476796685876</v>
      </c>
      <c r="K79" s="40">
        <f t="shared" si="14"/>
        <v>2.1930774549081065</v>
      </c>
      <c r="L79" s="40">
        <f t="shared" si="14"/>
        <v>2.2124375069273015</v>
      </c>
      <c r="M79" s="40">
        <f t="shared" si="14"/>
        <v>-0.41716886691338573</v>
      </c>
      <c r="N79" s="40">
        <f t="shared" si="14"/>
        <v>-2.0101039836668377</v>
      </c>
      <c r="O79" s="40">
        <f t="shared" si="14"/>
        <v>-1.8084494732896843</v>
      </c>
      <c r="P79" s="40">
        <f t="shared" si="14"/>
        <v>-1.1125352411954879</v>
      </c>
      <c r="Q79" s="40">
        <f>Q5/Q74*100-100</f>
        <v>-0.56862636210736639</v>
      </c>
      <c r="R79" s="40">
        <f t="shared" si="14"/>
        <v>-0.22004807830809625</v>
      </c>
      <c r="S79" s="40">
        <f t="shared" si="14"/>
        <v>-0.13701857410922003</v>
      </c>
      <c r="T79" s="40">
        <f t="shared" ref="T79" si="15">T5/T74*100-100</f>
        <v>-1.0541995146695626E-4</v>
      </c>
    </row>
    <row r="80" spans="1:20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-53.128784093893046</v>
      </c>
      <c r="F80" s="40">
        <f t="shared" ref="F80:S80" si="16">F5-F74</f>
        <v>176.74861607515413</v>
      </c>
      <c r="G80" s="40">
        <f t="shared" si="16"/>
        <v>677.95796576264547</v>
      </c>
      <c r="H80" s="40">
        <f t="shared" si="16"/>
        <v>1265.0517979146498</v>
      </c>
      <c r="I80" s="40">
        <f t="shared" si="16"/>
        <v>860.0471660795738</v>
      </c>
      <c r="J80" s="40">
        <f t="shared" si="16"/>
        <v>-813.09772348784827</v>
      </c>
      <c r="K80" s="40">
        <f t="shared" si="16"/>
        <v>670.69907336928009</v>
      </c>
      <c r="L80" s="40">
        <f t="shared" si="16"/>
        <v>689.40278862999912</v>
      </c>
      <c r="M80" s="40">
        <f t="shared" si="16"/>
        <v>-132.16743807130842</v>
      </c>
      <c r="N80" s="40">
        <f t="shared" si="16"/>
        <v>-646.89528799993059</v>
      </c>
      <c r="O80" s="40">
        <f t="shared" si="16"/>
        <v>-592.42168014147319</v>
      </c>
      <c r="P80" s="40">
        <f t="shared" si="16"/>
        <v>-371.42156952900405</v>
      </c>
      <c r="Q80" s="40">
        <f>Q5-Q74</f>
        <v>-193.83204126474448</v>
      </c>
      <c r="R80" s="40">
        <f t="shared" si="16"/>
        <v>-76.690603732276941</v>
      </c>
      <c r="S80" s="40">
        <f t="shared" si="16"/>
        <v>-48.907229675802228</v>
      </c>
      <c r="T80" s="40">
        <f t="shared" ref="T80" si="17">T5-T74</f>
        <v>-3.8515380452736281E-2</v>
      </c>
    </row>
  </sheetData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6277-F5F5-4734-8E3D-16EC24C34AE6}">
  <dimension ref="A1:S83"/>
  <sheetViews>
    <sheetView zoomScale="50" zoomScaleNormal="50" workbookViewId="0"/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9" width="11.140625" customWidth="1"/>
  </cols>
  <sheetData>
    <row r="1" spans="1:19" ht="20.25" x14ac:dyDescent="0.3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9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  <c r="S4" s="13">
        <v>2029</v>
      </c>
    </row>
    <row r="5" spans="1:19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31253.252</v>
      </c>
      <c r="L5" s="17">
        <v>31817.927</v>
      </c>
      <c r="M5" s="17">
        <v>32726.080000000002</v>
      </c>
      <c r="N5" s="17">
        <v>32581.27</v>
      </c>
      <c r="O5" s="17">
        <v>32931.352819919077</v>
      </c>
      <c r="P5" s="17">
        <v>33635.077788395807</v>
      </c>
      <c r="Q5" s="17">
        <v>34362.305112000613</v>
      </c>
      <c r="R5" s="17">
        <v>35111.266662763039</v>
      </c>
      <c r="S5" s="17">
        <v>35876.552602279895</v>
      </c>
    </row>
    <row r="6" spans="1:19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32283.778999999999</v>
      </c>
      <c r="L6" s="17">
        <v>36099.675000000003</v>
      </c>
      <c r="M6" s="17">
        <v>39372.410000000003</v>
      </c>
      <c r="N6" s="17">
        <v>40208.387999999999</v>
      </c>
      <c r="O6" s="17">
        <v>41984.965821000122</v>
      </c>
      <c r="P6" s="17">
        <v>43953.241302829534</v>
      </c>
      <c r="Q6" s="17">
        <v>46026.039242463325</v>
      </c>
      <c r="R6" s="17">
        <v>48154.381116570599</v>
      </c>
      <c r="S6" s="17">
        <v>50398.146908963456</v>
      </c>
    </row>
    <row r="7" spans="1:19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6.9425417306259192</v>
      </c>
      <c r="L7" s="18">
        <v>1.8067719800806543</v>
      </c>
      <c r="M7" s="18">
        <v>2.8542180010658882</v>
      </c>
      <c r="N7" s="18">
        <v>-0.44249112634328469</v>
      </c>
      <c r="O7" s="18">
        <v>1.074491018671381</v>
      </c>
      <c r="P7" s="18">
        <v>2.1369452154758477</v>
      </c>
      <c r="Q7" s="18">
        <v>2.1621098312301257</v>
      </c>
      <c r="R7" s="18">
        <v>2.1796021783790707</v>
      </c>
      <c r="S7" s="18">
        <v>2.1796021968312402</v>
      </c>
    </row>
    <row r="8" spans="1:19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10.468804428089726</v>
      </c>
      <c r="L8" s="18">
        <v>11.819855414076528</v>
      </c>
      <c r="M8" s="18">
        <v>9.0658295400166509</v>
      </c>
      <c r="N8" s="18">
        <v>2.1232583933774833</v>
      </c>
      <c r="O8" s="18">
        <v>4.4184258791974571</v>
      </c>
      <c r="P8" s="18">
        <v>4.6880483128675507</v>
      </c>
      <c r="Q8" s="18">
        <v>4.7159160011718058</v>
      </c>
      <c r="R8" s="18">
        <v>4.6242125308572781</v>
      </c>
      <c r="S8" s="18">
        <v>4.6595257593721584</v>
      </c>
    </row>
    <row r="9" spans="1:19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  <c r="S9" s="13">
        <v>2029</v>
      </c>
    </row>
    <row r="10" spans="1:19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18301.819</v>
      </c>
      <c r="O10" s="41">
        <v>18333.640657205655</v>
      </c>
      <c r="P10" s="41">
        <v>18684.56006614232</v>
      </c>
      <c r="Q10" s="41">
        <v>19108.644567286847</v>
      </c>
      <c r="R10" s="41">
        <v>19586.360681469017</v>
      </c>
      <c r="S10" s="18">
        <v>20076.019698505741</v>
      </c>
    </row>
    <row r="11" spans="1:19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7489.4970000000003</v>
      </c>
      <c r="O11" s="41">
        <v>7821.4211791860689</v>
      </c>
      <c r="P11" s="41">
        <v>8055.2587501981652</v>
      </c>
      <c r="Q11" s="41">
        <v>8156.4541981403418</v>
      </c>
      <c r="R11" s="41">
        <v>8319.583282103149</v>
      </c>
      <c r="S11" s="18">
        <v>8485.9749477452115</v>
      </c>
    </row>
    <row r="12" spans="1:19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8018.7940000000035</v>
      </c>
      <c r="L12" s="41">
        <v>7297.6059999999998</v>
      </c>
      <c r="M12" s="41">
        <v>8536.6300000000047</v>
      </c>
      <c r="N12" s="41">
        <v>7589.4170000000049</v>
      </c>
      <c r="O12" s="41">
        <v>7870.4103150305373</v>
      </c>
      <c r="P12" s="41">
        <v>8205.2747689654152</v>
      </c>
      <c r="Q12" s="41">
        <v>8492.746333429297</v>
      </c>
      <c r="R12" s="41">
        <v>8666.5221556148808</v>
      </c>
      <c r="S12" s="18">
        <v>8844.1242574769749</v>
      </c>
    </row>
    <row r="13" spans="1:19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7249.5540000000001</v>
      </c>
      <c r="O13" s="41">
        <v>7518.871462377334</v>
      </c>
      <c r="P13" s="41">
        <v>7855.0269279249505</v>
      </c>
      <c r="Q13" s="41">
        <v>8146.0243764305342</v>
      </c>
      <c r="R13" s="41">
        <v>8308.9448639591446</v>
      </c>
      <c r="S13" s="18">
        <v>8475.1237612383284</v>
      </c>
    </row>
    <row r="14" spans="1:19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833.65800000000309</v>
      </c>
      <c r="L14" s="41">
        <v>226.74699999999939</v>
      </c>
      <c r="M14" s="41">
        <v>765.35700000000361</v>
      </c>
      <c r="N14" s="41">
        <v>339.86300000000483</v>
      </c>
      <c r="O14" s="41">
        <v>351.53885265320366</v>
      </c>
      <c r="P14" s="41">
        <v>350.24784104046392</v>
      </c>
      <c r="Q14" s="41">
        <v>346.72195699876312</v>
      </c>
      <c r="R14" s="41">
        <v>357.57729165573664</v>
      </c>
      <c r="S14" s="18">
        <v>369.0004962386468</v>
      </c>
    </row>
    <row r="15" spans="1:19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20874.353999999999</v>
      </c>
      <c r="O15" s="41">
        <v>21268.972182096084</v>
      </c>
      <c r="P15" s="41">
        <v>21776.087209073852</v>
      </c>
      <c r="Q15" s="41">
        <v>22397.729975608021</v>
      </c>
      <c r="R15" s="41">
        <v>23069.661874876263</v>
      </c>
      <c r="S15" s="18">
        <v>23761.751731122553</v>
      </c>
    </row>
    <row r="16" spans="1:19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21673.816999999999</v>
      </c>
      <c r="O16" s="41">
        <v>22363.091513599265</v>
      </c>
      <c r="P16" s="41">
        <v>23086.103005983943</v>
      </c>
      <c r="Q16" s="41">
        <v>23793.269962463895</v>
      </c>
      <c r="R16" s="41">
        <v>24530.861331300275</v>
      </c>
      <c r="S16" s="18">
        <v>25291.318032570583</v>
      </c>
    </row>
    <row r="17" spans="1:19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  <c r="S17" s="13">
        <v>2029</v>
      </c>
    </row>
    <row r="18" spans="1:19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0.51223191919356736</v>
      </c>
      <c r="O18" s="18">
        <v>0.17387155454686365</v>
      </c>
      <c r="P18" s="18">
        <v>1.9140737810782014</v>
      </c>
      <c r="Q18" s="18">
        <v>2.2697055731753437</v>
      </c>
      <c r="R18" s="18">
        <v>2.5</v>
      </c>
      <c r="S18" s="18">
        <v>2.5</v>
      </c>
    </row>
    <row r="19" spans="1:19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7.5686755065618456</v>
      </c>
      <c r="O19" s="18">
        <v>4.4318621021687932</v>
      </c>
      <c r="P19" s="18">
        <v>2.9897069299166645</v>
      </c>
      <c r="Q19" s="18">
        <v>1.2562656406249744</v>
      </c>
      <c r="R19" s="18">
        <v>2</v>
      </c>
      <c r="S19" s="18">
        <v>2</v>
      </c>
    </row>
    <row r="20" spans="1:19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23.846643675913555</v>
      </c>
      <c r="L20" s="18">
        <v>-8.9937214997667212</v>
      </c>
      <c r="M20" s="18">
        <v>16.978499524364636</v>
      </c>
      <c r="N20" s="18">
        <v>-11.095865698759326</v>
      </c>
      <c r="O20" s="18">
        <v>3.7024361032017623</v>
      </c>
      <c r="P20" s="18">
        <v>4.2547267617721189</v>
      </c>
      <c r="Q20" s="18">
        <v>3.5034971107997137</v>
      </c>
      <c r="R20" s="18">
        <v>2.2999999999999998</v>
      </c>
      <c r="S20" s="18">
        <v>2.0492891920552978</v>
      </c>
    </row>
    <row r="21" spans="1:19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-6.7134303478979547</v>
      </c>
      <c r="O21" s="18">
        <v>3.7149521526060028</v>
      </c>
      <c r="P21" s="18">
        <v>4.4708234105298885</v>
      </c>
      <c r="Q21" s="18">
        <v>3.7046015395704899</v>
      </c>
      <c r="R21" s="18">
        <v>2</v>
      </c>
      <c r="S21" s="18">
        <v>2</v>
      </c>
    </row>
    <row r="22" spans="1:19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18" t="s">
        <v>58</v>
      </c>
      <c r="F22" s="18" t="s">
        <v>58</v>
      </c>
      <c r="G22" s="18" t="s">
        <v>58</v>
      </c>
      <c r="H22" s="18" t="s">
        <v>58</v>
      </c>
      <c r="I22" s="18" t="s">
        <v>58</v>
      </c>
      <c r="J22" s="18" t="s">
        <v>58</v>
      </c>
      <c r="K22" s="18" t="s">
        <v>58</v>
      </c>
      <c r="L22" s="18" t="s">
        <v>58</v>
      </c>
      <c r="M22" s="18" t="s">
        <v>58</v>
      </c>
      <c r="N22" s="18" t="s">
        <v>58</v>
      </c>
      <c r="O22" s="18" t="s">
        <v>58</v>
      </c>
      <c r="P22" s="18" t="s">
        <v>58</v>
      </c>
      <c r="Q22" s="18" t="s">
        <v>58</v>
      </c>
      <c r="R22" s="18" t="s">
        <v>58</v>
      </c>
      <c r="S22" s="18" t="s">
        <v>58</v>
      </c>
    </row>
    <row r="23" spans="1:19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-1.5934018066454883</v>
      </c>
      <c r="O23" s="18">
        <v>1.8904450029739053</v>
      </c>
      <c r="P23" s="18">
        <v>2.3842949374142819</v>
      </c>
      <c r="Q23" s="18">
        <v>2.8547036966087234</v>
      </c>
      <c r="R23" s="18">
        <v>3</v>
      </c>
      <c r="S23" s="18">
        <v>3</v>
      </c>
    </row>
    <row r="24" spans="1:19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-2.3436989233610461</v>
      </c>
      <c r="O24" s="18">
        <v>3.1802174651528503</v>
      </c>
      <c r="P24" s="18">
        <v>3.2330569856363809</v>
      </c>
      <c r="Q24" s="18">
        <v>3.063171624490522</v>
      </c>
      <c r="R24" s="18">
        <v>3.1</v>
      </c>
      <c r="S24" s="18">
        <v>3.1</v>
      </c>
    </row>
    <row r="25" spans="1:19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  <c r="S25" s="13">
        <v>2029</v>
      </c>
    </row>
    <row r="26" spans="1:19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24104.467000000001</v>
      </c>
      <c r="O26" s="40">
        <v>24991.501034890225</v>
      </c>
      <c r="P26" s="40">
        <v>26081.133366985669</v>
      </c>
      <c r="Q26" s="40">
        <v>27313.252663872958</v>
      </c>
      <c r="R26" s="40">
        <v>28611.997828040116</v>
      </c>
      <c r="S26" s="40">
        <v>29972.498324763419</v>
      </c>
    </row>
    <row r="27" spans="1:19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8629.1080000000002</v>
      </c>
      <c r="O27" s="40">
        <v>9396</v>
      </c>
      <c r="P27" s="40">
        <v>9565</v>
      </c>
      <c r="Q27" s="40">
        <v>9831</v>
      </c>
      <c r="R27" s="40">
        <v>10011</v>
      </c>
      <c r="S27" s="40">
        <v>10227</v>
      </c>
    </row>
    <row r="28" spans="1:19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8304.299999999992</v>
      </c>
      <c r="L28" s="40">
        <v>8740.5669999999991</v>
      </c>
      <c r="M28" s="40">
        <v>9674.9809999999979</v>
      </c>
      <c r="N28" s="40">
        <v>8504.2969999999914</v>
      </c>
      <c r="O28" s="40">
        <v>9128.6598252010554</v>
      </c>
      <c r="P28" s="40">
        <v>9992.4787725404567</v>
      </c>
      <c r="Q28" s="40">
        <v>10606.172575449818</v>
      </c>
      <c r="R28" s="40">
        <v>11242.709392585888</v>
      </c>
      <c r="S28" s="40">
        <v>11889.462934857305</v>
      </c>
    </row>
    <row r="29" spans="1:19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9288.7180000000008</v>
      </c>
      <c r="O29" s="40">
        <v>9991.3286654463573</v>
      </c>
      <c r="P29" s="40">
        <v>10789.136105524807</v>
      </c>
      <c r="Q29" s="40">
        <v>11558.547450999415</v>
      </c>
      <c r="R29" s="40">
        <v>12158.985037375145</v>
      </c>
      <c r="S29" s="40">
        <v>12790.613852290717</v>
      </c>
    </row>
    <row r="30" spans="1:19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901.96599999999307</v>
      </c>
      <c r="L30" s="40">
        <v>431.22699999999895</v>
      </c>
      <c r="M30" s="40">
        <v>-42.544000000001688</v>
      </c>
      <c r="N30" s="40">
        <v>-784.42100000000937</v>
      </c>
      <c r="O30" s="40">
        <v>-862.66884024530191</v>
      </c>
      <c r="P30" s="40">
        <v>-796.65733298435043</v>
      </c>
      <c r="Q30" s="40">
        <v>-952.37487554959625</v>
      </c>
      <c r="R30" s="40">
        <v>-916.27564478925706</v>
      </c>
      <c r="S30" s="40">
        <v>-901.15091743341145</v>
      </c>
    </row>
    <row r="31" spans="1:19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25983.345000000001</v>
      </c>
      <c r="O31" s="40">
        <v>26898.138580712501</v>
      </c>
      <c r="P31" s="40">
        <v>28338.114153728486</v>
      </c>
      <c r="Q31" s="40">
        <v>29992.348763058864</v>
      </c>
      <c r="R31" s="40">
        <v>31806.126271857276</v>
      </c>
      <c r="S31" s="40">
        <v>33729.591383897845</v>
      </c>
    </row>
    <row r="32" spans="1:19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27012.829000000002</v>
      </c>
      <c r="O32" s="40">
        <v>28429.33361980367</v>
      </c>
      <c r="P32" s="40">
        <v>30023.48499042508</v>
      </c>
      <c r="Q32" s="40">
        <v>31716.734759918319</v>
      </c>
      <c r="R32" s="40">
        <v>33517.452375912675</v>
      </c>
      <c r="S32" s="40">
        <v>35420.405734555119</v>
      </c>
    </row>
    <row r="33" spans="1:19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  <c r="S33" s="13">
        <v>2029</v>
      </c>
    </row>
    <row r="34" spans="1:19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3.2973432652704417</v>
      </c>
      <c r="L34" s="18">
        <v>9.8353805343666068</v>
      </c>
      <c r="M34" s="18">
        <v>6.0392385063745166</v>
      </c>
      <c r="N34" s="18">
        <v>2.5771531939160894</v>
      </c>
      <c r="O34" s="18">
        <v>3.3083865442452094</v>
      </c>
      <c r="P34" s="18">
        <v>2.4977280180151098</v>
      </c>
      <c r="Q34" s="18">
        <v>2.4997586425735676</v>
      </c>
      <c r="R34" s="40">
        <v>2.3924641517105982</v>
      </c>
      <c r="S34" s="40">
        <v>2.4270240921116368</v>
      </c>
    </row>
    <row r="35" spans="1:19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3.449453699043076</v>
      </c>
      <c r="O35" s="18">
        <v>3.5</v>
      </c>
      <c r="P35" s="18">
        <v>2.4</v>
      </c>
      <c r="Q35" s="18">
        <v>2.4</v>
      </c>
      <c r="R35" s="40">
        <v>2.2000000000000002</v>
      </c>
      <c r="S35" s="40">
        <v>2.2000000000000002</v>
      </c>
    </row>
    <row r="36" spans="1:19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0.56995557927206164</v>
      </c>
      <c r="O36" s="18">
        <v>4.2663286295766056</v>
      </c>
      <c r="P36" s="18">
        <v>-1.156493447009467</v>
      </c>
      <c r="Q36" s="18">
        <v>1.5057899326559721</v>
      </c>
      <c r="R36" s="40">
        <v>-0.16574221998840244</v>
      </c>
      <c r="S36" s="40">
        <v>0.15453589287079694</v>
      </c>
    </row>
    <row r="37" spans="1:19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3.5604605879635756</v>
      </c>
      <c r="L37" s="18">
        <v>15.655215171645366</v>
      </c>
      <c r="M37" s="18">
        <v>-5.3753103277437617</v>
      </c>
      <c r="N37" s="18">
        <v>-1.12958873610647</v>
      </c>
      <c r="O37" s="18">
        <v>3.5093654244574286</v>
      </c>
      <c r="P37" s="18">
        <v>4.9954444633891599</v>
      </c>
      <c r="Q37" s="18">
        <v>2.5487642416189122</v>
      </c>
      <c r="R37" s="40">
        <v>3.876090598115093</v>
      </c>
      <c r="S37" s="40">
        <v>3.6289906963338847</v>
      </c>
    </row>
    <row r="38" spans="1:19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2.4662843723983059</v>
      </c>
      <c r="O38" s="18">
        <v>3.711304246165025</v>
      </c>
      <c r="P38" s="18">
        <v>3.3637861125599127</v>
      </c>
      <c r="Q38" s="18">
        <v>3.304338551209812</v>
      </c>
      <c r="R38" s="40">
        <v>3.1321073568231705</v>
      </c>
      <c r="S38" s="40">
        <v>3.1321073568231705</v>
      </c>
    </row>
    <row r="39" spans="1:19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  <c r="S39" s="18" t="s">
        <v>58</v>
      </c>
    </row>
    <row r="40" spans="1:19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0.90542126343808604</v>
      </c>
      <c r="O40" s="18">
        <v>1.6</v>
      </c>
      <c r="P40" s="18">
        <v>2.9</v>
      </c>
      <c r="Q40" s="18">
        <v>2.9</v>
      </c>
      <c r="R40" s="40">
        <v>2.9587061969475967</v>
      </c>
      <c r="S40" s="40">
        <v>2.9587061969475967</v>
      </c>
    </row>
    <row r="41" spans="1:19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0.11923488462666398</v>
      </c>
      <c r="O41" s="18">
        <v>2</v>
      </c>
      <c r="P41" s="18">
        <v>2.2999999999999998</v>
      </c>
      <c r="Q41" s="18">
        <v>2.5</v>
      </c>
      <c r="R41" s="40">
        <v>2.5</v>
      </c>
      <c r="S41" s="40">
        <v>2.5</v>
      </c>
    </row>
    <row r="42" spans="1:19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  <c r="S42" s="13">
        <v>2029</v>
      </c>
    </row>
    <row r="43" spans="1:19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2.855936399834484</v>
      </c>
      <c r="M43" s="18">
        <v>-0.59666677844851834</v>
      </c>
      <c r="N43" s="18">
        <v>0.28500205340817203</v>
      </c>
      <c r="O43" s="18">
        <v>9.7668559898534513E-2</v>
      </c>
      <c r="P43" s="40">
        <v>1.0656088465470122</v>
      </c>
      <c r="Q43" s="40">
        <v>1.2608399594391224</v>
      </c>
      <c r="R43" s="40">
        <v>1.3902330260589377</v>
      </c>
      <c r="S43" s="40">
        <v>1.3945922878254609</v>
      </c>
    </row>
    <row r="44" spans="1:19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0.49308468763506541</v>
      </c>
      <c r="M44" s="18">
        <v>1.4311366042168618</v>
      </c>
      <c r="N44" s="18">
        <v>1.610247851255024</v>
      </c>
      <c r="O44" s="18">
        <v>1.0187576456843723</v>
      </c>
      <c r="P44" s="40">
        <v>0.71007581222310145</v>
      </c>
      <c r="Q44" s="40">
        <v>0.30086283307805817</v>
      </c>
      <c r="R44" s="40">
        <v>0.4747326567036273</v>
      </c>
      <c r="S44" s="40">
        <v>0.47389821404115928</v>
      </c>
    </row>
    <row r="45" spans="1:19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5.2833254745872962</v>
      </c>
      <c r="L45" s="18">
        <v>-2.3075614659236234</v>
      </c>
      <c r="M45" s="18">
        <v>3.8941066148024199</v>
      </c>
      <c r="N45" s="18">
        <v>-2.8943674280573739</v>
      </c>
      <c r="O45" s="18">
        <v>0.86243818927418203</v>
      </c>
      <c r="P45" s="40">
        <v>1.0168560513321192</v>
      </c>
      <c r="Q45" s="40">
        <v>0.85467786420003378</v>
      </c>
      <c r="R45" s="40">
        <v>0.56845186908213585</v>
      </c>
      <c r="S45" s="40">
        <v>0.50582653017883861</v>
      </c>
    </row>
    <row r="46" spans="1:19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-0.69385830406199478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-0.36564834917019207</v>
      </c>
      <c r="M46" s="18">
        <v>2.2013187722757674</v>
      </c>
      <c r="N46" s="18">
        <v>-1.594199488603584</v>
      </c>
      <c r="O46" s="18">
        <v>0.82660210107627663</v>
      </c>
      <c r="P46" s="40">
        <v>1.0207763628352602</v>
      </c>
      <c r="Q46" s="40">
        <v>0.8651606228958364</v>
      </c>
      <c r="R46" s="40">
        <v>0.47412560652606717</v>
      </c>
      <c r="S46" s="40">
        <v>0.47329223088218159</v>
      </c>
    </row>
    <row r="47" spans="1:19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3.72680101586556</v>
      </c>
      <c r="L47" s="18">
        <v>-1.94191311675343</v>
      </c>
      <c r="M47" s="18">
        <v>1.6927878425266496</v>
      </c>
      <c r="N47" s="18">
        <v>-1.3001679394537897</v>
      </c>
      <c r="O47" s="18">
        <v>3.5836088197908893E-2</v>
      </c>
      <c r="P47" s="40">
        <v>-3.9203115031425729E-3</v>
      </c>
      <c r="Q47" s="40">
        <v>-1.0482758695796016E-2</v>
      </c>
      <c r="R47" s="40">
        <v>3.1590822040580849E-2</v>
      </c>
      <c r="S47" s="40">
        <v>3.2534299296655397E-2</v>
      </c>
    </row>
    <row r="48" spans="1:19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7.2995155832103436</v>
      </c>
      <c r="M48" s="18">
        <v>-3.2866314640799823</v>
      </c>
      <c r="N48" s="18">
        <v>-1.0328093068280719</v>
      </c>
      <c r="O48" s="18">
        <v>1.2111810929901856</v>
      </c>
      <c r="P48" s="40">
        <v>1.5399155623847676</v>
      </c>
      <c r="Q48" s="40">
        <v>1.8481977964939897</v>
      </c>
      <c r="R48" s="40">
        <v>1.9554331325507517</v>
      </c>
      <c r="S48" s="40">
        <v>1.971133262988424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-6.5342032246756299</v>
      </c>
      <c r="M49" s="18">
        <v>1.4122730245751058</v>
      </c>
      <c r="N49" s="18">
        <v>1.5894357038789801</v>
      </c>
      <c r="O49" s="18">
        <v>-2.1155544691759025</v>
      </c>
      <c r="P49" s="40">
        <v>-2.1955110570111538</v>
      </c>
      <c r="Q49" s="40">
        <v>-2.102468621981092</v>
      </c>
      <c r="R49" s="40">
        <v>-2.1465130655009115</v>
      </c>
      <c r="S49" s="40">
        <v>-2.1658480982026336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  <c r="S50" s="13">
        <v>2029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3.5</v>
      </c>
      <c r="P51" s="18">
        <v>2.2999999999999998</v>
      </c>
      <c r="Q51" s="18">
        <v>2.2000000000000002</v>
      </c>
      <c r="R51" s="18">
        <v>2.2000000000000002</v>
      </c>
      <c r="S51">
        <v>2.2000000000000002</v>
      </c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  <c r="S52" s="13">
        <v>2029</v>
      </c>
    </row>
    <row r="53" spans="1:19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13908.004999999999</v>
      </c>
      <c r="M53" s="51">
        <v>14279.564</v>
      </c>
      <c r="N53" s="51">
        <v>12829.441999999999</v>
      </c>
      <c r="O53" s="51">
        <v>12851.027612984339</v>
      </c>
      <c r="P53" s="51">
        <v>13184.468024632322</v>
      </c>
      <c r="Q53" s="51">
        <v>13723.515365623291</v>
      </c>
      <c r="R53" s="51">
        <v>14413.556156920917</v>
      </c>
      <c r="S53" s="51">
        <v>15262.904212960502</v>
      </c>
    </row>
    <row r="54" spans="1:19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22280.962</v>
      </c>
      <c r="O54" s="51">
        <v>23904.130081699994</v>
      </c>
      <c r="P54" s="51">
        <v>25287.701130828791</v>
      </c>
      <c r="Q54" s="51">
        <v>26598.489118945297</v>
      </c>
      <c r="R54" s="51">
        <v>27788.771507018104</v>
      </c>
      <c r="S54" s="51">
        <v>28973.962611792427</v>
      </c>
    </row>
    <row r="55" spans="1:19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18263.494999999999</v>
      </c>
      <c r="O55" s="51">
        <v>19593.990610749996</v>
      </c>
      <c r="P55" s="51">
        <v>20728.090787300207</v>
      </c>
      <c r="Q55" s="51">
        <v>21802.53137325991</v>
      </c>
      <c r="R55" s="51">
        <v>22778.194652213293</v>
      </c>
      <c r="S55" s="51">
        <v>23749.684654130193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4017.4670000000001</v>
      </c>
      <c r="O56" s="51">
        <v>4310.1394709499991</v>
      </c>
      <c r="P56" s="51">
        <v>4559.6103435285859</v>
      </c>
      <c r="Q56" s="51">
        <v>4795.9577456853885</v>
      </c>
      <c r="R56" s="51">
        <v>5010.5768548048109</v>
      </c>
      <c r="S56" s="51">
        <v>5224.2779576622361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4676.4059999999999</v>
      </c>
      <c r="L57" s="51">
        <v>5448.5020000000004</v>
      </c>
      <c r="M57" s="51">
        <v>5609.7619999999997</v>
      </c>
      <c r="N57" s="51">
        <v>5883.0659999999998</v>
      </c>
      <c r="O57" s="51">
        <v>6227</v>
      </c>
      <c r="P57" s="51">
        <v>6470</v>
      </c>
      <c r="Q57" s="51">
        <v>6715</v>
      </c>
      <c r="R57" s="51">
        <v>6952</v>
      </c>
      <c r="S57" s="51">
        <v>7175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1197.2090000000001</v>
      </c>
      <c r="N58" s="51">
        <v>785.08199999999999</v>
      </c>
      <c r="O58" s="51">
        <v>997.19187368421046</v>
      </c>
      <c r="P58" s="51">
        <v>988.92785263157884</v>
      </c>
      <c r="Q58" s="51">
        <v>1010.9652421052632</v>
      </c>
      <c r="R58" s="51">
        <v>999.94654736842097</v>
      </c>
      <c r="S58" s="51">
        <v>1013.7199157894736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  <c r="S59" s="13">
        <v>2029</v>
      </c>
    </row>
    <row r="60" spans="1:19" x14ac:dyDescent="0.25">
      <c r="A60" s="14">
        <f>A58+1</f>
        <v>48</v>
      </c>
      <c r="B60" s="24" t="s">
        <v>129</v>
      </c>
      <c r="C60" s="45" t="s">
        <v>95</v>
      </c>
      <c r="D60" s="45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1892.1030000000001</v>
      </c>
      <c r="N60" s="40">
        <v>1875.316</v>
      </c>
      <c r="O60" s="40">
        <v>1856.932</v>
      </c>
      <c r="P60" s="40">
        <v>1842.663</v>
      </c>
      <c r="Q60" s="40">
        <v>1827.3240000000001</v>
      </c>
      <c r="R60" s="40">
        <v>1811.577</v>
      </c>
      <c r="S60" s="40">
        <v>1795.4659999999999</v>
      </c>
    </row>
    <row r="61" spans="1:19" x14ac:dyDescent="0.25">
      <c r="A61" s="14">
        <f>A60+1</f>
        <v>49</v>
      </c>
      <c r="B61" s="45" t="s">
        <v>97</v>
      </c>
      <c r="C61" s="24" t="s">
        <v>98</v>
      </c>
      <c r="D61" s="24" t="s">
        <v>47</v>
      </c>
      <c r="E61" s="40"/>
      <c r="F61" s="40">
        <f t="shared" ref="F61:S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0.87143483937417443</v>
      </c>
      <c r="N61" s="50">
        <f t="shared" si="5"/>
        <v>-0.88721385675093245</v>
      </c>
      <c r="O61" s="50">
        <f t="shared" si="5"/>
        <v>-0.98031478428168839</v>
      </c>
      <c r="P61" s="50">
        <f t="shared" si="5"/>
        <v>-0.76841801422992262</v>
      </c>
      <c r="Q61" s="50">
        <f t="shared" si="5"/>
        <v>-0.83243653343015467</v>
      </c>
      <c r="R61" s="50">
        <f t="shared" si="5"/>
        <v>-0.86175193890082369</v>
      </c>
      <c r="S61" s="50">
        <f t="shared" si="5"/>
        <v>-0.88933564513129681</v>
      </c>
    </row>
    <row r="62" spans="1:19" x14ac:dyDescent="0.25">
      <c r="A62" s="14">
        <f t="shared" ref="A62:A68" si="6">A61+1</f>
        <v>50</v>
      </c>
      <c r="B62" s="24" t="s">
        <v>135</v>
      </c>
      <c r="C62" s="45" t="s">
        <v>99</v>
      </c>
      <c r="D62" s="45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1372</v>
      </c>
      <c r="O62" s="40">
        <v>1363.3430455547184</v>
      </c>
      <c r="P62" s="40">
        <v>1352.2434891481082</v>
      </c>
      <c r="Q62" s="40">
        <v>1342.1854877544431</v>
      </c>
      <c r="R62" s="40">
        <v>1333.2137349656966</v>
      </c>
      <c r="S62" s="40">
        <v>1325.1465416144986</v>
      </c>
    </row>
    <row r="63" spans="1:19" x14ac:dyDescent="0.2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942.7</v>
      </c>
      <c r="O63" s="40">
        <v>940.70670143275561</v>
      </c>
      <c r="P63" s="40">
        <v>933.04800751219454</v>
      </c>
      <c r="Q63" s="40">
        <v>924.76580106281142</v>
      </c>
      <c r="R63" s="40">
        <v>917.25104965639923</v>
      </c>
      <c r="S63" s="40">
        <v>910.37567408916061</v>
      </c>
    </row>
    <row r="64" spans="1:19" x14ac:dyDescent="0.25">
      <c r="A64" s="14">
        <f t="shared" si="6"/>
        <v>52</v>
      </c>
      <c r="B64" s="45" t="s">
        <v>102</v>
      </c>
      <c r="C64" s="45" t="s">
        <v>103</v>
      </c>
      <c r="D64" s="35" t="s">
        <v>96</v>
      </c>
      <c r="E64" s="50">
        <v>896.1</v>
      </c>
      <c r="F64" s="50">
        <v>893.3</v>
      </c>
      <c r="G64" s="50">
        <v>894.8</v>
      </c>
      <c r="H64" s="50">
        <v>909.4</v>
      </c>
      <c r="I64" s="50">
        <v>910</v>
      </c>
      <c r="J64" s="50">
        <v>893</v>
      </c>
      <c r="K64" s="50">
        <v>864</v>
      </c>
      <c r="L64" s="50">
        <v>886.2</v>
      </c>
      <c r="M64" s="50">
        <v>884.2</v>
      </c>
      <c r="N64" s="40">
        <v>880</v>
      </c>
      <c r="O64" s="40">
        <v>875.64519999999993</v>
      </c>
      <c r="P64" s="40">
        <v>873.89390959999992</v>
      </c>
      <c r="Q64" s="40">
        <v>871.2722278711999</v>
      </c>
      <c r="R64" s="40">
        <v>866.91586673184395</v>
      </c>
      <c r="S64" s="40">
        <v>860.847455664721</v>
      </c>
    </row>
    <row r="65" spans="1:19" x14ac:dyDescent="0.2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55">
        <f t="shared" si="7"/>
        <v>-0.47500565482923207</v>
      </c>
      <c r="O65" s="55">
        <f t="shared" si="7"/>
        <v>-0.49486363636364672</v>
      </c>
      <c r="P65" s="55">
        <f t="shared" si="7"/>
        <v>-0.20000000000000284</v>
      </c>
      <c r="Q65" s="55">
        <f>(Q64/P64)*100-100</f>
        <v>-0.29999999999999716</v>
      </c>
      <c r="R65" s="55">
        <f>(R64/Q64)*100-100</f>
        <v>-0.49999999999998579</v>
      </c>
      <c r="S65" s="55">
        <f>(S64/R64)*100-100</f>
        <v>-0.70000000000000284</v>
      </c>
    </row>
    <row r="66" spans="1:19" x14ac:dyDescent="0.2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68.709912536443156</v>
      </c>
      <c r="O66" s="40">
        <f t="shared" si="8"/>
        <v>69</v>
      </c>
      <c r="P66" s="40">
        <f t="shared" si="8"/>
        <v>69</v>
      </c>
      <c r="Q66" s="40">
        <f t="shared" si="8"/>
        <v>68.900000000000006</v>
      </c>
      <c r="R66" s="40">
        <f t="shared" si="8"/>
        <v>68.8</v>
      </c>
      <c r="S66" s="40">
        <f t="shared" ref="S66" si="9">S63/S62*100</f>
        <v>68.7</v>
      </c>
    </row>
    <row r="67" spans="1:19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6.9269120611010928</v>
      </c>
      <c r="O67" s="40">
        <v>6.9162366265343822</v>
      </c>
      <c r="P67" s="40">
        <v>6.3398772020229099</v>
      </c>
      <c r="Q67" s="40">
        <v>5.7845535734704532</v>
      </c>
      <c r="R67" s="40">
        <v>5.4876124637208932</v>
      </c>
      <c r="S67" s="40">
        <v>5.4404154058700058</v>
      </c>
    </row>
    <row r="68" spans="1:19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0">
        <v>10.875185817947759</v>
      </c>
      <c r="F68" s="40">
        <v>10.08619428505788</v>
      </c>
      <c r="G68" s="40">
        <v>9.3298197645067091</v>
      </c>
      <c r="H68" s="40">
        <v>8.6496642887190021</v>
      </c>
      <c r="I68" s="40">
        <v>8.0769658726728988</v>
      </c>
      <c r="J68" s="40">
        <v>7.6182078935053692</v>
      </c>
      <c r="K68" s="40">
        <v>7.2445569991836649</v>
      </c>
      <c r="L68" s="40">
        <v>6.9367998312920154</v>
      </c>
      <c r="M68" s="40">
        <v>6.6819125676560995</v>
      </c>
      <c r="N68" s="40">
        <v>6.4652109702599461</v>
      </c>
      <c r="O68" s="40">
        <v>6.2684349373838195</v>
      </c>
      <c r="P68" s="40">
        <v>6.0825583891248085</v>
      </c>
      <c r="Q68" s="40">
        <v>5.9115112793630136</v>
      </c>
      <c r="R68" s="40">
        <v>5.7643699382364968</v>
      </c>
      <c r="S68" s="40">
        <v>5.6476715417654688</v>
      </c>
    </row>
    <row r="69" spans="1:19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  <c r="S69" s="13">
        <v>2029</v>
      </c>
    </row>
    <row r="70" spans="1:19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1685</v>
      </c>
      <c r="O70" s="40">
        <v>1811.375</v>
      </c>
      <c r="P70" s="40">
        <v>1920.0575000000001</v>
      </c>
      <c r="Q70" s="40">
        <v>2025.6606624999999</v>
      </c>
      <c r="R70" s="40">
        <v>2126.9436956250001</v>
      </c>
      <c r="S70" s="40">
        <v>2233.2908804062504</v>
      </c>
    </row>
    <row r="71" spans="1:19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5">
        <v>6.9281045751634025</v>
      </c>
      <c r="F71" s="55">
        <f>(F70/E70)*100-100</f>
        <v>5.012224938875292</v>
      </c>
      <c r="G71" s="55">
        <f t="shared" ref="G71:S71" si="10">(G70/F70)*100-100</f>
        <v>7.7997671711292185</v>
      </c>
      <c r="H71" s="55">
        <f t="shared" si="10"/>
        <v>8.4233261339092849</v>
      </c>
      <c r="I71" s="55">
        <f t="shared" si="10"/>
        <v>7.1713147410358431</v>
      </c>
      <c r="J71" s="55">
        <f t="shared" si="10"/>
        <v>6.2267657992564978</v>
      </c>
      <c r="K71" s="55">
        <f t="shared" si="10"/>
        <v>11.723534558180233</v>
      </c>
      <c r="L71" s="55">
        <f t="shared" si="10"/>
        <v>7.5176194205168372</v>
      </c>
      <c r="M71" s="55">
        <f t="shared" si="10"/>
        <v>11.944646758922062</v>
      </c>
      <c r="N71" s="55">
        <f t="shared" si="10"/>
        <v>9.6291476903057855</v>
      </c>
      <c r="O71" s="55">
        <f t="shared" si="10"/>
        <v>7.5</v>
      </c>
      <c r="P71" s="55">
        <f t="shared" si="10"/>
        <v>6</v>
      </c>
      <c r="Q71" s="55">
        <f t="shared" si="10"/>
        <v>5.5</v>
      </c>
      <c r="R71" s="55">
        <f t="shared" si="10"/>
        <v>5</v>
      </c>
      <c r="S71" s="55">
        <f t="shared" si="10"/>
        <v>5</v>
      </c>
    </row>
    <row r="72" spans="1:19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 t="shared" ref="F72:S72" si="11">(F5/F64)/(E5/E64)*100-100</f>
        <v>2.873128671542986</v>
      </c>
      <c r="G72" s="40">
        <f t="shared" si="11"/>
        <v>3.2256156651202303</v>
      </c>
      <c r="H72" s="40">
        <f t="shared" si="11"/>
        <v>2.6350682535333192</v>
      </c>
      <c r="I72" s="40">
        <f t="shared" si="11"/>
        <v>0.60899340522142609</v>
      </c>
      <c r="J72" s="40">
        <f t="shared" si="11"/>
        <v>-1.6315756238555679</v>
      </c>
      <c r="K72" s="40">
        <f t="shared" si="11"/>
        <v>10.532048339639971</v>
      </c>
      <c r="L72" s="40">
        <f t="shared" si="11"/>
        <v>-0.7435669253106596</v>
      </c>
      <c r="M72" s="40">
        <f t="shared" si="11"/>
        <v>3.0868672161779926</v>
      </c>
      <c r="N72" s="40">
        <f t="shared" si="11"/>
        <v>3.2669711462830264E-2</v>
      </c>
      <c r="O72" s="40">
        <f t="shared" si="11"/>
        <v>1.5771594436089487</v>
      </c>
      <c r="P72" s="40">
        <f t="shared" si="11"/>
        <v>2.3416284724206804</v>
      </c>
      <c r="Q72" s="40">
        <f t="shared" si="11"/>
        <v>2.4695183863892964</v>
      </c>
      <c r="R72" s="40">
        <f t="shared" si="11"/>
        <v>2.6930675159588588</v>
      </c>
      <c r="S72" s="40">
        <f t="shared" si="11"/>
        <v>2.8999015073829355</v>
      </c>
    </row>
    <row r="73" spans="1:19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  <c r="S73" s="13">
        <v>2029</v>
      </c>
    </row>
    <row r="74" spans="1:19" x14ac:dyDescent="0.2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27226.943798386881</v>
      </c>
      <c r="F74" s="40">
        <v>27708.322041742704</v>
      </c>
      <c r="G74" s="40">
        <v>28182.139839932024</v>
      </c>
      <c r="H74" s="40">
        <v>28877.372764491225</v>
      </c>
      <c r="I74" s="40">
        <v>29539.815675654358</v>
      </c>
      <c r="J74" s="40">
        <v>30233.054150992106</v>
      </c>
      <c r="K74" s="40">
        <v>30864.072523093841</v>
      </c>
      <c r="L74" s="40">
        <v>31525.572198019228</v>
      </c>
      <c r="M74" s="40">
        <v>32181.402370940988</v>
      </c>
      <c r="N74" s="40">
        <v>32814.576429269429</v>
      </c>
      <c r="O74" s="40">
        <v>33365.913436491202</v>
      </c>
      <c r="P74" s="40">
        <v>33927.601879141534</v>
      </c>
      <c r="Q74" s="40">
        <v>34529.163375042954</v>
      </c>
      <c r="R74" s="40">
        <v>35186.919178978103</v>
      </c>
      <c r="S74" s="40">
        <v>35876.551943395811</v>
      </c>
    </row>
    <row r="75" spans="1:19" x14ac:dyDescent="0.25">
      <c r="A75" s="44">
        <v>61</v>
      </c>
      <c r="B75" s="45" t="s">
        <v>2</v>
      </c>
      <c r="C75" s="45" t="s">
        <v>122</v>
      </c>
      <c r="D75" s="46" t="s">
        <v>110</v>
      </c>
      <c r="E75" s="50">
        <v>1.7973455967614598</v>
      </c>
      <c r="F75" s="50">
        <f>(F74/E74)*100-100</f>
        <v>1.768021585236994</v>
      </c>
      <c r="G75" s="50">
        <f t="shared" ref="G75:P75" si="12">(G74/F74)*100-100</f>
        <v>1.7100198181452981</v>
      </c>
      <c r="H75" s="50">
        <f t="shared" si="12"/>
        <v>2.466927382051054</v>
      </c>
      <c r="I75" s="50">
        <f t="shared" si="12"/>
        <v>2.2939860788779924</v>
      </c>
      <c r="J75" s="50">
        <f t="shared" si="12"/>
        <v>2.346793503891405</v>
      </c>
      <c r="K75" s="50">
        <f t="shared" si="12"/>
        <v>2.0871803720201569</v>
      </c>
      <c r="L75" s="50">
        <f t="shared" si="12"/>
        <v>2.1432676275317419</v>
      </c>
      <c r="M75" s="50">
        <f t="shared" si="12"/>
        <v>2.0803117190144604</v>
      </c>
      <c r="N75" s="50">
        <f t="shared" si="12"/>
        <v>1.9675154333863958</v>
      </c>
      <c r="O75" s="50">
        <f t="shared" si="12"/>
        <v>1.6801588416359863</v>
      </c>
      <c r="P75" s="50">
        <f t="shared" si="12"/>
        <v>1.68341994808398</v>
      </c>
      <c r="Q75" s="50">
        <f>(Q74/P74)*100-100</f>
        <v>1.7730740240478298</v>
      </c>
      <c r="R75" s="50">
        <f t="shared" ref="R75:S75" si="13">(R74/Q74)*100-100</f>
        <v>1.904928297250791</v>
      </c>
      <c r="S75" s="55">
        <f t="shared" si="13"/>
        <v>1.9599123211381198</v>
      </c>
    </row>
    <row r="76" spans="1:19" x14ac:dyDescent="0.2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-4.7542361985310325E-2</v>
      </c>
      <c r="F76" s="40">
        <v>-4.7873428691368507E-2</v>
      </c>
      <c r="G76" s="40">
        <v>-0.35027224191333489</v>
      </c>
      <c r="H76" s="40">
        <v>0.1668399061064669</v>
      </c>
      <c r="I76" s="40">
        <v>7.3889736265834213E-2</v>
      </c>
      <c r="J76" s="40">
        <v>0.2936943162548829</v>
      </c>
      <c r="K76" s="40">
        <v>-7.2240186928509337E-2</v>
      </c>
      <c r="L76" s="40">
        <v>0.12618675913886221</v>
      </c>
      <c r="M76" s="40">
        <v>-0.11850388668239802</v>
      </c>
      <c r="N76" s="40">
        <v>3.1630978368681895E-2</v>
      </c>
      <c r="O76" s="40">
        <v>-0.33999911359271667</v>
      </c>
      <c r="P76" s="40">
        <v>-0.47248786435818746</v>
      </c>
      <c r="Q76" s="40">
        <v>-0.37142995588912697</v>
      </c>
      <c r="R76" s="40">
        <v>-0.33916342134567473</v>
      </c>
      <c r="S76" s="40">
        <v>-0.31666602472796795</v>
      </c>
    </row>
    <row r="77" spans="1:19" x14ac:dyDescent="0.2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0.89138303850774958</v>
      </c>
      <c r="F77" s="40">
        <v>0.64956127728176505</v>
      </c>
      <c r="G77" s="40">
        <v>0.82322845830040237</v>
      </c>
      <c r="H77" s="40">
        <v>0.99644692834752879</v>
      </c>
      <c r="I77" s="40">
        <v>0.8762763773928085</v>
      </c>
      <c r="J77" s="40">
        <v>0.66736590010056951</v>
      </c>
      <c r="K77" s="40">
        <v>0.75218741840749737</v>
      </c>
      <c r="L77" s="40">
        <v>0.61259958114800594</v>
      </c>
      <c r="M77" s="40">
        <v>0.81495898940224687</v>
      </c>
      <c r="N77" s="40">
        <v>0.56642933858829492</v>
      </c>
      <c r="O77" s="40">
        <v>0.65287663269130858</v>
      </c>
      <c r="P77" s="40">
        <v>0.75632541096218375</v>
      </c>
      <c r="Q77" s="40">
        <v>0.83351388290181627</v>
      </c>
      <c r="R77" s="40">
        <v>0.85683290363178766</v>
      </c>
      <c r="S77" s="40">
        <v>0.87421537029999208</v>
      </c>
    </row>
    <row r="78" spans="1:19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50">
        <v>1.0649249424759768</v>
      </c>
      <c r="F78" s="50">
        <v>1.1663337366465973</v>
      </c>
      <c r="G78" s="50">
        <v>1.2370636017582308</v>
      </c>
      <c r="H78" s="50">
        <v>1.3036405475970585</v>
      </c>
      <c r="I78" s="50">
        <v>1.3438199652193497</v>
      </c>
      <c r="J78" s="50">
        <v>1.3857332875359525</v>
      </c>
      <c r="K78" s="50">
        <v>1.4072331405411691</v>
      </c>
      <c r="L78" s="50">
        <v>1.4044812872448738</v>
      </c>
      <c r="M78" s="50">
        <v>1.3838566162946118</v>
      </c>
      <c r="N78" s="50">
        <v>1.3694551164294189</v>
      </c>
      <c r="O78" s="50">
        <v>1.3672813225373943</v>
      </c>
      <c r="P78" s="50">
        <v>1.3995824014799836</v>
      </c>
      <c r="Q78" s="50">
        <v>1.3109900970351405</v>
      </c>
      <c r="R78" s="50">
        <v>1.3872588149646783</v>
      </c>
      <c r="S78" s="55">
        <v>1.4023629755660956</v>
      </c>
    </row>
    <row r="79" spans="1:19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 t="shared" ref="E79:S79" si="14">E5/E74*100-100</f>
        <v>-0.14424240442737357</v>
      </c>
      <c r="F79" s="40">
        <f t="shared" si="14"/>
        <v>0.62469664527694135</v>
      </c>
      <c r="G79" s="40">
        <f t="shared" si="14"/>
        <v>2.2956033989700586</v>
      </c>
      <c r="H79" s="40">
        <f t="shared" si="14"/>
        <v>4.1353077554796585</v>
      </c>
      <c r="I79" s="40">
        <f t="shared" si="14"/>
        <v>2.4875589354176384</v>
      </c>
      <c r="J79" s="40">
        <f t="shared" si="14"/>
        <v>-3.3364612981351911</v>
      </c>
      <c r="K79" s="40">
        <f t="shared" si="14"/>
        <v>1.2609466123271886</v>
      </c>
      <c r="L79" s="40">
        <f t="shared" si="14"/>
        <v>0.92735763888573786</v>
      </c>
      <c r="M79" s="40">
        <f t="shared" si="14"/>
        <v>1.6925229757881652</v>
      </c>
      <c r="N79" s="40">
        <f t="shared" si="14"/>
        <v>-0.71098412552211698</v>
      </c>
      <c r="O79" s="40">
        <f t="shared" si="14"/>
        <v>-1.3024088712549968</v>
      </c>
      <c r="P79" s="40">
        <f t="shared" si="14"/>
        <v>-0.86220090588120968</v>
      </c>
      <c r="Q79" s="40">
        <f t="shared" si="14"/>
        <v>-0.4832386502678645</v>
      </c>
      <c r="R79" s="40">
        <f t="shared" si="14"/>
        <v>-0.21500181880163893</v>
      </c>
      <c r="S79" s="40">
        <f t="shared" si="14"/>
        <v>1.8365312399737377E-6</v>
      </c>
    </row>
    <row r="80" spans="1:19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 t="shared" ref="E80:S80" si="15">E5-E74</f>
        <v>-39.272798386882641</v>
      </c>
      <c r="F80" s="40">
        <f t="shared" si="15"/>
        <v>173.09295825729714</v>
      </c>
      <c r="G80" s="40">
        <f t="shared" si="15"/>
        <v>646.95016006797596</v>
      </c>
      <c r="H80" s="40">
        <f t="shared" si="15"/>
        <v>1194.168235508776</v>
      </c>
      <c r="I80" s="40">
        <f t="shared" si="15"/>
        <v>734.82032434564098</v>
      </c>
      <c r="J80" s="40">
        <f t="shared" si="15"/>
        <v>-1008.7141509921057</v>
      </c>
      <c r="K80" s="40">
        <f t="shared" si="15"/>
        <v>389.17947690615983</v>
      </c>
      <c r="L80" s="40">
        <f t="shared" si="15"/>
        <v>292.3548019807713</v>
      </c>
      <c r="M80" s="40">
        <f t="shared" si="15"/>
        <v>544.67762905901327</v>
      </c>
      <c r="N80" s="40">
        <f t="shared" si="15"/>
        <v>-233.30642926942892</v>
      </c>
      <c r="O80" s="40">
        <f t="shared" si="15"/>
        <v>-434.56061657212558</v>
      </c>
      <c r="P80" s="40">
        <f t="shared" si="15"/>
        <v>-292.52409074572643</v>
      </c>
      <c r="Q80" s="40">
        <f t="shared" si="15"/>
        <v>-166.8582630423407</v>
      </c>
      <c r="R80" s="40">
        <f t="shared" si="15"/>
        <v>-75.652516215064679</v>
      </c>
      <c r="S80" s="40">
        <f t="shared" si="15"/>
        <v>6.5888408425962552E-4</v>
      </c>
    </row>
    <row r="83" spans="6:18" x14ac:dyDescent="0.25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50" zoomScaleNormal="5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  <col min="17" max="17" width="13.7109375" customWidth="1"/>
    <col min="18" max="18" width="13.5703125" customWidth="1"/>
  </cols>
  <sheetData>
    <row r="1" spans="1:19" ht="20.25" x14ac:dyDescent="0.3">
      <c r="A1" s="2" t="s">
        <v>23</v>
      </c>
      <c r="B1" s="1"/>
      <c r="C1" s="1"/>
      <c r="D1" s="3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25">
      <c r="A3" s="6" t="s">
        <v>35</v>
      </c>
      <c r="B3" s="6" t="s">
        <v>36</v>
      </c>
      <c r="C3" s="6" t="s">
        <v>37</v>
      </c>
      <c r="D3" s="7" t="s">
        <v>38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x14ac:dyDescent="0.2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42">
        <v>2026</v>
      </c>
      <c r="Q4" s="20">
        <v>2027</v>
      </c>
      <c r="R4" s="20">
        <v>2028</v>
      </c>
      <c r="S4" s="20">
        <v>2029</v>
      </c>
    </row>
    <row r="5" spans="1:19" x14ac:dyDescent="0.25">
      <c r="A5" s="14">
        <v>1</v>
      </c>
      <c r="B5" s="15" t="s">
        <v>41</v>
      </c>
      <c r="C5" s="15" t="s">
        <v>1</v>
      </c>
      <c r="D5" s="16" t="s">
        <v>42</v>
      </c>
      <c r="E5" s="43">
        <f>'13.02.2026_FSP_PZ_2026_2030'!E5-'09.06.025_VTBI_MTBF_2026-2029'!E5</f>
        <v>0</v>
      </c>
      <c r="F5" s="43">
        <f>'13.02.2026_FSP_PZ_2026_2030'!F5-'09.06.025_VTBI_MTBF_2026-2029'!F5</f>
        <v>0</v>
      </c>
      <c r="G5" s="43">
        <f>'13.02.2026_FSP_PZ_2026_2030'!G5-'09.06.025_VTBI_MTBF_2026-2029'!G5</f>
        <v>0</v>
      </c>
      <c r="H5" s="43">
        <f>'13.02.2026_FSP_PZ_2026_2030'!H5-'09.06.025_VTBI_MTBF_2026-2029'!H5</f>
        <v>0</v>
      </c>
      <c r="I5" s="43">
        <f>'13.02.2026_FSP_PZ_2026_2030'!I5-'09.06.025_VTBI_MTBF_2026-2029'!I5</f>
        <v>0</v>
      </c>
      <c r="J5" s="43">
        <f>'13.02.2026_FSP_PZ_2026_2030'!J5-'09.06.025_VTBI_MTBF_2026-2029'!J5</f>
        <v>0</v>
      </c>
      <c r="K5" s="43">
        <f>'13.02.2026_FSP_PZ_2026_2030'!K5-'09.06.025_VTBI_MTBF_2026-2029'!K5</f>
        <v>0</v>
      </c>
      <c r="L5" s="43">
        <f>'13.02.2026_FSP_PZ_2026_2030'!L5-'09.06.025_VTBI_MTBF_2026-2029'!L5</f>
        <v>31.804000000000087</v>
      </c>
      <c r="M5" s="43">
        <f>'13.02.2026_FSP_PZ_2026_2030'!M5-'09.06.025_VTBI_MTBF_2026-2029'!M5</f>
        <v>-1176.2480000000032</v>
      </c>
      <c r="N5" s="43">
        <f>'13.02.2026_FSP_PZ_2026_2030'!N5-'09.06.025_VTBI_MTBF_2026-2029'!N5</f>
        <v>-1045.9850000000006</v>
      </c>
      <c r="O5" s="43">
        <f>'13.02.2026_FSP_PZ_2026_2030'!O5-'09.06.025_VTBI_MTBF_2026-2029'!O5</f>
        <v>-765.23250641454069</v>
      </c>
      <c r="P5" s="43">
        <f>'13.02.2026_FSP_PZ_2026_2030'!P5-'09.06.025_VTBI_MTBF_2026-2029'!P5</f>
        <v>-621.34841835669067</v>
      </c>
      <c r="Q5" s="43">
        <f>'13.02.2026_FSP_PZ_2026_2030'!Q5-'09.06.025_VTBI_MTBF_2026-2029'!Q5</f>
        <v>-468.36806946971046</v>
      </c>
      <c r="R5" s="43">
        <f>'13.02.2026_FSP_PZ_2026_2030'!R5-'09.06.025_VTBI_MTBF_2026-2029'!R5</f>
        <v>-336.20835692398396</v>
      </c>
      <c r="S5" s="43">
        <f>'13.02.2026_FSP_PZ_2026_2030'!S5-'09.06.025_VTBI_MTBF_2026-2029'!S5</f>
        <v>-231.5913226998382</v>
      </c>
    </row>
    <row r="6" spans="1:19" x14ac:dyDescent="0.25">
      <c r="A6" s="14">
        <v>2</v>
      </c>
      <c r="B6" s="15" t="s">
        <v>43</v>
      </c>
      <c r="C6" s="15" t="s">
        <v>44</v>
      </c>
      <c r="D6" s="16" t="s">
        <v>42</v>
      </c>
      <c r="E6" s="43">
        <f>'13.02.2026_FSP_PZ_2026_2030'!E6-'09.06.025_VTBI_MTBF_2026-2029'!E6</f>
        <v>0</v>
      </c>
      <c r="F6" s="43">
        <f>'13.02.2026_FSP_PZ_2026_2030'!F6-'09.06.025_VTBI_MTBF_2026-2029'!F6</f>
        <v>0</v>
      </c>
      <c r="G6" s="43">
        <f>'13.02.2026_FSP_PZ_2026_2030'!G6-'09.06.025_VTBI_MTBF_2026-2029'!G6</f>
        <v>0</v>
      </c>
      <c r="H6" s="43">
        <f>'13.02.2026_FSP_PZ_2026_2030'!H6-'09.06.025_VTBI_MTBF_2026-2029'!H6</f>
        <v>0</v>
      </c>
      <c r="I6" s="43">
        <f>'13.02.2026_FSP_PZ_2026_2030'!I6-'09.06.025_VTBI_MTBF_2026-2029'!I6</f>
        <v>0</v>
      </c>
      <c r="J6" s="43">
        <f>'13.02.2026_FSP_PZ_2026_2030'!J6-'09.06.025_VTBI_MTBF_2026-2029'!J6</f>
        <v>0</v>
      </c>
      <c r="K6" s="43">
        <f>'13.02.2026_FSP_PZ_2026_2030'!K6-'09.06.025_VTBI_MTBF_2026-2029'!K6</f>
        <v>0</v>
      </c>
      <c r="L6" s="43">
        <f>'13.02.2026_FSP_PZ_2026_2030'!L6-'09.06.025_VTBI_MTBF_2026-2029'!L6</f>
        <v>-10.935000000004948</v>
      </c>
      <c r="M6" s="43">
        <f>'13.02.2026_FSP_PZ_2026_2030'!M6-'09.06.025_VTBI_MTBF_2026-2029'!M6</f>
        <v>191.81099999999424</v>
      </c>
      <c r="N6" s="43">
        <f>'13.02.2026_FSP_PZ_2026_2030'!N6-'09.06.025_VTBI_MTBF_2026-2029'!N6</f>
        <v>151.03800000000047</v>
      </c>
      <c r="O6" s="43">
        <f>'13.02.2026_FSP_PZ_2026_2030'!O6-'09.06.025_VTBI_MTBF_2026-2029'!O6</f>
        <v>668.34818073378847</v>
      </c>
      <c r="P6" s="43">
        <f>'13.02.2026_FSP_PZ_2026_2030'!P6-'09.06.025_VTBI_MTBF_2026-2029'!P6</f>
        <v>1289.0195685810249</v>
      </c>
      <c r="Q6" s="43">
        <f>'13.02.2026_FSP_PZ_2026_2030'!Q6-'09.06.025_VTBI_MTBF_2026-2029'!Q6</f>
        <v>1818.3910637395165</v>
      </c>
      <c r="R6" s="43">
        <f>'13.02.2026_FSP_PZ_2026_2030'!R6-'09.06.025_VTBI_MTBF_2026-2029'!R6</f>
        <v>2350.8746158679714</v>
      </c>
      <c r="S6" s="43">
        <f>'13.02.2026_FSP_PZ_2026_2030'!S6-'09.06.025_VTBI_MTBF_2026-2029'!S6</f>
        <v>2801.8633258541668</v>
      </c>
    </row>
    <row r="7" spans="1:19" x14ac:dyDescent="0.25">
      <c r="A7" s="14">
        <v>3</v>
      </c>
      <c r="B7" s="15" t="s">
        <v>45</v>
      </c>
      <c r="C7" s="15" t="s">
        <v>46</v>
      </c>
      <c r="D7" s="16" t="s">
        <v>47</v>
      </c>
      <c r="E7" s="43">
        <f>'13.02.2026_FSP_PZ_2026_2030'!E7-'09.06.025_VTBI_MTBF_2026-2029'!E7</f>
        <v>0</v>
      </c>
      <c r="F7" s="43">
        <f>'13.02.2026_FSP_PZ_2026_2030'!F7-'09.06.025_VTBI_MTBF_2026-2029'!F7</f>
        <v>0</v>
      </c>
      <c r="G7" s="43">
        <f>'13.02.2026_FSP_PZ_2026_2030'!G7-'09.06.025_VTBI_MTBF_2026-2029'!G7</f>
        <v>0</v>
      </c>
      <c r="H7" s="43">
        <f>'13.02.2026_FSP_PZ_2026_2030'!H7-'09.06.025_VTBI_MTBF_2026-2029'!H7</f>
        <v>0</v>
      </c>
      <c r="I7" s="43">
        <f>'13.02.2026_FSP_PZ_2026_2030'!I7-'09.06.025_VTBI_MTBF_2026-2029'!I7</f>
        <v>0</v>
      </c>
      <c r="J7" s="43">
        <f>'13.02.2026_FSP_PZ_2026_2030'!J7-'09.06.025_VTBI_MTBF_2026-2029'!J7</f>
        <v>0</v>
      </c>
      <c r="K7" s="43">
        <f>'13.02.2026_FSP_PZ_2026_2030'!K7-'09.06.025_VTBI_MTBF_2026-2029'!K7</f>
        <v>0</v>
      </c>
      <c r="L7" s="43">
        <f>'13.02.2026_FSP_PZ_2026_2030'!L7-'09.06.025_VTBI_MTBF_2026-2029'!L7</f>
        <v>0.10176221021735898</v>
      </c>
      <c r="M7" s="43">
        <f>'13.02.2026_FSP_PZ_2026_2030'!M7-'09.06.025_VTBI_MTBF_2026-2029'!M7</f>
        <v>-3.7958240698895196</v>
      </c>
      <c r="N7" s="43">
        <f>'13.02.2026_FSP_PZ_2026_2030'!N7-'09.06.025_VTBI_MTBF_2026-2029'!N7</f>
        <v>0.39638311537194681</v>
      </c>
      <c r="O7" s="43">
        <f>'13.02.2026_FSP_PZ_2026_2030'!O7-'09.06.025_VTBI_MTBF_2026-2029'!O7</f>
        <v>0.92591999237397715</v>
      </c>
      <c r="P7" s="43">
        <f>'13.02.2026_FSP_PZ_2026_2030'!P7-'09.06.025_VTBI_MTBF_2026-2029'!P7</f>
        <v>0.49815360363389516</v>
      </c>
      <c r="Q7" s="43">
        <f>'13.02.2026_FSP_PZ_2026_2030'!Q7-'09.06.025_VTBI_MTBF_2026-2029'!Q7</f>
        <v>0.50407690164654184</v>
      </c>
      <c r="R7" s="43">
        <f>'13.02.2026_FSP_PZ_2026_2030'!R7-'09.06.025_VTBI_MTBF_2026-2029'!R7</f>
        <v>0.4200405311783868</v>
      </c>
      <c r="S7" s="43">
        <f>'13.02.2026_FSP_PZ_2026_2030'!S7-'09.06.025_VTBI_MTBF_2026-2029'!S7</f>
        <v>0.32191186560510232</v>
      </c>
    </row>
    <row r="8" spans="1:19" x14ac:dyDescent="0.25">
      <c r="A8" s="14">
        <v>4</v>
      </c>
      <c r="B8" s="15" t="s">
        <v>48</v>
      </c>
      <c r="C8" s="15" t="s">
        <v>49</v>
      </c>
      <c r="D8" s="16" t="s">
        <v>47</v>
      </c>
      <c r="E8" s="43">
        <f>'13.02.2026_FSP_PZ_2026_2030'!E8-'09.06.025_VTBI_MTBF_2026-2029'!E8</f>
        <v>0</v>
      </c>
      <c r="F8" s="43">
        <f>'13.02.2026_FSP_PZ_2026_2030'!F8-'09.06.025_VTBI_MTBF_2026-2029'!F8</f>
        <v>0</v>
      </c>
      <c r="G8" s="43">
        <f>'13.02.2026_FSP_PZ_2026_2030'!G8-'09.06.025_VTBI_MTBF_2026-2029'!G8</f>
        <v>0</v>
      </c>
      <c r="H8" s="43">
        <f>'13.02.2026_FSP_PZ_2026_2030'!H8-'09.06.025_VTBI_MTBF_2026-2029'!H8</f>
        <v>0</v>
      </c>
      <c r="I8" s="43">
        <f>'13.02.2026_FSP_PZ_2026_2030'!I8-'09.06.025_VTBI_MTBF_2026-2029'!I8</f>
        <v>0</v>
      </c>
      <c r="J8" s="43">
        <f>'13.02.2026_FSP_PZ_2026_2030'!J8-'09.06.025_VTBI_MTBF_2026-2029'!J8</f>
        <v>0</v>
      </c>
      <c r="K8" s="43">
        <f>'13.02.2026_FSP_PZ_2026_2030'!K8-'09.06.025_VTBI_MTBF_2026-2029'!K8</f>
        <v>0</v>
      </c>
      <c r="L8" s="43">
        <f>'13.02.2026_FSP_PZ_2026_2030'!L8-'09.06.025_VTBI_MTBF_2026-2029'!L8</f>
        <v>-3.3871499368146374E-2</v>
      </c>
      <c r="M8" s="43">
        <f>'13.02.2026_FSP_PZ_2026_2030'!M8-'09.06.025_VTBI_MTBF_2026-2029'!M8</f>
        <v>0.56454547446155345</v>
      </c>
      <c r="N8" s="43">
        <f>'13.02.2026_FSP_PZ_2026_2030'!N8-'09.06.025_VTBI_MTBF_2026-2029'!N8</f>
        <v>-0.11334898558197892</v>
      </c>
      <c r="O8" s="43">
        <f>'13.02.2026_FSP_PZ_2026_2030'!O8-'09.06.025_VTBI_MTBF_2026-2029'!O8</f>
        <v>1.2652228469611089</v>
      </c>
      <c r="P8" s="43">
        <f>'13.02.2026_FSP_PZ_2026_2030'!P8-'09.06.025_VTBI_MTBF_2026-2029'!P8</f>
        <v>1.3816954579714746</v>
      </c>
      <c r="Q8" s="43">
        <f>'13.02.2026_FSP_PZ_2026_2030'!Q8-'09.06.025_VTBI_MTBF_2026-2029'!Q8</f>
        <v>1.0357183881622802</v>
      </c>
      <c r="R8" s="43">
        <f>'13.02.2026_FSP_PZ_2026_2030'!R8-'09.06.025_VTBI_MTBF_2026-2029'!R8</f>
        <v>0.93719850320987064</v>
      </c>
      <c r="S8" s="43">
        <f>'13.02.2026_FSP_PZ_2026_2030'!S8-'09.06.025_VTBI_MTBF_2026-2029'!S8</f>
        <v>0.6760664741471345</v>
      </c>
    </row>
    <row r="9" spans="1:19" x14ac:dyDescent="0.2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42">
        <v>2026</v>
      </c>
      <c r="Q9" s="20">
        <v>2027</v>
      </c>
      <c r="R9" s="20">
        <v>2028</v>
      </c>
      <c r="S9" s="20">
        <v>2029</v>
      </c>
    </row>
    <row r="10" spans="1:19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3">
        <f>'13.02.2026_FSP_PZ_2026_2030'!E10-'09.06.025_VTBI_MTBF_2026-2029'!E10</f>
        <v>0</v>
      </c>
      <c r="F10" s="43">
        <f>'13.02.2026_FSP_PZ_2026_2030'!F10-'09.06.025_VTBI_MTBF_2026-2029'!F10</f>
        <v>0</v>
      </c>
      <c r="G10" s="43">
        <f>'13.02.2026_FSP_PZ_2026_2030'!G10-'09.06.025_VTBI_MTBF_2026-2029'!G10</f>
        <v>0</v>
      </c>
      <c r="H10" s="43">
        <f>'13.02.2026_FSP_PZ_2026_2030'!H10-'09.06.025_VTBI_MTBF_2026-2029'!H10</f>
        <v>0</v>
      </c>
      <c r="I10" s="43">
        <f>'13.02.2026_FSP_PZ_2026_2030'!I10-'09.06.025_VTBI_MTBF_2026-2029'!I10</f>
        <v>0</v>
      </c>
      <c r="J10" s="43">
        <f>'13.02.2026_FSP_PZ_2026_2030'!J10-'09.06.025_VTBI_MTBF_2026-2029'!J10</f>
        <v>0</v>
      </c>
      <c r="K10" s="43">
        <f>'13.02.2026_FSP_PZ_2026_2030'!K10-'09.06.025_VTBI_MTBF_2026-2029'!K10</f>
        <v>0</v>
      </c>
      <c r="L10" s="43">
        <f>'13.02.2026_FSP_PZ_2026_2030'!L10-'09.06.025_VTBI_MTBF_2026-2029'!L10</f>
        <v>-5.7930000000014843</v>
      </c>
      <c r="M10" s="43">
        <f>'13.02.2026_FSP_PZ_2026_2030'!M10-'09.06.025_VTBI_MTBF_2026-2029'!M10</f>
        <v>17.457000000002154</v>
      </c>
      <c r="N10" s="43">
        <f>'13.02.2026_FSP_PZ_2026_2030'!N10-'09.06.025_VTBI_MTBF_2026-2029'!N10</f>
        <v>-59.208999999998923</v>
      </c>
      <c r="O10" s="43">
        <f>'13.02.2026_FSP_PZ_2026_2030'!O10-'09.06.025_VTBI_MTBF_2026-2029'!O10</f>
        <v>4.2489881081928615</v>
      </c>
      <c r="P10" s="43">
        <f>'13.02.2026_FSP_PZ_2026_2030'!P10-'09.06.025_VTBI_MTBF_2026-2029'!P10</f>
        <v>185.12837888562717</v>
      </c>
      <c r="Q10" s="43">
        <f>'13.02.2026_FSP_PZ_2026_2030'!Q10-'09.06.025_VTBI_MTBF_2026-2029'!Q10</f>
        <v>421.48297331707727</v>
      </c>
      <c r="R10" s="43">
        <f>'13.02.2026_FSP_PZ_2026_2030'!R10-'09.06.025_VTBI_MTBF_2026-2029'!R10</f>
        <v>529.67068535302315</v>
      </c>
      <c r="S10" s="43">
        <f>'13.02.2026_FSP_PZ_2026_2030'!S10-'09.06.025_VTBI_MTBF_2026-2029'!S10</f>
        <v>583.14451522049421</v>
      </c>
    </row>
    <row r="11" spans="1:19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3">
        <f>'13.02.2026_FSP_PZ_2026_2030'!E11-'09.06.025_VTBI_MTBF_2026-2029'!E11</f>
        <v>0</v>
      </c>
      <c r="F11" s="43">
        <f>'13.02.2026_FSP_PZ_2026_2030'!F11-'09.06.025_VTBI_MTBF_2026-2029'!F11</f>
        <v>0</v>
      </c>
      <c r="G11" s="43">
        <f>'13.02.2026_FSP_PZ_2026_2030'!G11-'09.06.025_VTBI_MTBF_2026-2029'!G11</f>
        <v>0</v>
      </c>
      <c r="H11" s="43">
        <f>'13.02.2026_FSP_PZ_2026_2030'!H11-'09.06.025_VTBI_MTBF_2026-2029'!H11</f>
        <v>0</v>
      </c>
      <c r="I11" s="43">
        <f>'13.02.2026_FSP_PZ_2026_2030'!I11-'09.06.025_VTBI_MTBF_2026-2029'!I11</f>
        <v>0</v>
      </c>
      <c r="J11" s="43">
        <f>'13.02.2026_FSP_PZ_2026_2030'!J11-'09.06.025_VTBI_MTBF_2026-2029'!J11</f>
        <v>0</v>
      </c>
      <c r="K11" s="43">
        <f>'13.02.2026_FSP_PZ_2026_2030'!K11-'09.06.025_VTBI_MTBF_2026-2029'!K11</f>
        <v>0</v>
      </c>
      <c r="L11" s="43">
        <f>'13.02.2026_FSP_PZ_2026_2030'!L11-'09.06.025_VTBI_MTBF_2026-2029'!L11</f>
        <v>-131.81099999999969</v>
      </c>
      <c r="M11" s="43">
        <f>'13.02.2026_FSP_PZ_2026_2030'!M11-'09.06.025_VTBI_MTBF_2026-2029'!M11</f>
        <v>-429.84199999999964</v>
      </c>
      <c r="N11" s="43">
        <f>'13.02.2026_FSP_PZ_2026_2030'!N11-'09.06.025_VTBI_MTBF_2026-2029'!N11</f>
        <v>-985.09500000000025</v>
      </c>
      <c r="O11" s="43">
        <f>'13.02.2026_FSP_PZ_2026_2030'!O11-'09.06.025_VTBI_MTBF_2026-2029'!O11</f>
        <v>-1151.159424815567</v>
      </c>
      <c r="P11" s="43">
        <f>'13.02.2026_FSP_PZ_2026_2030'!P11-'09.06.025_VTBI_MTBF_2026-2029'!P11</f>
        <v>-1284.9430695121064</v>
      </c>
      <c r="Q11" s="43">
        <f>'13.02.2026_FSP_PZ_2026_2030'!Q11-'09.06.025_VTBI_MTBF_2026-2029'!Q11</f>
        <v>-1250.7322038405619</v>
      </c>
      <c r="R11" s="43">
        <f>'13.02.2026_FSP_PZ_2026_2030'!R11-'09.06.025_VTBI_MTBF_2026-2029'!R11</f>
        <v>-1275.7468479173731</v>
      </c>
      <c r="S11" s="43">
        <f>'13.02.2026_FSP_PZ_2026_2030'!S11-'09.06.025_VTBI_MTBF_2026-2029'!S11</f>
        <v>-1315.3494577440915</v>
      </c>
    </row>
    <row r="12" spans="1:19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3">
        <f>'13.02.2026_FSP_PZ_2026_2030'!E12-'09.06.025_VTBI_MTBF_2026-2029'!E12</f>
        <v>0</v>
      </c>
      <c r="F12" s="43">
        <f>'13.02.2026_FSP_PZ_2026_2030'!F12-'09.06.025_VTBI_MTBF_2026-2029'!F12</f>
        <v>0</v>
      </c>
      <c r="G12" s="43">
        <f>'13.02.2026_FSP_PZ_2026_2030'!G12-'09.06.025_VTBI_MTBF_2026-2029'!G12</f>
        <v>0</v>
      </c>
      <c r="H12" s="43">
        <f>'13.02.2026_FSP_PZ_2026_2030'!H12-'09.06.025_VTBI_MTBF_2026-2029'!H12</f>
        <v>0</v>
      </c>
      <c r="I12" s="43">
        <f>'13.02.2026_FSP_PZ_2026_2030'!I12-'09.06.025_VTBI_MTBF_2026-2029'!I12</f>
        <v>0</v>
      </c>
      <c r="J12" s="43">
        <f>'13.02.2026_FSP_PZ_2026_2030'!J12-'09.06.025_VTBI_MTBF_2026-2029'!J12</f>
        <v>0</v>
      </c>
      <c r="K12" s="43">
        <f>'13.02.2026_FSP_PZ_2026_2030'!K12-'09.06.025_VTBI_MTBF_2026-2029'!K12</f>
        <v>0</v>
      </c>
      <c r="L12" s="43">
        <f>'13.02.2026_FSP_PZ_2026_2030'!L12-'09.06.025_VTBI_MTBF_2026-2029'!L12</f>
        <v>169.40800000000309</v>
      </c>
      <c r="M12" s="43">
        <f>'13.02.2026_FSP_PZ_2026_2030'!M12-'09.06.025_VTBI_MTBF_2026-2029'!M12</f>
        <v>-939.35100000000966</v>
      </c>
      <c r="N12" s="43">
        <f>'13.02.2026_FSP_PZ_2026_2030'!N12-'09.06.025_VTBI_MTBF_2026-2029'!N12</f>
        <v>-398.08400000000165</v>
      </c>
      <c r="O12" s="43">
        <f>'13.02.2026_FSP_PZ_2026_2030'!O12-'09.06.025_VTBI_MTBF_2026-2029'!O12</f>
        <v>527.54712211081551</v>
      </c>
      <c r="P12" s="43">
        <f>'13.02.2026_FSP_PZ_2026_2030'!P12-'09.06.025_VTBI_MTBF_2026-2029'!P12</f>
        <v>846.16507546836147</v>
      </c>
      <c r="Q12" s="43">
        <f>'13.02.2026_FSP_PZ_2026_2030'!Q12-'09.06.025_VTBI_MTBF_2026-2029'!Q12</f>
        <v>1095.3755794230638</v>
      </c>
      <c r="R12" s="43">
        <f>'13.02.2026_FSP_PZ_2026_2030'!R12-'09.06.025_VTBI_MTBF_2026-2029'!R12</f>
        <v>1422.8308823712432</v>
      </c>
      <c r="S12" s="43">
        <f>'13.02.2026_FSP_PZ_2026_2030'!S12-'09.06.025_VTBI_MTBF_2026-2029'!S12</f>
        <v>1696.0098454050294</v>
      </c>
    </row>
    <row r="13" spans="1:19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3">
        <f>'13.02.2026_FSP_PZ_2026_2030'!E13-'09.06.025_VTBI_MTBF_2026-2029'!E13</f>
        <v>0</v>
      </c>
      <c r="F13" s="43">
        <f>'13.02.2026_FSP_PZ_2026_2030'!F13-'09.06.025_VTBI_MTBF_2026-2029'!F13</f>
        <v>0</v>
      </c>
      <c r="G13" s="43">
        <f>'13.02.2026_FSP_PZ_2026_2030'!G13-'09.06.025_VTBI_MTBF_2026-2029'!G13</f>
        <v>0</v>
      </c>
      <c r="H13" s="43">
        <f>'13.02.2026_FSP_PZ_2026_2030'!H13-'09.06.025_VTBI_MTBF_2026-2029'!H13</f>
        <v>0</v>
      </c>
      <c r="I13" s="43">
        <f>'13.02.2026_FSP_PZ_2026_2030'!I13-'09.06.025_VTBI_MTBF_2026-2029'!I13</f>
        <v>0</v>
      </c>
      <c r="J13" s="43">
        <f>'13.02.2026_FSP_PZ_2026_2030'!J13-'09.06.025_VTBI_MTBF_2026-2029'!J13</f>
        <v>0</v>
      </c>
      <c r="K13" s="43">
        <f>'13.02.2026_FSP_PZ_2026_2030'!K13-'09.06.025_VTBI_MTBF_2026-2029'!K13</f>
        <v>0</v>
      </c>
      <c r="L13" s="43">
        <f>'13.02.2026_FSP_PZ_2026_2030'!L13-'09.06.025_VTBI_MTBF_2026-2029'!L13</f>
        <v>139.10499999999956</v>
      </c>
      <c r="M13" s="43">
        <f>'13.02.2026_FSP_PZ_2026_2030'!M13-'09.06.025_VTBI_MTBF_2026-2029'!M13</f>
        <v>-203.7529999999997</v>
      </c>
      <c r="N13" s="43">
        <f>'13.02.2026_FSP_PZ_2026_2030'!N13-'09.06.025_VTBI_MTBF_2026-2029'!N13</f>
        <v>-212.96900000000005</v>
      </c>
      <c r="O13" s="43">
        <f>'13.02.2026_FSP_PZ_2026_2030'!O13-'09.06.025_VTBI_MTBF_2026-2029'!O13</f>
        <v>204.73304324272704</v>
      </c>
      <c r="P13" s="43">
        <f>'13.02.2026_FSP_PZ_2026_2030'!P13-'09.06.025_VTBI_MTBF_2026-2029'!P13</f>
        <v>447.84791561661496</v>
      </c>
      <c r="Q13" s="43">
        <f>'13.02.2026_FSP_PZ_2026_2030'!Q13-'09.06.025_VTBI_MTBF_2026-2029'!Q13</f>
        <v>655.02295772352591</v>
      </c>
      <c r="R13" s="43">
        <f>'13.02.2026_FSP_PZ_2026_2030'!R13-'09.06.025_VTBI_MTBF_2026-2029'!R13</f>
        <v>976.16007357338822</v>
      </c>
      <c r="S13" s="43">
        <f>'13.02.2026_FSP_PZ_2026_2030'!S13-'09.06.025_VTBI_MTBF_2026-2029'!S13</f>
        <v>1227.810898483167</v>
      </c>
    </row>
    <row r="14" spans="1:19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3">
        <f>'13.02.2026_FSP_PZ_2026_2030'!E14-'09.06.025_VTBI_MTBF_2026-2029'!E14</f>
        <v>0</v>
      </c>
      <c r="F14" s="43">
        <f>'13.02.2026_FSP_PZ_2026_2030'!F14-'09.06.025_VTBI_MTBF_2026-2029'!F14</f>
        <v>0</v>
      </c>
      <c r="G14" s="43">
        <f>'13.02.2026_FSP_PZ_2026_2030'!G14-'09.06.025_VTBI_MTBF_2026-2029'!G14</f>
        <v>0</v>
      </c>
      <c r="H14" s="43">
        <f>'13.02.2026_FSP_PZ_2026_2030'!H14-'09.06.025_VTBI_MTBF_2026-2029'!H14</f>
        <v>0</v>
      </c>
      <c r="I14" s="43">
        <f>'13.02.2026_FSP_PZ_2026_2030'!I14-'09.06.025_VTBI_MTBF_2026-2029'!I14</f>
        <v>0</v>
      </c>
      <c r="J14" s="43">
        <f>'13.02.2026_FSP_PZ_2026_2030'!J14-'09.06.025_VTBI_MTBF_2026-2029'!J14</f>
        <v>0</v>
      </c>
      <c r="K14" s="43">
        <f>'13.02.2026_FSP_PZ_2026_2030'!K14-'09.06.025_VTBI_MTBF_2026-2029'!K14</f>
        <v>0</v>
      </c>
      <c r="L14" s="43">
        <f>'13.02.2026_FSP_PZ_2026_2030'!L14-'09.06.025_VTBI_MTBF_2026-2029'!L14</f>
        <v>30.303000000003522</v>
      </c>
      <c r="M14" s="43">
        <f>'13.02.2026_FSP_PZ_2026_2030'!M14-'09.06.025_VTBI_MTBF_2026-2029'!M14</f>
        <v>-735.59800000000905</v>
      </c>
      <c r="N14" s="43">
        <f>'13.02.2026_FSP_PZ_2026_2030'!N14-'09.06.025_VTBI_MTBF_2026-2029'!N14</f>
        <v>-185.1150000000016</v>
      </c>
      <c r="O14" s="43">
        <f>'13.02.2026_FSP_PZ_2026_2030'!O14-'09.06.025_VTBI_MTBF_2026-2029'!O14</f>
        <v>322.8140788680879</v>
      </c>
      <c r="P14" s="43">
        <f>'13.02.2026_FSP_PZ_2026_2030'!P14-'09.06.025_VTBI_MTBF_2026-2029'!P14</f>
        <v>398.31715985174668</v>
      </c>
      <c r="Q14" s="43">
        <f>'13.02.2026_FSP_PZ_2026_2030'!Q14-'09.06.025_VTBI_MTBF_2026-2029'!Q14</f>
        <v>440.35262169953711</v>
      </c>
      <c r="R14" s="43">
        <f>'13.02.2026_FSP_PZ_2026_2030'!R14-'09.06.025_VTBI_MTBF_2026-2029'!R14</f>
        <v>446.67080879785465</v>
      </c>
      <c r="S14" s="43">
        <f>'13.02.2026_FSP_PZ_2026_2030'!S14-'09.06.025_VTBI_MTBF_2026-2029'!S14</f>
        <v>468.19894692186227</v>
      </c>
    </row>
    <row r="15" spans="1:19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3">
        <f>'13.02.2026_FSP_PZ_2026_2030'!E15-'09.06.025_VTBI_MTBF_2026-2029'!E15</f>
        <v>0</v>
      </c>
      <c r="F15" s="43">
        <f>'13.02.2026_FSP_PZ_2026_2030'!F15-'09.06.025_VTBI_MTBF_2026-2029'!F15</f>
        <v>0</v>
      </c>
      <c r="G15" s="43">
        <f>'13.02.2026_FSP_PZ_2026_2030'!G15-'09.06.025_VTBI_MTBF_2026-2029'!G15</f>
        <v>0</v>
      </c>
      <c r="H15" s="43">
        <f>'13.02.2026_FSP_PZ_2026_2030'!H15-'09.06.025_VTBI_MTBF_2026-2029'!H15</f>
        <v>0</v>
      </c>
      <c r="I15" s="43">
        <f>'13.02.2026_FSP_PZ_2026_2030'!I15-'09.06.025_VTBI_MTBF_2026-2029'!I15</f>
        <v>0</v>
      </c>
      <c r="J15" s="43">
        <f>'13.02.2026_FSP_PZ_2026_2030'!J15-'09.06.025_VTBI_MTBF_2026-2029'!J15</f>
        <v>0</v>
      </c>
      <c r="K15" s="43">
        <f>'13.02.2026_FSP_PZ_2026_2030'!K15-'09.06.025_VTBI_MTBF_2026-2029'!K15</f>
        <v>0</v>
      </c>
      <c r="L15" s="43">
        <f>'13.02.2026_FSP_PZ_2026_2030'!L15-'09.06.025_VTBI_MTBF_2026-2029'!L15</f>
        <v>0</v>
      </c>
      <c r="M15" s="43">
        <f>'13.02.2026_FSP_PZ_2026_2030'!M15-'09.06.025_VTBI_MTBF_2026-2029'!M15</f>
        <v>-517.10099999999875</v>
      </c>
      <c r="N15" s="43">
        <f>'13.02.2026_FSP_PZ_2026_2030'!N15-'09.06.025_VTBI_MTBF_2026-2029'!N15</f>
        <v>-156.80400000000009</v>
      </c>
      <c r="O15" s="43">
        <f>'13.02.2026_FSP_PZ_2026_2030'!O15-'09.06.025_VTBI_MTBF_2026-2029'!O15</f>
        <v>-257.49286720244709</v>
      </c>
      <c r="P15" s="43">
        <f>'13.02.2026_FSP_PZ_2026_2030'!P15-'09.06.025_VTBI_MTBF_2026-2029'!P15</f>
        <v>-134.26351473340401</v>
      </c>
      <c r="Q15" s="43">
        <f>'13.02.2026_FSP_PZ_2026_2030'!Q15-'09.06.025_VTBI_MTBF_2026-2029'!Q15</f>
        <v>-65.568709956063685</v>
      </c>
      <c r="R15" s="43">
        <f>'13.02.2026_FSP_PZ_2026_2030'!R15-'09.06.025_VTBI_MTBF_2026-2029'!R15</f>
        <v>-5.2921276354281872</v>
      </c>
      <c r="S15" s="43">
        <f>'13.02.2026_FSP_PZ_2026_2030'!S15-'09.06.025_VTBI_MTBF_2026-2029'!S15</f>
        <v>73.359313459688565</v>
      </c>
    </row>
    <row r="16" spans="1:19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3">
        <f>'13.02.2026_FSP_PZ_2026_2030'!E16-'09.06.025_VTBI_MTBF_2026-2029'!E16</f>
        <v>0</v>
      </c>
      <c r="F16" s="43">
        <f>'13.02.2026_FSP_PZ_2026_2030'!F16-'09.06.025_VTBI_MTBF_2026-2029'!F16</f>
        <v>0</v>
      </c>
      <c r="G16" s="43">
        <f>'13.02.2026_FSP_PZ_2026_2030'!G16-'09.06.025_VTBI_MTBF_2026-2029'!G16</f>
        <v>0</v>
      </c>
      <c r="H16" s="43">
        <f>'13.02.2026_FSP_PZ_2026_2030'!H16-'09.06.025_VTBI_MTBF_2026-2029'!H16</f>
        <v>0</v>
      </c>
      <c r="I16" s="43">
        <f>'13.02.2026_FSP_PZ_2026_2030'!I16-'09.06.025_VTBI_MTBF_2026-2029'!I16</f>
        <v>0</v>
      </c>
      <c r="J16" s="43">
        <f>'13.02.2026_FSP_PZ_2026_2030'!J16-'09.06.025_VTBI_MTBF_2026-2029'!J16</f>
        <v>0</v>
      </c>
      <c r="K16" s="43">
        <f>'13.02.2026_FSP_PZ_2026_2030'!K16-'09.06.025_VTBI_MTBF_2026-2029'!K16</f>
        <v>0</v>
      </c>
      <c r="L16" s="43">
        <f>'13.02.2026_FSP_PZ_2026_2030'!L16-'09.06.025_VTBI_MTBF_2026-2029'!L16</f>
        <v>0</v>
      </c>
      <c r="M16" s="43">
        <f>'13.02.2026_FSP_PZ_2026_2030'!M16-'09.06.025_VTBI_MTBF_2026-2029'!M16</f>
        <v>-692.58899999999994</v>
      </c>
      <c r="N16" s="43">
        <f>'13.02.2026_FSP_PZ_2026_2030'!N16-'09.06.025_VTBI_MTBF_2026-2029'!N16</f>
        <v>-553.20699999999852</v>
      </c>
      <c r="O16" s="43">
        <f>'13.02.2026_FSP_PZ_2026_2030'!O16-'09.06.025_VTBI_MTBF_2026-2029'!O16</f>
        <v>-111.62367538446051</v>
      </c>
      <c r="P16" s="43">
        <f>'13.02.2026_FSP_PZ_2026_2030'!P16-'09.06.025_VTBI_MTBF_2026-2029'!P16</f>
        <v>233.43528846517438</v>
      </c>
      <c r="Q16" s="43">
        <f>'13.02.2026_FSP_PZ_2026_2030'!Q16-'09.06.025_VTBI_MTBF_2026-2029'!Q16</f>
        <v>668.92570841322595</v>
      </c>
      <c r="R16" s="43">
        <f>'13.02.2026_FSP_PZ_2026_2030'!R16-'09.06.025_VTBI_MTBF_2026-2029'!R16</f>
        <v>1007.6709490954418</v>
      </c>
      <c r="S16" s="43">
        <f>'13.02.2026_FSP_PZ_2026_2030'!S16-'09.06.025_VTBI_MTBF_2026-2029'!S16</f>
        <v>1268.7555390409616</v>
      </c>
    </row>
    <row r="17" spans="1:19" x14ac:dyDescent="0.2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42">
        <v>2026</v>
      </c>
      <c r="Q17" s="20">
        <v>2027</v>
      </c>
      <c r="R17" s="20">
        <v>2028</v>
      </c>
      <c r="S17" s="20">
        <v>2029</v>
      </c>
    </row>
    <row r="18" spans="1:19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43">
        <f>'13.02.2026_FSP_PZ_2026_2030'!E18-'09.06.025_VTBI_MTBF_2026-2029'!E18</f>
        <v>0</v>
      </c>
      <c r="F18" s="43">
        <f>'13.02.2026_FSP_PZ_2026_2030'!F18-'09.06.025_VTBI_MTBF_2026-2029'!F18</f>
        <v>0</v>
      </c>
      <c r="G18" s="43">
        <f>'13.02.2026_FSP_PZ_2026_2030'!G18-'09.06.025_VTBI_MTBF_2026-2029'!G18</f>
        <v>0</v>
      </c>
      <c r="H18" s="43">
        <f>'13.02.2026_FSP_PZ_2026_2030'!H18-'09.06.025_VTBI_MTBF_2026-2029'!H18</f>
        <v>0</v>
      </c>
      <c r="I18" s="43">
        <f>'13.02.2026_FSP_PZ_2026_2030'!I18-'09.06.025_VTBI_MTBF_2026-2029'!I18</f>
        <v>0</v>
      </c>
      <c r="J18" s="43">
        <f>'13.02.2026_FSP_PZ_2026_2030'!J18-'09.06.025_VTBI_MTBF_2026-2029'!J18</f>
        <v>0</v>
      </c>
      <c r="K18" s="43">
        <f>'13.02.2026_FSP_PZ_2026_2030'!K18-'09.06.025_VTBI_MTBF_2026-2029'!K18</f>
        <v>0</v>
      </c>
      <c r="L18" s="43">
        <f>'13.02.2026_FSP_PZ_2026_2030'!L18-'09.06.025_VTBI_MTBF_2026-2029'!L18</f>
        <v>-3.3091846067449637E-2</v>
      </c>
      <c r="M18" s="43">
        <f>'13.02.2026_FSP_PZ_2026_2030'!M18-'09.06.025_VTBI_MTBF_2026-2029'!M18</f>
        <v>0.12608451309151292</v>
      </c>
      <c r="N18" s="43">
        <f>'13.02.2026_FSP_PZ_2026_2030'!N18-'09.06.025_VTBI_MTBF_2026-2029'!N18</f>
        <v>-0.42113132370380413</v>
      </c>
      <c r="O18" s="43">
        <f>'13.02.2026_FSP_PZ_2026_2030'!O18-'09.06.025_VTBI_MTBF_2026-2029'!O18</f>
        <v>0.34842018612975778</v>
      </c>
      <c r="P18" s="43">
        <f>'13.02.2026_FSP_PZ_2026_2030'!P18-'09.06.025_VTBI_MTBF_2026-2029'!P18</f>
        <v>0.98592621892179855</v>
      </c>
      <c r="Q18" s="43">
        <f>'13.02.2026_FSP_PZ_2026_2030'!Q18-'09.06.025_VTBI_MTBF_2026-2029'!Q18</f>
        <v>1.2302944268246563</v>
      </c>
      <c r="R18" s="43">
        <f>'13.02.2026_FSP_PZ_2026_2030'!R18-'09.06.025_VTBI_MTBF_2026-2029'!R18</f>
        <v>0.5</v>
      </c>
      <c r="S18" s="43">
        <f>'13.02.2026_FSP_PZ_2026_2030'!S18-'09.06.025_VTBI_MTBF_2026-2029'!S18</f>
        <v>0.20000000000000018</v>
      </c>
    </row>
    <row r="19" spans="1:19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3">
        <f>'13.02.2026_FSP_PZ_2026_2030'!E19-'09.06.025_VTBI_MTBF_2026-2029'!E19</f>
        <v>0</v>
      </c>
      <c r="F19" s="43">
        <f>'13.02.2026_FSP_PZ_2026_2030'!F19-'09.06.025_VTBI_MTBF_2026-2029'!F19</f>
        <v>0</v>
      </c>
      <c r="G19" s="43">
        <f>'13.02.2026_FSP_PZ_2026_2030'!G19-'09.06.025_VTBI_MTBF_2026-2029'!G19</f>
        <v>0</v>
      </c>
      <c r="H19" s="43">
        <f>'13.02.2026_FSP_PZ_2026_2030'!H19-'09.06.025_VTBI_MTBF_2026-2029'!H19</f>
        <v>0</v>
      </c>
      <c r="I19" s="43">
        <f>'13.02.2026_FSP_PZ_2026_2030'!I19-'09.06.025_VTBI_MTBF_2026-2029'!I19</f>
        <v>0</v>
      </c>
      <c r="J19" s="43">
        <f>'13.02.2026_FSP_PZ_2026_2030'!J19-'09.06.025_VTBI_MTBF_2026-2029'!J19</f>
        <v>0</v>
      </c>
      <c r="K19" s="43">
        <f>'13.02.2026_FSP_PZ_2026_2030'!K19-'09.06.025_VTBI_MTBF_2026-2029'!K19</f>
        <v>0</v>
      </c>
      <c r="L19" s="43">
        <f>'13.02.2026_FSP_PZ_2026_2030'!L19-'09.06.025_VTBI_MTBF_2026-2029'!L19</f>
        <v>-2.0747629922763196</v>
      </c>
      <c r="M19" s="43">
        <f>'13.02.2026_FSP_PZ_2026_2030'!M19-'09.06.025_VTBI_MTBF_2026-2029'!M19</f>
        <v>-4.5300544274216605</v>
      </c>
      <c r="N19" s="43">
        <f>'13.02.2026_FSP_PZ_2026_2030'!N19-'09.06.025_VTBI_MTBF_2026-2029'!N19</f>
        <v>-8.0016062896825275</v>
      </c>
      <c r="O19" s="43">
        <f>'13.02.2026_FSP_PZ_2026_2030'!O19-'09.06.025_VTBI_MTBF_2026-2029'!O19</f>
        <v>-1.8819004858587647</v>
      </c>
      <c r="P19" s="43">
        <f>'13.02.2026_FSP_PZ_2026_2030'!P19-'09.06.025_VTBI_MTBF_2026-2029'!P19</f>
        <v>-1.4897069299166645</v>
      </c>
      <c r="Q19" s="43">
        <f>'13.02.2026_FSP_PZ_2026_2030'!Q19-'09.06.025_VTBI_MTBF_2026-2029'!Q19</f>
        <v>0.74373435937502563</v>
      </c>
      <c r="R19" s="43">
        <f>'13.02.2026_FSP_PZ_2026_2030'!R19-'09.06.025_VTBI_MTBF_2026-2029'!R19</f>
        <v>0</v>
      </c>
      <c r="S19" s="43">
        <f>'13.02.2026_FSP_PZ_2026_2030'!S19-'09.06.025_VTBI_MTBF_2026-2029'!S19</f>
        <v>-0.19999999999999996</v>
      </c>
    </row>
    <row r="20" spans="1:19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3">
        <f>'13.02.2026_FSP_PZ_2026_2030'!E20-'09.06.025_VTBI_MTBF_2026-2029'!E20</f>
        <v>0</v>
      </c>
      <c r="F20" s="43">
        <f>'13.02.2026_FSP_PZ_2026_2030'!F20-'09.06.025_VTBI_MTBF_2026-2029'!F20</f>
        <v>0</v>
      </c>
      <c r="G20" s="43">
        <f>'13.02.2026_FSP_PZ_2026_2030'!G20-'09.06.025_VTBI_MTBF_2026-2029'!G20</f>
        <v>0</v>
      </c>
      <c r="H20" s="43">
        <f>'13.02.2026_FSP_PZ_2026_2030'!H20-'09.06.025_VTBI_MTBF_2026-2029'!H20</f>
        <v>0</v>
      </c>
      <c r="I20" s="43">
        <f>'13.02.2026_FSP_PZ_2026_2030'!I20-'09.06.025_VTBI_MTBF_2026-2029'!I20</f>
        <v>0</v>
      </c>
      <c r="J20" s="43">
        <f>'13.02.2026_FSP_PZ_2026_2030'!J20-'09.06.025_VTBI_MTBF_2026-2029'!J20</f>
        <v>0</v>
      </c>
      <c r="K20" s="43">
        <f>'13.02.2026_FSP_PZ_2026_2030'!K20-'09.06.025_VTBI_MTBF_2026-2029'!K20</f>
        <v>0</v>
      </c>
      <c r="L20" s="43">
        <f>'13.02.2026_FSP_PZ_2026_2030'!L20-'09.06.025_VTBI_MTBF_2026-2029'!L20</f>
        <v>2.1126368877913961</v>
      </c>
      <c r="M20" s="43">
        <f>'13.02.2026_FSP_PZ_2026_2030'!M20-'09.06.025_VTBI_MTBF_2026-2029'!M20</f>
        <v>-15.233960140884278</v>
      </c>
      <c r="N20" s="43">
        <f>'13.02.2026_FSP_PZ_2026_2030'!N20-'09.06.025_VTBI_MTBF_2026-2029'!N20</f>
        <v>5.7525579171181391</v>
      </c>
      <c r="O20" s="43">
        <f>'13.02.2026_FSP_PZ_2026_2030'!O20-'09.06.025_VTBI_MTBF_2026-2029'!O20</f>
        <v>13.076434200000008</v>
      </c>
      <c r="P20" s="43">
        <f>'13.02.2026_FSP_PZ_2026_2030'!P20-'09.06.025_VTBI_MTBF_2026-2029'!P20</f>
        <v>3.5267178595388913</v>
      </c>
      <c r="Q20" s="43">
        <f>'13.02.2026_FSP_PZ_2026_2030'!Q20-'09.06.025_VTBI_MTBF_2026-2029'!Q20</f>
        <v>2.4257481545115098</v>
      </c>
      <c r="R20" s="43">
        <f>'13.02.2026_FSP_PZ_2026_2030'!R20-'09.06.025_VTBI_MTBF_2026-2029'!R20</f>
        <v>0</v>
      </c>
      <c r="S20" s="43">
        <f>'13.02.2026_FSP_PZ_2026_2030'!S20-'09.06.025_VTBI_MTBF_2026-2029'!S20</f>
        <v>2.4185995139767158</v>
      </c>
    </row>
    <row r="21" spans="1:19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3">
        <f>'13.02.2026_FSP_PZ_2026_2030'!E21-'09.06.025_VTBI_MTBF_2026-2029'!E21</f>
        <v>0</v>
      </c>
      <c r="F21" s="43">
        <f>'13.02.2026_FSP_PZ_2026_2030'!F21-'09.06.025_VTBI_MTBF_2026-2029'!F21</f>
        <v>0</v>
      </c>
      <c r="G21" s="43">
        <f>'13.02.2026_FSP_PZ_2026_2030'!G21-'09.06.025_VTBI_MTBF_2026-2029'!G21</f>
        <v>0</v>
      </c>
      <c r="H21" s="43">
        <f>'13.02.2026_FSP_PZ_2026_2030'!H21-'09.06.025_VTBI_MTBF_2026-2029'!H21</f>
        <v>0</v>
      </c>
      <c r="I21" s="43">
        <f>'13.02.2026_FSP_PZ_2026_2030'!I21-'09.06.025_VTBI_MTBF_2026-2029'!I21</f>
        <v>0</v>
      </c>
      <c r="J21" s="43">
        <f>'13.02.2026_FSP_PZ_2026_2030'!J21-'09.06.025_VTBI_MTBF_2026-2029'!J21</f>
        <v>0</v>
      </c>
      <c r="K21" s="43">
        <f>'13.02.2026_FSP_PZ_2026_2030'!K21-'09.06.025_VTBI_MTBF_2026-2029'!K21</f>
        <v>0</v>
      </c>
      <c r="L21" s="43">
        <f>'13.02.2026_FSP_PZ_2026_2030'!L21-'09.06.025_VTBI_MTBF_2026-2029'!L21</f>
        <v>1.9360106753720316</v>
      </c>
      <c r="M21" s="43">
        <f>'13.02.2026_FSP_PZ_2026_2030'!M21-'09.06.025_VTBI_MTBF_2026-2029'!M21</f>
        <v>-4.9464497148653237</v>
      </c>
      <c r="N21" s="43">
        <f>'13.02.2026_FSP_PZ_2026_2030'!N21-'09.06.025_VTBI_MTBF_2026-2029'!N21</f>
        <v>-0.30254053820476656</v>
      </c>
      <c r="O21" s="43">
        <f>'13.02.2026_FSP_PZ_2026_2030'!O21-'09.06.025_VTBI_MTBF_2026-2029'!O21</f>
        <v>6.0485837901852904</v>
      </c>
      <c r="P21" s="43">
        <f>'13.02.2026_FSP_PZ_2026_2030'!P21-'09.06.025_VTBI_MTBF_2026-2029'!P21</f>
        <v>3.0291765894701115</v>
      </c>
      <c r="Q21" s="43">
        <f>'13.02.2026_FSP_PZ_2026_2030'!Q21-'09.06.025_VTBI_MTBF_2026-2029'!Q21</f>
        <v>2.2953984604295101</v>
      </c>
      <c r="R21" s="43">
        <f>'13.02.2026_FSP_PZ_2026_2030'!R21-'09.06.025_VTBI_MTBF_2026-2029'!R21</f>
        <v>3.5</v>
      </c>
      <c r="S21" s="43">
        <f>'13.02.2026_FSP_PZ_2026_2030'!S21-'09.06.025_VTBI_MTBF_2026-2029'!S21</f>
        <v>2.5</v>
      </c>
    </row>
    <row r="22" spans="1:19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3" t="s">
        <v>58</v>
      </c>
      <c r="F22" s="53" t="s">
        <v>58</v>
      </c>
      <c r="G22" s="53" t="s">
        <v>58</v>
      </c>
      <c r="H22" s="53" t="s">
        <v>58</v>
      </c>
      <c r="I22" s="53" t="s">
        <v>58</v>
      </c>
      <c r="J22" s="53" t="s">
        <v>58</v>
      </c>
      <c r="K22" s="53" t="s">
        <v>58</v>
      </c>
      <c r="L22" s="53" t="s">
        <v>58</v>
      </c>
      <c r="M22" s="53" t="s">
        <v>58</v>
      </c>
      <c r="N22" s="53" t="s">
        <v>58</v>
      </c>
      <c r="O22" s="53" t="s">
        <v>58</v>
      </c>
      <c r="P22" s="53" t="s">
        <v>58</v>
      </c>
      <c r="Q22" s="53" t="s">
        <v>58</v>
      </c>
      <c r="R22" s="53" t="s">
        <v>58</v>
      </c>
      <c r="S22" s="53" t="s">
        <v>58</v>
      </c>
    </row>
    <row r="23" spans="1:19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3">
        <f>'13.02.2026_FSP_PZ_2026_2030'!E23-'09.06.025_VTBI_MTBF_2026-2029'!E23</f>
        <v>0</v>
      </c>
      <c r="F23" s="43">
        <f>'13.02.2026_FSP_PZ_2026_2030'!F23-'09.06.025_VTBI_MTBF_2026-2029'!F23</f>
        <v>0</v>
      </c>
      <c r="G23" s="43">
        <f>'13.02.2026_FSP_PZ_2026_2030'!G23-'09.06.025_VTBI_MTBF_2026-2029'!G23</f>
        <v>0</v>
      </c>
      <c r="H23" s="43">
        <f>'13.02.2026_FSP_PZ_2026_2030'!H23-'09.06.025_VTBI_MTBF_2026-2029'!H23</f>
        <v>0</v>
      </c>
      <c r="I23" s="43">
        <f>'13.02.2026_FSP_PZ_2026_2030'!I23-'09.06.025_VTBI_MTBF_2026-2029'!I23</f>
        <v>0</v>
      </c>
      <c r="J23" s="43">
        <f>'13.02.2026_FSP_PZ_2026_2030'!J23-'09.06.025_VTBI_MTBF_2026-2029'!J23</f>
        <v>0</v>
      </c>
      <c r="K23" s="43">
        <f>'13.02.2026_FSP_PZ_2026_2030'!K23-'09.06.025_VTBI_MTBF_2026-2029'!K23</f>
        <v>0</v>
      </c>
      <c r="L23" s="43">
        <f>'13.02.2026_FSP_PZ_2026_2030'!L23-'09.06.025_VTBI_MTBF_2026-2029'!L23</f>
        <v>0</v>
      </c>
      <c r="M23" s="43">
        <f>'13.02.2026_FSP_PZ_2026_2030'!M23-'09.06.025_VTBI_MTBF_2026-2029'!M23</f>
        <v>-2.3232047314032798</v>
      </c>
      <c r="N23" s="43">
        <f>'13.02.2026_FSP_PZ_2026_2030'!N23-'09.06.025_VTBI_MTBF_2026-2029'!N23</f>
        <v>1.7011511642155028</v>
      </c>
      <c r="O23" s="43">
        <f>'13.02.2026_FSP_PZ_2026_2030'!O23-'09.06.025_VTBI_MTBF_2026-2029'!O23</f>
        <v>-0.47169947131770584</v>
      </c>
      <c r="P23" s="43">
        <f>'13.02.2026_FSP_PZ_2026_2030'!P23-'09.06.025_VTBI_MTBF_2026-2029'!P23</f>
        <v>0.61570506258571811</v>
      </c>
      <c r="Q23" s="43">
        <f>'13.02.2026_FSP_PZ_2026_2030'!Q23-'09.06.025_VTBI_MTBF_2026-2029'!Q23</f>
        <v>0.33512716543659282</v>
      </c>
      <c r="R23" s="43">
        <f>'13.02.2026_FSP_PZ_2026_2030'!R23-'09.06.025_VTBI_MTBF_2026-2029'!R23</f>
        <v>0.27871750915149862</v>
      </c>
      <c r="S23" s="43">
        <f>'13.02.2026_FSP_PZ_2026_2030'!S23-'09.06.025_VTBI_MTBF_2026-2029'!S23</f>
        <v>0.34169676339675581</v>
      </c>
    </row>
    <row r="24" spans="1:19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3">
        <f>'13.02.2026_FSP_PZ_2026_2030'!E24-'09.06.025_VTBI_MTBF_2026-2029'!E24</f>
        <v>0</v>
      </c>
      <c r="F24" s="43">
        <f>'13.02.2026_FSP_PZ_2026_2030'!F24-'09.06.025_VTBI_MTBF_2026-2029'!F24</f>
        <v>0</v>
      </c>
      <c r="G24" s="43">
        <f>'13.02.2026_FSP_PZ_2026_2030'!G24-'09.06.025_VTBI_MTBF_2026-2029'!G24</f>
        <v>0</v>
      </c>
      <c r="H24" s="43">
        <f>'13.02.2026_FSP_PZ_2026_2030'!H24-'09.06.025_VTBI_MTBF_2026-2029'!H24</f>
        <v>0</v>
      </c>
      <c r="I24" s="43">
        <f>'13.02.2026_FSP_PZ_2026_2030'!I24-'09.06.025_VTBI_MTBF_2026-2029'!I24</f>
        <v>0</v>
      </c>
      <c r="J24" s="43">
        <f>'13.02.2026_FSP_PZ_2026_2030'!J24-'09.06.025_VTBI_MTBF_2026-2029'!J24</f>
        <v>0</v>
      </c>
      <c r="K24" s="43">
        <f>'13.02.2026_FSP_PZ_2026_2030'!K24-'09.06.025_VTBI_MTBF_2026-2029'!K24</f>
        <v>0</v>
      </c>
      <c r="L24" s="43">
        <f>'13.02.2026_FSP_PZ_2026_2030'!L24-'09.06.025_VTBI_MTBF_2026-2029'!L24</f>
        <v>0</v>
      </c>
      <c r="M24" s="43">
        <f>'13.02.2026_FSP_PZ_2026_2030'!M24-'09.06.025_VTBI_MTBF_2026-2029'!M24</f>
        <v>-3.0586884006873021</v>
      </c>
      <c r="N24" s="43">
        <f>'13.02.2026_FSP_PZ_2026_2030'!N24-'09.06.025_VTBI_MTBF_2026-2029'!N24</f>
        <v>0.5727527872325453</v>
      </c>
      <c r="O24" s="43">
        <f>'13.02.2026_FSP_PZ_2026_2030'!O24-'09.06.025_VTBI_MTBF_2026-2029'!O24</f>
        <v>2.1740684111300936</v>
      </c>
      <c r="P24" s="43">
        <f>'13.02.2026_FSP_PZ_2026_2030'!P24-'09.06.025_VTBI_MTBF_2026-2029'!P24</f>
        <v>1.5669430143636189</v>
      </c>
      <c r="Q24" s="43">
        <f>'13.02.2026_FSP_PZ_2026_2030'!Q24-'09.06.025_VTBI_MTBF_2026-2029'!Q24</f>
        <v>1.8368283755094783</v>
      </c>
      <c r="R24" s="43">
        <f>'13.02.2026_FSP_PZ_2026_2030'!R24-'09.06.025_VTBI_MTBF_2026-2029'!R24</f>
        <v>1.3000000000000003</v>
      </c>
      <c r="S24" s="43">
        <f>'13.02.2026_FSP_PZ_2026_2030'!S24-'09.06.025_VTBI_MTBF_2026-2029'!S24</f>
        <v>0.89999999999999991</v>
      </c>
    </row>
    <row r="25" spans="1:19" x14ac:dyDescent="0.2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42">
        <v>2026</v>
      </c>
      <c r="Q25" s="20">
        <v>2027</v>
      </c>
      <c r="R25" s="20">
        <v>2028</v>
      </c>
      <c r="S25" s="20">
        <v>2029</v>
      </c>
    </row>
    <row r="26" spans="1:19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3">
        <f>'13.02.2026_FSP_PZ_2026_2030'!E26-'09.06.025_VTBI_MTBF_2026-2029'!E26</f>
        <v>0</v>
      </c>
      <c r="F26" s="43">
        <f>'13.02.2026_FSP_PZ_2026_2030'!F26-'09.06.025_VTBI_MTBF_2026-2029'!F26</f>
        <v>0</v>
      </c>
      <c r="G26" s="43">
        <f>'13.02.2026_FSP_PZ_2026_2030'!G26-'09.06.025_VTBI_MTBF_2026-2029'!G26</f>
        <v>0</v>
      </c>
      <c r="H26" s="43">
        <f>'13.02.2026_FSP_PZ_2026_2030'!H26-'09.06.025_VTBI_MTBF_2026-2029'!H26</f>
        <v>0</v>
      </c>
      <c r="I26" s="43">
        <f>'13.02.2026_FSP_PZ_2026_2030'!I26-'09.06.025_VTBI_MTBF_2026-2029'!I26</f>
        <v>0</v>
      </c>
      <c r="J26" s="43">
        <f>'13.02.2026_FSP_PZ_2026_2030'!J26-'09.06.025_VTBI_MTBF_2026-2029'!J26</f>
        <v>0</v>
      </c>
      <c r="K26" s="43">
        <f>'13.02.2026_FSP_PZ_2026_2030'!K26-'09.06.025_VTBI_MTBF_2026-2029'!K26</f>
        <v>0</v>
      </c>
      <c r="L26" s="43">
        <f>'13.02.2026_FSP_PZ_2026_2030'!L26-'09.06.025_VTBI_MTBF_2026-2029'!L26</f>
        <v>-7.8119999999980791</v>
      </c>
      <c r="M26" s="43">
        <f>'13.02.2026_FSP_PZ_2026_2030'!M26-'09.06.025_VTBI_MTBF_2026-2029'!M26</f>
        <v>-246.70799999999872</v>
      </c>
      <c r="N26" s="43">
        <f>'13.02.2026_FSP_PZ_2026_2030'!N26-'09.06.025_VTBI_MTBF_2026-2029'!N26</f>
        <v>-358.58000000000175</v>
      </c>
      <c r="O26" s="43">
        <f>'13.02.2026_FSP_PZ_2026_2030'!O26-'09.06.025_VTBI_MTBF_2026-2029'!O26</f>
        <v>-250.33952039969518</v>
      </c>
      <c r="P26" s="43">
        <f>'13.02.2026_FSP_PZ_2026_2030'!P26-'09.06.025_VTBI_MTBF_2026-2029'!P26</f>
        <v>115.82283217899385</v>
      </c>
      <c r="Q26" s="43">
        <f>'13.02.2026_FSP_PZ_2026_2030'!Q26-'09.06.025_VTBI_MTBF_2026-2029'!Q26</f>
        <v>505.55709358198874</v>
      </c>
      <c r="R26" s="43">
        <f>'13.02.2026_FSP_PZ_2026_2030'!R26-'09.06.025_VTBI_MTBF_2026-2029'!R26</f>
        <v>786.36394744312202</v>
      </c>
      <c r="S26" s="43">
        <f>'13.02.2026_FSP_PZ_2026_2030'!S26-'09.06.025_VTBI_MTBF_2026-2029'!S26</f>
        <v>914.03792215655267</v>
      </c>
    </row>
    <row r="27" spans="1:19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3">
        <f>'13.02.2026_FSP_PZ_2026_2030'!E27-'09.06.025_VTBI_MTBF_2026-2029'!E27</f>
        <v>0</v>
      </c>
      <c r="F27" s="43">
        <f>'13.02.2026_FSP_PZ_2026_2030'!F27-'09.06.025_VTBI_MTBF_2026-2029'!F27</f>
        <v>0</v>
      </c>
      <c r="G27" s="43">
        <f>'13.02.2026_FSP_PZ_2026_2030'!G27-'09.06.025_VTBI_MTBF_2026-2029'!G27</f>
        <v>0</v>
      </c>
      <c r="H27" s="43">
        <f>'13.02.2026_FSP_PZ_2026_2030'!H27-'09.06.025_VTBI_MTBF_2026-2029'!H27</f>
        <v>0</v>
      </c>
      <c r="I27" s="43">
        <f>'13.02.2026_FSP_PZ_2026_2030'!I27-'09.06.025_VTBI_MTBF_2026-2029'!I27</f>
        <v>0</v>
      </c>
      <c r="J27" s="43">
        <f>'13.02.2026_FSP_PZ_2026_2030'!J27-'09.06.025_VTBI_MTBF_2026-2029'!J27</f>
        <v>0</v>
      </c>
      <c r="K27" s="43">
        <f>'13.02.2026_FSP_PZ_2026_2030'!K27-'09.06.025_VTBI_MTBF_2026-2029'!K27</f>
        <v>0</v>
      </c>
      <c r="L27" s="43">
        <f>'13.02.2026_FSP_PZ_2026_2030'!L27-'09.06.025_VTBI_MTBF_2026-2029'!L27</f>
        <v>-165.73000000000047</v>
      </c>
      <c r="M27" s="43">
        <f>'13.02.2026_FSP_PZ_2026_2030'!M27-'09.06.025_VTBI_MTBF_2026-2029'!M27</f>
        <v>332.91899999999987</v>
      </c>
      <c r="N27" s="43">
        <f>'13.02.2026_FSP_PZ_2026_2030'!N27-'09.06.025_VTBI_MTBF_2026-2029'!N27</f>
        <v>195.06099999999969</v>
      </c>
      <c r="O27" s="43">
        <f>'13.02.2026_FSP_PZ_2026_2030'!O27-'09.06.025_VTBI_MTBF_2026-2029'!O27</f>
        <v>-58</v>
      </c>
      <c r="P27" s="43">
        <f>'13.02.2026_FSP_PZ_2026_2030'!P27-'09.06.025_VTBI_MTBF_2026-2029'!P27</f>
        <v>81.154000000000451</v>
      </c>
      <c r="Q27" s="43">
        <f>'13.02.2026_FSP_PZ_2026_2030'!Q27-'09.06.025_VTBI_MTBF_2026-2029'!Q27</f>
        <v>133.47708200000125</v>
      </c>
      <c r="R27" s="43">
        <f>'13.02.2026_FSP_PZ_2026_2030'!R27-'09.06.025_VTBI_MTBF_2026-2029'!R27</f>
        <v>282.30482570600179</v>
      </c>
      <c r="S27" s="43">
        <f>'13.02.2026_FSP_PZ_2026_2030'!S27-'09.06.025_VTBI_MTBF_2026-2029'!S27</f>
        <v>375.10397047718106</v>
      </c>
    </row>
    <row r="28" spans="1:19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3">
        <f>'13.02.2026_FSP_PZ_2026_2030'!E28-'09.06.025_VTBI_MTBF_2026-2029'!E28</f>
        <v>0</v>
      </c>
      <c r="F28" s="43">
        <f>'13.02.2026_FSP_PZ_2026_2030'!F28-'09.06.025_VTBI_MTBF_2026-2029'!F28</f>
        <v>0</v>
      </c>
      <c r="G28" s="43">
        <f>'13.02.2026_FSP_PZ_2026_2030'!G28-'09.06.025_VTBI_MTBF_2026-2029'!G28</f>
        <v>0</v>
      </c>
      <c r="H28" s="43">
        <f>'13.02.2026_FSP_PZ_2026_2030'!H28-'09.06.025_VTBI_MTBF_2026-2029'!H28</f>
        <v>0</v>
      </c>
      <c r="I28" s="43">
        <f>'13.02.2026_FSP_PZ_2026_2030'!I28-'09.06.025_VTBI_MTBF_2026-2029'!I28</f>
        <v>0</v>
      </c>
      <c r="J28" s="43">
        <f>'13.02.2026_FSP_PZ_2026_2030'!J28-'09.06.025_VTBI_MTBF_2026-2029'!J28</f>
        <v>0</v>
      </c>
      <c r="K28" s="43">
        <f>'13.02.2026_FSP_PZ_2026_2030'!K28-'09.06.025_VTBI_MTBF_2026-2029'!K28</f>
        <v>0</v>
      </c>
      <c r="L28" s="43">
        <f>'13.02.2026_FSP_PZ_2026_2030'!L28-'09.06.025_VTBI_MTBF_2026-2029'!L28</f>
        <v>162.60699999999997</v>
      </c>
      <c r="M28" s="43">
        <f>'13.02.2026_FSP_PZ_2026_2030'!M28-'09.06.025_VTBI_MTBF_2026-2029'!M28</f>
        <v>94.070999999996275</v>
      </c>
      <c r="N28" s="43">
        <f>'13.02.2026_FSP_PZ_2026_2030'!N28-'09.06.025_VTBI_MTBF_2026-2029'!N28</f>
        <v>-71.49799999998686</v>
      </c>
      <c r="O28" s="43">
        <f>'13.02.2026_FSP_PZ_2026_2030'!O28-'09.06.025_VTBI_MTBF_2026-2029'!O28</f>
        <v>915.99213101797795</v>
      </c>
      <c r="P28" s="43">
        <f>'13.02.2026_FSP_PZ_2026_2030'!P28-'09.06.025_VTBI_MTBF_2026-2029'!P28</f>
        <v>1058.1878055986999</v>
      </c>
      <c r="Q28" s="43">
        <f>'13.02.2026_FSP_PZ_2026_2030'!Q28-'09.06.025_VTBI_MTBF_2026-2029'!Q28</f>
        <v>1452.1624279248372</v>
      </c>
      <c r="R28" s="43">
        <f>'13.02.2026_FSP_PZ_2026_2030'!R28-'09.06.025_VTBI_MTBF_2026-2029'!R28</f>
        <v>1595.1014146549423</v>
      </c>
      <c r="S28" s="43">
        <f>'13.02.2026_FSP_PZ_2026_2030'!S28-'09.06.025_VTBI_MTBF_2026-2029'!S28</f>
        <v>1297.7135602126709</v>
      </c>
    </row>
    <row r="29" spans="1:19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3">
        <f>'13.02.2026_FSP_PZ_2026_2030'!E29-'09.06.025_VTBI_MTBF_2026-2029'!E29</f>
        <v>0</v>
      </c>
      <c r="F29" s="43">
        <f>'13.02.2026_FSP_PZ_2026_2030'!F29-'09.06.025_VTBI_MTBF_2026-2029'!F29</f>
        <v>0</v>
      </c>
      <c r="G29" s="43">
        <f>'13.02.2026_FSP_PZ_2026_2030'!G29-'09.06.025_VTBI_MTBF_2026-2029'!G29</f>
        <v>0</v>
      </c>
      <c r="H29" s="43">
        <f>'13.02.2026_FSP_PZ_2026_2030'!H29-'09.06.025_VTBI_MTBF_2026-2029'!H29</f>
        <v>0</v>
      </c>
      <c r="I29" s="43">
        <f>'13.02.2026_FSP_PZ_2026_2030'!I29-'09.06.025_VTBI_MTBF_2026-2029'!I29</f>
        <v>0</v>
      </c>
      <c r="J29" s="43">
        <f>'13.02.2026_FSP_PZ_2026_2030'!J29-'09.06.025_VTBI_MTBF_2026-2029'!J29</f>
        <v>0</v>
      </c>
      <c r="K29" s="43">
        <f>'13.02.2026_FSP_PZ_2026_2030'!K29-'09.06.025_VTBI_MTBF_2026-2029'!K29</f>
        <v>0</v>
      </c>
      <c r="L29" s="43">
        <f>'13.02.2026_FSP_PZ_2026_2030'!L29-'09.06.025_VTBI_MTBF_2026-2029'!L29</f>
        <v>95.032999999999447</v>
      </c>
      <c r="M29" s="43">
        <f>'13.02.2026_FSP_PZ_2026_2030'!M29-'09.06.025_VTBI_MTBF_2026-2029'!M29</f>
        <v>-213.12099999999919</v>
      </c>
      <c r="N29" s="43">
        <f>'13.02.2026_FSP_PZ_2026_2030'!N29-'09.06.025_VTBI_MTBF_2026-2029'!N29</f>
        <v>-245.6760000000013</v>
      </c>
      <c r="O29" s="43">
        <f>'13.02.2026_FSP_PZ_2026_2030'!O29-'09.06.025_VTBI_MTBF_2026-2029'!O29</f>
        <v>331.6724967850223</v>
      </c>
      <c r="P29" s="43">
        <f>'13.02.2026_FSP_PZ_2026_2030'!P29-'09.06.025_VTBI_MTBF_2026-2029'!P29</f>
        <v>681.37709933055339</v>
      </c>
      <c r="Q29" s="43">
        <f>'13.02.2026_FSP_PZ_2026_2030'!Q29-'09.06.025_VTBI_MTBF_2026-2029'!Q29</f>
        <v>1001.9626113878967</v>
      </c>
      <c r="R29" s="43">
        <f>'13.02.2026_FSP_PZ_2026_2030'!R29-'09.06.025_VTBI_MTBF_2026-2029'!R29</f>
        <v>1507.3992144465337</v>
      </c>
      <c r="S29" s="43">
        <f>'13.02.2026_FSP_PZ_2026_2030'!S29-'09.06.025_VTBI_MTBF_2026-2029'!S29</f>
        <v>1938.0655796213014</v>
      </c>
    </row>
    <row r="30" spans="1:19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3">
        <f>'13.02.2026_FSP_PZ_2026_2030'!E30-'09.06.025_VTBI_MTBF_2026-2029'!E30</f>
        <v>0</v>
      </c>
      <c r="F30" s="43">
        <f>'13.02.2026_FSP_PZ_2026_2030'!F30-'09.06.025_VTBI_MTBF_2026-2029'!F30</f>
        <v>0</v>
      </c>
      <c r="G30" s="43">
        <f>'13.02.2026_FSP_PZ_2026_2030'!G30-'09.06.025_VTBI_MTBF_2026-2029'!G30</f>
        <v>0</v>
      </c>
      <c r="H30" s="43">
        <f>'13.02.2026_FSP_PZ_2026_2030'!H30-'09.06.025_VTBI_MTBF_2026-2029'!H30</f>
        <v>0</v>
      </c>
      <c r="I30" s="43">
        <f>'13.02.2026_FSP_PZ_2026_2030'!I30-'09.06.025_VTBI_MTBF_2026-2029'!I30</f>
        <v>0</v>
      </c>
      <c r="J30" s="43">
        <f>'13.02.2026_FSP_PZ_2026_2030'!J30-'09.06.025_VTBI_MTBF_2026-2029'!J30</f>
        <v>0</v>
      </c>
      <c r="K30" s="43">
        <f>'13.02.2026_FSP_PZ_2026_2030'!K30-'09.06.025_VTBI_MTBF_2026-2029'!K30</f>
        <v>0</v>
      </c>
      <c r="L30" s="43">
        <f>'13.02.2026_FSP_PZ_2026_2030'!L30-'09.06.025_VTBI_MTBF_2026-2029'!L30</f>
        <v>67.574000000000524</v>
      </c>
      <c r="M30" s="43">
        <f>'13.02.2026_FSP_PZ_2026_2030'!M30-'09.06.025_VTBI_MTBF_2026-2029'!M30</f>
        <v>307.19199999999546</v>
      </c>
      <c r="N30" s="43">
        <f>'13.02.2026_FSP_PZ_2026_2030'!N30-'09.06.025_VTBI_MTBF_2026-2029'!N30</f>
        <v>174.17800000001444</v>
      </c>
      <c r="O30" s="43">
        <f>'13.02.2026_FSP_PZ_2026_2030'!O30-'09.06.025_VTBI_MTBF_2026-2029'!O30</f>
        <v>584.31963423295565</v>
      </c>
      <c r="P30" s="43">
        <f>'13.02.2026_FSP_PZ_2026_2030'!P30-'09.06.025_VTBI_MTBF_2026-2029'!P30</f>
        <v>376.81070626814653</v>
      </c>
      <c r="Q30" s="43">
        <f>'13.02.2026_FSP_PZ_2026_2030'!Q30-'09.06.025_VTBI_MTBF_2026-2029'!Q30</f>
        <v>450.19981653694049</v>
      </c>
      <c r="R30" s="43">
        <f>'13.02.2026_FSP_PZ_2026_2030'!R30-'09.06.025_VTBI_MTBF_2026-2029'!R30</f>
        <v>87.702200208408613</v>
      </c>
      <c r="S30" s="43">
        <f>'13.02.2026_FSP_PZ_2026_2030'!S30-'09.06.025_VTBI_MTBF_2026-2029'!S30</f>
        <v>-640.35201940863044</v>
      </c>
    </row>
    <row r="31" spans="1:19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3">
        <f>'13.02.2026_FSP_PZ_2026_2030'!E31-'09.06.025_VTBI_MTBF_2026-2029'!E31</f>
        <v>0</v>
      </c>
      <c r="F31" s="43">
        <f>'13.02.2026_FSP_PZ_2026_2030'!F31-'09.06.025_VTBI_MTBF_2026-2029'!F31</f>
        <v>0</v>
      </c>
      <c r="G31" s="43">
        <f>'13.02.2026_FSP_PZ_2026_2030'!G31-'09.06.025_VTBI_MTBF_2026-2029'!G31</f>
        <v>0</v>
      </c>
      <c r="H31" s="43">
        <f>'13.02.2026_FSP_PZ_2026_2030'!H31-'09.06.025_VTBI_MTBF_2026-2029'!H31</f>
        <v>0</v>
      </c>
      <c r="I31" s="43">
        <f>'13.02.2026_FSP_PZ_2026_2030'!I31-'09.06.025_VTBI_MTBF_2026-2029'!I31</f>
        <v>0</v>
      </c>
      <c r="J31" s="43">
        <f>'13.02.2026_FSP_PZ_2026_2030'!J31-'09.06.025_VTBI_MTBF_2026-2029'!J31</f>
        <v>0</v>
      </c>
      <c r="K31" s="43">
        <f>'13.02.2026_FSP_PZ_2026_2030'!K31-'09.06.025_VTBI_MTBF_2026-2029'!K31</f>
        <v>0</v>
      </c>
      <c r="L31" s="43">
        <f>'13.02.2026_FSP_PZ_2026_2030'!L31-'09.06.025_VTBI_MTBF_2026-2029'!L31</f>
        <v>0</v>
      </c>
      <c r="M31" s="43">
        <f>'13.02.2026_FSP_PZ_2026_2030'!M31-'09.06.025_VTBI_MTBF_2026-2029'!M31</f>
        <v>-58.851999999998952</v>
      </c>
      <c r="N31" s="43">
        <f>'13.02.2026_FSP_PZ_2026_2030'!N31-'09.06.025_VTBI_MTBF_2026-2029'!N31</f>
        <v>385.1349999999984</v>
      </c>
      <c r="O31" s="43">
        <f>'13.02.2026_FSP_PZ_2026_2030'!O31-'09.06.025_VTBI_MTBF_2026-2029'!O31</f>
        <v>459.52242858376485</v>
      </c>
      <c r="P31" s="43">
        <f>'13.02.2026_FSP_PZ_2026_2030'!P31-'09.06.025_VTBI_MTBF_2026-2029'!P31</f>
        <v>826.52036523179777</v>
      </c>
      <c r="Q31" s="43">
        <f>'13.02.2026_FSP_PZ_2026_2030'!Q31-'09.06.025_VTBI_MTBF_2026-2029'!Q31</f>
        <v>1306.38574985589</v>
      </c>
      <c r="R31" s="43">
        <f>'13.02.2026_FSP_PZ_2026_2030'!R31-'09.06.025_VTBI_MTBF_2026-2029'!R31</f>
        <v>1973.427251744215</v>
      </c>
      <c r="S31" s="43">
        <f>'13.02.2026_FSP_PZ_2026_2030'!S31-'09.06.025_VTBI_MTBF_2026-2029'!S31</f>
        <v>2924.190575011191</v>
      </c>
    </row>
    <row r="32" spans="1:19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3">
        <f>'13.02.2026_FSP_PZ_2026_2030'!E32-'09.06.025_VTBI_MTBF_2026-2029'!E32</f>
        <v>0</v>
      </c>
      <c r="F32" s="43">
        <f>'13.02.2026_FSP_PZ_2026_2030'!F32-'09.06.025_VTBI_MTBF_2026-2029'!F32</f>
        <v>0</v>
      </c>
      <c r="G32" s="43">
        <f>'13.02.2026_FSP_PZ_2026_2030'!G32-'09.06.025_VTBI_MTBF_2026-2029'!G32</f>
        <v>0</v>
      </c>
      <c r="H32" s="43">
        <f>'13.02.2026_FSP_PZ_2026_2030'!H32-'09.06.025_VTBI_MTBF_2026-2029'!H32</f>
        <v>0</v>
      </c>
      <c r="I32" s="43">
        <f>'13.02.2026_FSP_PZ_2026_2030'!I32-'09.06.025_VTBI_MTBF_2026-2029'!I32</f>
        <v>0</v>
      </c>
      <c r="J32" s="43">
        <f>'13.02.2026_FSP_PZ_2026_2030'!J32-'09.06.025_VTBI_MTBF_2026-2029'!J32</f>
        <v>0</v>
      </c>
      <c r="K32" s="43">
        <f>'13.02.2026_FSP_PZ_2026_2030'!K32-'09.06.025_VTBI_MTBF_2026-2029'!K32</f>
        <v>0</v>
      </c>
      <c r="L32" s="43">
        <f>'13.02.2026_FSP_PZ_2026_2030'!L32-'09.06.025_VTBI_MTBF_2026-2029'!L32</f>
        <v>0</v>
      </c>
      <c r="M32" s="43">
        <f>'13.02.2026_FSP_PZ_2026_2030'!M32-'09.06.025_VTBI_MTBF_2026-2029'!M32</f>
        <v>-70.381000000001222</v>
      </c>
      <c r="N32" s="43">
        <f>'13.02.2026_FSP_PZ_2026_2030'!N32-'09.06.025_VTBI_MTBF_2026-2029'!N32</f>
        <v>-0.92000000000189175</v>
      </c>
      <c r="O32" s="43">
        <f>'13.02.2026_FSP_PZ_2026_2030'!O32-'09.06.025_VTBI_MTBF_2026-2029'!O32</f>
        <v>398.82685846824461</v>
      </c>
      <c r="P32" s="43">
        <f>'13.02.2026_FSP_PZ_2026_2030'!P32-'09.06.025_VTBI_MTBF_2026-2029'!P32</f>
        <v>792.66543442847251</v>
      </c>
      <c r="Q32" s="43">
        <f>'13.02.2026_FSP_PZ_2026_2030'!Q32-'09.06.025_VTBI_MTBF_2026-2029'!Q32</f>
        <v>1579.1912896231952</v>
      </c>
      <c r="R32" s="43">
        <f>'13.02.2026_FSP_PZ_2026_2030'!R32-'09.06.025_VTBI_MTBF_2026-2029'!R32</f>
        <v>2286.3228236803116</v>
      </c>
      <c r="S32" s="43">
        <f>'13.02.2026_FSP_PZ_2026_2030'!S32-'09.06.025_VTBI_MTBF_2026-2029'!S32</f>
        <v>2709.1827020034252</v>
      </c>
    </row>
    <row r="33" spans="1:19" x14ac:dyDescent="0.2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42">
        <v>2026</v>
      </c>
      <c r="Q33" s="20">
        <v>2027</v>
      </c>
      <c r="R33" s="20">
        <v>2028</v>
      </c>
      <c r="S33" s="20">
        <v>2029</v>
      </c>
    </row>
    <row r="34" spans="1:19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43">
        <f>'13.02.2026_FSP_PZ_2026_2030'!E34-'09.06.025_VTBI_MTBF_2026-2029'!E34</f>
        <v>0</v>
      </c>
      <c r="F34" s="43">
        <f>'13.02.2026_FSP_PZ_2026_2030'!F34-'09.06.025_VTBI_MTBF_2026-2029'!F34</f>
        <v>0</v>
      </c>
      <c r="G34" s="43">
        <f>'13.02.2026_FSP_PZ_2026_2030'!G34-'09.06.025_VTBI_MTBF_2026-2029'!G34</f>
        <v>0</v>
      </c>
      <c r="H34" s="43">
        <f>'13.02.2026_FSP_PZ_2026_2030'!H34-'09.06.025_VTBI_MTBF_2026-2029'!H34</f>
        <v>0</v>
      </c>
      <c r="I34" s="43">
        <f>'13.02.2026_FSP_PZ_2026_2030'!I34-'09.06.025_VTBI_MTBF_2026-2029'!I34</f>
        <v>0</v>
      </c>
      <c r="J34" s="43">
        <f>'13.02.2026_FSP_PZ_2026_2030'!J34-'09.06.025_VTBI_MTBF_2026-2029'!J34</f>
        <v>0</v>
      </c>
      <c r="K34" s="43">
        <f>'13.02.2026_FSP_PZ_2026_2030'!K34-'09.06.025_VTBI_MTBF_2026-2029'!K34</f>
        <v>0</v>
      </c>
      <c r="L34" s="43">
        <f>'13.02.2026_FSP_PZ_2026_2030'!L34-'09.06.025_VTBI_MTBF_2026-2029'!L34</f>
        <v>-0.14291483177316877</v>
      </c>
      <c r="M34" s="43">
        <f>'13.02.2026_FSP_PZ_2026_2030'!M34-'09.06.025_VTBI_MTBF_2026-2029'!M34</f>
        <v>4.6332352373922276</v>
      </c>
      <c r="N34" s="43">
        <f>'13.02.2026_FSP_PZ_2026_2030'!N34-'09.06.025_VTBI_MTBF_2026-2029'!N34</f>
        <v>-0.52018734911185049</v>
      </c>
      <c r="O34" s="43">
        <f>'13.02.2026_FSP_PZ_2026_2030'!O34-'09.06.025_VTBI_MTBF_2026-2029'!O34</f>
        <v>0.30261627290458648</v>
      </c>
      <c r="P34" s="43">
        <f>'13.02.2026_FSP_PZ_2026_2030'!P34-'09.06.025_VTBI_MTBF_2026-2029'!P34</f>
        <v>0.84873434354277322</v>
      </c>
      <c r="Q34" s="43">
        <f>'13.02.2026_FSP_PZ_2026_2030'!Q34-'09.06.025_VTBI_MTBF_2026-2029'!Q34</f>
        <v>0.50556156522311824</v>
      </c>
      <c r="R34" s="43">
        <f>'13.02.2026_FSP_PZ_2026_2030'!R34-'09.06.025_VTBI_MTBF_2026-2029'!R34</f>
        <v>0.49425966748820827</v>
      </c>
      <c r="S34" s="43">
        <f>'13.02.2026_FSP_PZ_2026_2030'!S34-'09.06.025_VTBI_MTBF_2026-2029'!S34</f>
        <v>0.33788937966073718</v>
      </c>
    </row>
    <row r="35" spans="1:19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43">
        <f>'13.02.2026_FSP_PZ_2026_2030'!E35-'09.06.025_VTBI_MTBF_2026-2029'!E35</f>
        <v>0</v>
      </c>
      <c r="F35" s="43">
        <f>'13.02.2026_FSP_PZ_2026_2030'!F35-'09.06.025_VTBI_MTBF_2026-2029'!F35</f>
        <v>0</v>
      </c>
      <c r="G35" s="43">
        <f>'13.02.2026_FSP_PZ_2026_2030'!G35-'09.06.025_VTBI_MTBF_2026-2029'!G35</f>
        <v>0</v>
      </c>
      <c r="H35" s="43">
        <f>'13.02.2026_FSP_PZ_2026_2030'!H35-'09.06.025_VTBI_MTBF_2026-2029'!H35</f>
        <v>0</v>
      </c>
      <c r="I35" s="43">
        <f>'13.02.2026_FSP_PZ_2026_2030'!I35-'09.06.025_VTBI_MTBF_2026-2029'!I35</f>
        <v>0</v>
      </c>
      <c r="J35" s="43">
        <f>'13.02.2026_FSP_PZ_2026_2030'!J35-'09.06.025_VTBI_MTBF_2026-2029'!J35</f>
        <v>0</v>
      </c>
      <c r="K35" s="43">
        <f>'13.02.2026_FSP_PZ_2026_2030'!K35-'09.06.025_VTBI_MTBF_2026-2029'!K35</f>
        <v>0</v>
      </c>
      <c r="L35" s="43">
        <f>'13.02.2026_FSP_PZ_2026_2030'!L35-'09.06.025_VTBI_MTBF_2026-2029'!L35</f>
        <v>-5.5512421874794882E-3</v>
      </c>
      <c r="M35" s="43">
        <f>'13.02.2026_FSP_PZ_2026_2030'!M35-'09.06.025_VTBI_MTBF_2026-2029'!M35</f>
        <v>-1.2584364967011226</v>
      </c>
      <c r="N35" s="43">
        <f>'13.02.2026_FSP_PZ_2026_2030'!N35-'09.06.025_VTBI_MTBF_2026-2029'!N35</f>
        <v>-9.30155487645834E-3</v>
      </c>
      <c r="O35" s="43">
        <f>'13.02.2026_FSP_PZ_2026_2030'!O35-'09.06.025_VTBI_MTBF_2026-2029'!O35</f>
        <v>0.14999999999999991</v>
      </c>
      <c r="P35" s="43">
        <f>'13.02.2026_FSP_PZ_2026_2030'!P35-'09.06.025_VTBI_MTBF_2026-2029'!P35</f>
        <v>0.5</v>
      </c>
      <c r="Q35" s="43">
        <f>'13.02.2026_FSP_PZ_2026_2030'!Q35-'09.06.025_VTBI_MTBF_2026-2029'!Q35</f>
        <v>0.20000000000000018</v>
      </c>
      <c r="R35" s="43">
        <f>'13.02.2026_FSP_PZ_2026_2030'!R35-'09.06.025_VTBI_MTBF_2026-2029'!R35</f>
        <v>0.39999999999999991</v>
      </c>
      <c r="S35" s="43">
        <f>'13.02.2026_FSP_PZ_2026_2030'!S35-'09.06.025_VTBI_MTBF_2026-2029'!S35</f>
        <v>9.9999999999999645E-2</v>
      </c>
    </row>
    <row r="36" spans="1:19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3">
        <f>'13.02.2026_FSP_PZ_2026_2030'!E36-'09.06.025_VTBI_MTBF_2026-2029'!E36</f>
        <v>0</v>
      </c>
      <c r="F36" s="43">
        <f>'13.02.2026_FSP_PZ_2026_2030'!F36-'09.06.025_VTBI_MTBF_2026-2029'!F36</f>
        <v>0</v>
      </c>
      <c r="G36" s="43">
        <f>'13.02.2026_FSP_PZ_2026_2030'!G36-'09.06.025_VTBI_MTBF_2026-2029'!G36</f>
        <v>0</v>
      </c>
      <c r="H36" s="43">
        <f>'13.02.2026_FSP_PZ_2026_2030'!H36-'09.06.025_VTBI_MTBF_2026-2029'!H36</f>
        <v>0</v>
      </c>
      <c r="I36" s="43">
        <f>'13.02.2026_FSP_PZ_2026_2030'!I36-'09.06.025_VTBI_MTBF_2026-2029'!I36</f>
        <v>0</v>
      </c>
      <c r="J36" s="43">
        <f>'13.02.2026_FSP_PZ_2026_2030'!J36-'09.06.025_VTBI_MTBF_2026-2029'!J36</f>
        <v>0</v>
      </c>
      <c r="K36" s="43">
        <f>'13.02.2026_FSP_PZ_2026_2030'!K36-'09.06.025_VTBI_MTBF_2026-2029'!K36</f>
        <v>0</v>
      </c>
      <c r="L36" s="43">
        <f>'13.02.2026_FSP_PZ_2026_2030'!L36-'09.06.025_VTBI_MTBF_2026-2029'!L36</f>
        <v>-0.15505405289336238</v>
      </c>
      <c r="M36" s="43">
        <f>'13.02.2026_FSP_PZ_2026_2030'!M36-'09.06.025_VTBI_MTBF_2026-2029'!M36</f>
        <v>10.918237470258362</v>
      </c>
      <c r="N36" s="43">
        <f>'13.02.2026_FSP_PZ_2026_2030'!N36-'09.06.025_VTBI_MTBF_2026-2029'!N36</f>
        <v>6.0866989874774475</v>
      </c>
      <c r="O36" s="43">
        <f>'13.02.2026_FSP_PZ_2026_2030'!O36-'09.06.025_VTBI_MTBF_2026-2029'!O36</f>
        <v>-1.0746801466913212</v>
      </c>
      <c r="P36" s="43">
        <f>'13.02.2026_FSP_PZ_2026_2030'!P36-'09.06.025_VTBI_MTBF_2026-2029'!P36</f>
        <v>2.9298924617878015</v>
      </c>
      <c r="Q36" s="43">
        <f>'13.02.2026_FSP_PZ_2026_2030'!Q36-'09.06.025_VTBI_MTBF_2026-2029'!Q36</f>
        <v>-0.23128012873438308</v>
      </c>
      <c r="R36" s="43">
        <f>'13.02.2026_FSP_PZ_2026_2030'!R36-'09.06.025_VTBI_MTBF_2026-2029'!R36</f>
        <v>1.440252023909963</v>
      </c>
      <c r="S36" s="43">
        <f>'13.02.2026_FSP_PZ_2026_2030'!S36-'09.06.025_VTBI_MTBF_2026-2029'!S36</f>
        <v>1.0242460324730018</v>
      </c>
    </row>
    <row r="37" spans="1:19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3">
        <f>'13.02.2026_FSP_PZ_2026_2030'!E37-'09.06.025_VTBI_MTBF_2026-2029'!E37</f>
        <v>0</v>
      </c>
      <c r="F37" s="43">
        <f>'13.02.2026_FSP_PZ_2026_2030'!F37-'09.06.025_VTBI_MTBF_2026-2029'!F37</f>
        <v>0</v>
      </c>
      <c r="G37" s="43">
        <f>'13.02.2026_FSP_PZ_2026_2030'!G37-'09.06.025_VTBI_MTBF_2026-2029'!G37</f>
        <v>0</v>
      </c>
      <c r="H37" s="43">
        <f>'13.02.2026_FSP_PZ_2026_2030'!H37-'09.06.025_VTBI_MTBF_2026-2029'!H37</f>
        <v>0</v>
      </c>
      <c r="I37" s="43">
        <f>'13.02.2026_FSP_PZ_2026_2030'!I37-'09.06.025_VTBI_MTBF_2026-2029'!I37</f>
        <v>0</v>
      </c>
      <c r="J37" s="43">
        <f>'13.02.2026_FSP_PZ_2026_2030'!J37-'09.06.025_VTBI_MTBF_2026-2029'!J37</f>
        <v>0</v>
      </c>
      <c r="K37" s="43">
        <f>'13.02.2026_FSP_PZ_2026_2030'!K37-'09.06.025_VTBI_MTBF_2026-2029'!K37</f>
        <v>0</v>
      </c>
      <c r="L37" s="43">
        <f>'13.02.2026_FSP_PZ_2026_2030'!L37-'09.06.025_VTBI_MTBF_2026-2029'!L37</f>
        <v>-0.52112795225352215</v>
      </c>
      <c r="M37" s="43">
        <f>'13.02.2026_FSP_PZ_2026_2030'!M37-'09.06.025_VTBI_MTBF_2026-2029'!M37</f>
        <v>13.219425167075428</v>
      </c>
      <c r="N37" s="43">
        <f>'13.02.2026_FSP_PZ_2026_2030'!N37-'09.06.025_VTBI_MTBF_2026-2029'!N37</f>
        <v>-7.6760462829171985</v>
      </c>
      <c r="O37" s="43">
        <f>'13.02.2026_FSP_PZ_2026_2030'!O37-'09.06.025_VTBI_MTBF_2026-2029'!O37</f>
        <v>-1.5096700537614585</v>
      </c>
      <c r="P37" s="43">
        <f>'13.02.2026_FSP_PZ_2026_2030'!P37-'09.06.025_VTBI_MTBF_2026-2029'!P37</f>
        <v>-2.9227493235569471</v>
      </c>
      <c r="Q37" s="43">
        <f>'13.02.2026_FSP_PZ_2026_2030'!Q37-'09.06.025_VTBI_MTBF_2026-2029'!Q37</f>
        <v>0.46209071708072846</v>
      </c>
      <c r="R37" s="43">
        <f>'13.02.2026_FSP_PZ_2026_2030'!R37-'09.06.025_VTBI_MTBF_2026-2029'!R37</f>
        <v>-2.7009411436150446</v>
      </c>
      <c r="S37" s="43">
        <f>'13.02.2026_FSP_PZ_2026_2030'!S37-'09.06.025_VTBI_MTBF_2026-2029'!S37</f>
        <v>-5.3008040795414102</v>
      </c>
    </row>
    <row r="38" spans="1:19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3">
        <f>'13.02.2026_FSP_PZ_2026_2030'!E38-'09.06.025_VTBI_MTBF_2026-2029'!E38</f>
        <v>0</v>
      </c>
      <c r="F38" s="43">
        <f>'13.02.2026_FSP_PZ_2026_2030'!F38-'09.06.025_VTBI_MTBF_2026-2029'!F38</f>
        <v>0</v>
      </c>
      <c r="G38" s="43">
        <f>'13.02.2026_FSP_PZ_2026_2030'!G38-'09.06.025_VTBI_MTBF_2026-2029'!G38</f>
        <v>0</v>
      </c>
      <c r="H38" s="43">
        <f>'13.02.2026_FSP_PZ_2026_2030'!H38-'09.06.025_VTBI_MTBF_2026-2029'!H38</f>
        <v>0</v>
      </c>
      <c r="I38" s="43">
        <f>'13.02.2026_FSP_PZ_2026_2030'!I38-'09.06.025_VTBI_MTBF_2026-2029'!I38</f>
        <v>0</v>
      </c>
      <c r="J38" s="43">
        <f>'13.02.2026_FSP_PZ_2026_2030'!J38-'09.06.025_VTBI_MTBF_2026-2029'!J38</f>
        <v>0</v>
      </c>
      <c r="K38" s="43">
        <f>'13.02.2026_FSP_PZ_2026_2030'!K38-'09.06.025_VTBI_MTBF_2026-2029'!K38</f>
        <v>0</v>
      </c>
      <c r="L38" s="43">
        <f>'13.02.2026_FSP_PZ_2026_2030'!L38-'09.06.025_VTBI_MTBF_2026-2029'!L38</f>
        <v>-0.92134411826882001</v>
      </c>
      <c r="M38" s="43">
        <f>'13.02.2026_FSP_PZ_2026_2030'!M38-'09.06.025_VTBI_MTBF_2026-2029'!M38</f>
        <v>1.3387444355936253</v>
      </c>
      <c r="N38" s="43">
        <f>'13.02.2026_FSP_PZ_2026_2030'!N38-'09.06.025_VTBI_MTBF_2026-2029'!N38</f>
        <v>-0.14139148211664576</v>
      </c>
      <c r="O38" s="43">
        <f>'13.02.2026_FSP_PZ_2026_2030'!O38-'09.06.025_VTBI_MTBF_2026-2029'!O38</f>
        <v>0.28869575383497503</v>
      </c>
      <c r="P38" s="43">
        <f>'13.02.2026_FSP_PZ_2026_2030'!P38-'09.06.025_VTBI_MTBF_2026-2029'!P38</f>
        <v>0</v>
      </c>
      <c r="Q38" s="43">
        <f>'13.02.2026_FSP_PZ_2026_2030'!Q38-'09.06.025_VTBI_MTBF_2026-2029'!Q38</f>
        <v>0</v>
      </c>
      <c r="R38" s="43">
        <f>'13.02.2026_FSP_PZ_2026_2030'!R38-'09.06.025_VTBI_MTBF_2026-2029'!R38</f>
        <v>0</v>
      </c>
      <c r="S38" s="43">
        <f>'13.02.2026_FSP_PZ_2026_2030'!S38-'09.06.025_VTBI_MTBF_2026-2029'!S38</f>
        <v>0</v>
      </c>
    </row>
    <row r="39" spans="1:19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0" t="s">
        <v>58</v>
      </c>
      <c r="F39" s="10" t="s">
        <v>58</v>
      </c>
      <c r="G39" s="10" t="s">
        <v>58</v>
      </c>
      <c r="H39" s="10" t="s">
        <v>58</v>
      </c>
      <c r="I39" s="10" t="s">
        <v>58</v>
      </c>
      <c r="J39" s="10" t="s">
        <v>58</v>
      </c>
      <c r="K39" s="10" t="s">
        <v>58</v>
      </c>
      <c r="L39" s="10" t="s">
        <v>58</v>
      </c>
      <c r="M39" s="10" t="s">
        <v>58</v>
      </c>
      <c r="N39" s="10" t="s">
        <v>58</v>
      </c>
      <c r="O39" s="10" t="s">
        <v>58</v>
      </c>
      <c r="P39" s="10" t="s">
        <v>58</v>
      </c>
      <c r="Q39" s="10" t="s">
        <v>58</v>
      </c>
      <c r="R39" s="10" t="s">
        <v>58</v>
      </c>
      <c r="S39" s="10" t="s">
        <v>58</v>
      </c>
    </row>
    <row r="40" spans="1:19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3">
        <f>'13.02.2026_FSP_PZ_2026_2030'!E40-'09.06.025_VTBI_MTBF_2026-2029'!E40</f>
        <v>0</v>
      </c>
      <c r="F40" s="43">
        <f>'13.02.2026_FSP_PZ_2026_2030'!F40-'09.06.025_VTBI_MTBF_2026-2029'!F40</f>
        <v>0</v>
      </c>
      <c r="G40" s="43">
        <f>'13.02.2026_FSP_PZ_2026_2030'!G40-'09.06.025_VTBI_MTBF_2026-2029'!G40</f>
        <v>0</v>
      </c>
      <c r="H40" s="43">
        <f>'13.02.2026_FSP_PZ_2026_2030'!H40-'09.06.025_VTBI_MTBF_2026-2029'!H40</f>
        <v>0</v>
      </c>
      <c r="I40" s="43">
        <f>'13.02.2026_FSP_PZ_2026_2030'!I40-'09.06.025_VTBI_MTBF_2026-2029'!I40</f>
        <v>0</v>
      </c>
      <c r="J40" s="43">
        <f>'13.02.2026_FSP_PZ_2026_2030'!J40-'09.06.025_VTBI_MTBF_2026-2029'!J40</f>
        <v>0</v>
      </c>
      <c r="K40" s="43">
        <f>'13.02.2026_FSP_PZ_2026_2030'!K40-'09.06.025_VTBI_MTBF_2026-2029'!K40</f>
        <v>0</v>
      </c>
      <c r="L40" s="43">
        <f>'13.02.2026_FSP_PZ_2026_2030'!L40-'09.06.025_VTBI_MTBF_2026-2029'!L40</f>
        <v>0</v>
      </c>
      <c r="M40" s="43">
        <f>'13.02.2026_FSP_PZ_2026_2030'!M40-'09.06.025_VTBI_MTBF_2026-2029'!M40</f>
        <v>2.2265852587723884</v>
      </c>
      <c r="N40" s="43">
        <f>'13.02.2026_FSP_PZ_2026_2030'!N40-'09.06.025_VTBI_MTBF_2026-2029'!N40</f>
        <v>-1.7558878664061695E-2</v>
      </c>
      <c r="O40" s="43">
        <f>'13.02.2026_FSP_PZ_2026_2030'!O40-'09.06.025_VTBI_MTBF_2026-2029'!O40</f>
        <v>0.69999999999999973</v>
      </c>
      <c r="P40" s="43">
        <f>'13.02.2026_FSP_PZ_2026_2030'!P40-'09.06.025_VTBI_MTBF_2026-2029'!P40</f>
        <v>0.60000000000000009</v>
      </c>
      <c r="Q40" s="43">
        <f>'13.02.2026_FSP_PZ_2026_2030'!Q40-'09.06.025_VTBI_MTBF_2026-2029'!Q40</f>
        <v>1.1000000000000001</v>
      </c>
      <c r="R40" s="43">
        <f>'13.02.2026_FSP_PZ_2026_2030'!R40-'09.06.025_VTBI_MTBF_2026-2029'!R40</f>
        <v>1.5412938030524033</v>
      </c>
      <c r="S40" s="43">
        <f>'13.02.2026_FSP_PZ_2026_2030'!S40-'09.06.025_VTBI_MTBF_2026-2029'!S40</f>
        <v>2.0412938030524033</v>
      </c>
    </row>
    <row r="41" spans="1:19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3">
        <f>'13.02.2026_FSP_PZ_2026_2030'!E41-'09.06.025_VTBI_MTBF_2026-2029'!E41</f>
        <v>0</v>
      </c>
      <c r="F41" s="43">
        <f>'13.02.2026_FSP_PZ_2026_2030'!F41-'09.06.025_VTBI_MTBF_2026-2029'!F41</f>
        <v>0</v>
      </c>
      <c r="G41" s="43">
        <f>'13.02.2026_FSP_PZ_2026_2030'!G41-'09.06.025_VTBI_MTBF_2026-2029'!G41</f>
        <v>0</v>
      </c>
      <c r="H41" s="43">
        <f>'13.02.2026_FSP_PZ_2026_2030'!H41-'09.06.025_VTBI_MTBF_2026-2029'!H41</f>
        <v>0</v>
      </c>
      <c r="I41" s="43">
        <f>'13.02.2026_FSP_PZ_2026_2030'!I41-'09.06.025_VTBI_MTBF_2026-2029'!I41</f>
        <v>0</v>
      </c>
      <c r="J41" s="43">
        <f>'13.02.2026_FSP_PZ_2026_2030'!J41-'09.06.025_VTBI_MTBF_2026-2029'!J41</f>
        <v>0</v>
      </c>
      <c r="K41" s="43">
        <f>'13.02.2026_FSP_PZ_2026_2030'!K41-'09.06.025_VTBI_MTBF_2026-2029'!K41</f>
        <v>0</v>
      </c>
      <c r="L41" s="43">
        <f>'13.02.2026_FSP_PZ_2026_2030'!L41-'09.06.025_VTBI_MTBF_2026-2029'!L41</f>
        <v>0</v>
      </c>
      <c r="M41" s="43">
        <f>'13.02.2026_FSP_PZ_2026_2030'!M41-'09.06.025_VTBI_MTBF_2026-2029'!M41</f>
        <v>2.8043362675550441</v>
      </c>
      <c r="N41" s="43">
        <f>'13.02.2026_FSP_PZ_2026_2030'!N41-'09.06.025_VTBI_MTBF_2026-2029'!N41</f>
        <v>-0.33296493706690455</v>
      </c>
      <c r="O41" s="43">
        <f>'13.02.2026_FSP_PZ_2026_2030'!O41-'09.06.025_VTBI_MTBF_2026-2029'!O41</f>
        <v>-0.7</v>
      </c>
      <c r="P41" s="43">
        <f>'13.02.2026_FSP_PZ_2026_2030'!P41-'09.06.025_VTBI_MTBF_2026-2029'!P41</f>
        <v>-0.29999999999999982</v>
      </c>
      <c r="Q41" s="43">
        <f>'13.02.2026_FSP_PZ_2026_2030'!Q41-'09.06.025_VTBI_MTBF_2026-2029'!Q41</f>
        <v>0.5</v>
      </c>
      <c r="R41" s="43">
        <f>'13.02.2026_FSP_PZ_2026_2030'!R41-'09.06.025_VTBI_MTBF_2026-2029'!R41</f>
        <v>0.5</v>
      </c>
      <c r="S41" s="43">
        <f>'13.02.2026_FSP_PZ_2026_2030'!S41-'09.06.025_VTBI_MTBF_2026-2029'!S41</f>
        <v>-0.10000000000000009</v>
      </c>
    </row>
    <row r="42" spans="1:19" x14ac:dyDescent="0.2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42">
        <v>2026</v>
      </c>
      <c r="Q42" s="20">
        <v>2027</v>
      </c>
      <c r="R42" s="20">
        <v>2028</v>
      </c>
      <c r="S42" s="20">
        <v>2029</v>
      </c>
    </row>
    <row r="43" spans="1:19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3">
        <f>'13.02.2026_FSP_PZ_2026_2030'!E43-'09.06.025_VTBI_MTBF_2026-2029'!E43</f>
        <v>0</v>
      </c>
      <c r="F43" s="43">
        <f>'13.02.2026_FSP_PZ_2026_2030'!F43-'09.06.025_VTBI_MTBF_2026-2029'!F43</f>
        <v>0</v>
      </c>
      <c r="G43" s="43">
        <f>'13.02.2026_FSP_PZ_2026_2030'!G43-'09.06.025_VTBI_MTBF_2026-2029'!G43</f>
        <v>0</v>
      </c>
      <c r="H43" s="43">
        <f>'13.02.2026_FSP_PZ_2026_2030'!H43-'09.06.025_VTBI_MTBF_2026-2029'!H43</f>
        <v>0</v>
      </c>
      <c r="I43" s="43">
        <f>'13.02.2026_FSP_PZ_2026_2030'!I43-'09.06.025_VTBI_MTBF_2026-2029'!I43</f>
        <v>0</v>
      </c>
      <c r="J43" s="43">
        <f>'13.02.2026_FSP_PZ_2026_2030'!J43-'09.06.025_VTBI_MTBF_2026-2029'!J43</f>
        <v>0</v>
      </c>
      <c r="K43" s="43">
        <f>'13.02.2026_FSP_PZ_2026_2030'!K43-'09.06.025_VTBI_MTBF_2026-2029'!K43</f>
        <v>0</v>
      </c>
      <c r="L43" s="43">
        <f>'13.02.2026_FSP_PZ_2026_2030'!L43-'09.06.025_VTBI_MTBF_2026-2029'!L43</f>
        <v>-1.8535671103923512E-2</v>
      </c>
      <c r="M43" s="43">
        <f>'13.02.2026_FSP_PZ_2026_2030'!M43-'09.06.025_VTBI_MTBF_2026-2029'!M43</f>
        <v>7.359485674218369E-2</v>
      </c>
      <c r="N43" s="43">
        <f>'13.02.2026_FSP_PZ_2026_2030'!N43-'09.06.025_VTBI_MTBF_2026-2029'!N43</f>
        <v>-0.23237419789375921</v>
      </c>
      <c r="O43" s="43">
        <f>'13.02.2026_FSP_PZ_2026_2030'!O43-'09.06.025_VTBI_MTBF_2026-2029'!O43</f>
        <v>0.20446806361334247</v>
      </c>
      <c r="P43" s="43">
        <f>'13.02.2026_FSP_PZ_2026_2030'!P43-'09.06.025_VTBI_MTBF_2026-2029'!P43</f>
        <v>0.58767975192543909</v>
      </c>
      <c r="Q43" s="43">
        <f>'13.02.2026_FSP_PZ_2026_2030'!Q43-'09.06.025_VTBI_MTBF_2026-2029'!Q43</f>
        <v>0.73965834286823573</v>
      </c>
      <c r="R43" s="43">
        <f>'13.02.2026_FSP_PZ_2026_2030'!R43-'09.06.025_VTBI_MTBF_2026-2029'!R43</f>
        <v>0.33840600894874506</v>
      </c>
      <c r="S43" s="43">
        <f>'13.02.2026_FSP_PZ_2026_2030'!S43-'09.06.025_VTBI_MTBF_2026-2029'!S43</f>
        <v>0.16725368271888774</v>
      </c>
    </row>
    <row r="44" spans="1:19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3">
        <f>'13.02.2026_FSP_PZ_2026_2030'!E44-'09.06.025_VTBI_MTBF_2026-2029'!E44</f>
        <v>0</v>
      </c>
      <c r="F44" s="43">
        <f>'13.02.2026_FSP_PZ_2026_2030'!F44-'09.06.025_VTBI_MTBF_2026-2029'!F44</f>
        <v>0</v>
      </c>
      <c r="G44" s="43">
        <f>'13.02.2026_FSP_PZ_2026_2030'!G44-'09.06.025_VTBI_MTBF_2026-2029'!G44</f>
        <v>0</v>
      </c>
      <c r="H44" s="43">
        <f>'13.02.2026_FSP_PZ_2026_2030'!H44-'09.06.025_VTBI_MTBF_2026-2029'!H44</f>
        <v>0</v>
      </c>
      <c r="I44" s="43">
        <f>'13.02.2026_FSP_PZ_2026_2030'!I44-'09.06.025_VTBI_MTBF_2026-2029'!I44</f>
        <v>0</v>
      </c>
      <c r="J44" s="43">
        <f>'13.02.2026_FSP_PZ_2026_2030'!J44-'09.06.025_VTBI_MTBF_2026-2029'!J44</f>
        <v>0</v>
      </c>
      <c r="K44" s="43">
        <f>'13.02.2026_FSP_PZ_2026_2030'!K44-'09.06.025_VTBI_MTBF_2026-2029'!K44</f>
        <v>0</v>
      </c>
      <c r="L44" s="43">
        <f>'13.02.2026_FSP_PZ_2026_2030'!L44-'09.06.025_VTBI_MTBF_2026-2029'!L44</f>
        <v>-0.42175131087158452</v>
      </c>
      <c r="M44" s="43">
        <f>'13.02.2026_FSP_PZ_2026_2030'!M44-'09.06.025_VTBI_MTBF_2026-2029'!M44</f>
        <v>-0.93717010886404339</v>
      </c>
      <c r="N44" s="43">
        <f>'13.02.2026_FSP_PZ_2026_2030'!N44-'09.06.025_VTBI_MTBF_2026-2029'!N44</f>
        <v>-1.6998901669415212</v>
      </c>
      <c r="O44" s="43">
        <f>'13.02.2026_FSP_PZ_2026_2030'!O44-'09.06.025_VTBI_MTBF_2026-2029'!O44</f>
        <v>-0.4928078901311822</v>
      </c>
      <c r="P44" s="43">
        <f>'13.02.2026_FSP_PZ_2026_2030'!P44-'09.06.025_VTBI_MTBF_2026-2029'!P44</f>
        <v>-0.39902205336008073</v>
      </c>
      <c r="Q44" s="43">
        <f>'13.02.2026_FSP_PZ_2026_2030'!Q44-'09.06.025_VTBI_MTBF_2026-2029'!Q44</f>
        <v>0.10928868932645452</v>
      </c>
      <c r="R44" s="43">
        <f>'13.02.2026_FSP_PZ_2026_2030'!R44-'09.06.025_VTBI_MTBF_2026-2029'!R44</f>
        <v>-6.7242550987415051E-2</v>
      </c>
      <c r="S44" s="43">
        <f>'13.02.2026_FSP_PZ_2026_2030'!S44-'09.06.025_VTBI_MTBF_2026-2029'!S44</f>
        <v>-0.10930053400202933</v>
      </c>
    </row>
    <row r="45" spans="1:19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3">
        <f>'13.02.2026_FSP_PZ_2026_2030'!E45-'09.06.025_VTBI_MTBF_2026-2029'!E45</f>
        <v>0</v>
      </c>
      <c r="F45" s="43">
        <f>'13.02.2026_FSP_PZ_2026_2030'!F45-'09.06.025_VTBI_MTBF_2026-2029'!F45</f>
        <v>0</v>
      </c>
      <c r="G45" s="43">
        <f>'13.02.2026_FSP_PZ_2026_2030'!G45-'09.06.025_VTBI_MTBF_2026-2029'!G45</f>
        <v>0</v>
      </c>
      <c r="H45" s="43">
        <f>'13.02.2026_FSP_PZ_2026_2030'!H45-'09.06.025_VTBI_MTBF_2026-2029'!H45</f>
        <v>0</v>
      </c>
      <c r="I45" s="43">
        <f>'13.02.2026_FSP_PZ_2026_2030'!I45-'09.06.025_VTBI_MTBF_2026-2029'!I45</f>
        <v>0</v>
      </c>
      <c r="J45" s="43">
        <f>'13.02.2026_FSP_PZ_2026_2030'!J45-'09.06.025_VTBI_MTBF_2026-2029'!J45</f>
        <v>0</v>
      </c>
      <c r="K45" s="43">
        <f>'13.02.2026_FSP_PZ_2026_2030'!K45-'09.06.025_VTBI_MTBF_2026-2029'!K45</f>
        <v>0</v>
      </c>
      <c r="L45" s="43">
        <f>'13.02.2026_FSP_PZ_2026_2030'!L45-'09.06.025_VTBI_MTBF_2026-2029'!L45</f>
        <v>0.54204919219287429</v>
      </c>
      <c r="M45" s="43">
        <f>'13.02.2026_FSP_PZ_2026_2030'!M45-'09.06.025_VTBI_MTBF_2026-2029'!M45</f>
        <v>-3.4851078700406757</v>
      </c>
      <c r="N45" s="43">
        <f>'13.02.2026_FSP_PZ_2026_2030'!N45-'09.06.025_VTBI_MTBF_2026-2029'!N45</f>
        <v>1.6076854577698887</v>
      </c>
      <c r="O45" s="43">
        <f>'13.02.2026_FSP_PZ_2026_2030'!O45-'09.06.025_VTBI_MTBF_2026-2029'!O45</f>
        <v>2.9638295522139622</v>
      </c>
      <c r="P45" s="43">
        <f>'13.02.2026_FSP_PZ_2026_2030'!P45-'09.06.025_VTBI_MTBF_2026-2029'!P45</f>
        <v>1.0147299805651357</v>
      </c>
      <c r="Q45" s="43">
        <f>'13.02.2026_FSP_PZ_2026_2030'!Q45-'09.06.025_VTBI_MTBF_2026-2029'!Q45</f>
        <v>0.77095510323331917</v>
      </c>
      <c r="R45" s="43">
        <f>'13.02.2026_FSP_PZ_2026_2030'!R45-'09.06.025_VTBI_MTBF_2026-2029'!R45</f>
        <v>8.2186042113846169E-2</v>
      </c>
      <c r="S45" s="43">
        <f>'13.02.2026_FSP_PZ_2026_2030'!S45-'09.06.025_VTBI_MTBF_2026-2029'!S45</f>
        <v>0.79045041903964652</v>
      </c>
    </row>
    <row r="46" spans="1:19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3">
        <f>'13.02.2026_FSP_PZ_2026_2030'!E46-'09.06.025_VTBI_MTBF_2026-2029'!E46</f>
        <v>0</v>
      </c>
      <c r="F46" s="43">
        <f>'13.02.2026_FSP_PZ_2026_2030'!F46-'09.06.025_VTBI_MTBF_2026-2029'!F46</f>
        <v>0</v>
      </c>
      <c r="G46" s="43">
        <f>'13.02.2026_FSP_PZ_2026_2030'!G46-'09.06.025_VTBI_MTBF_2026-2029'!G46</f>
        <v>0</v>
      </c>
      <c r="H46" s="43">
        <f>'13.02.2026_FSP_PZ_2026_2030'!H46-'09.06.025_VTBI_MTBF_2026-2029'!H46</f>
        <v>0</v>
      </c>
      <c r="I46" s="43">
        <f>'13.02.2026_FSP_PZ_2026_2030'!I46-'09.06.025_VTBI_MTBF_2026-2029'!I46</f>
        <v>0</v>
      </c>
      <c r="J46" s="43">
        <f>'13.02.2026_FSP_PZ_2026_2030'!J46-'09.06.025_VTBI_MTBF_2026-2029'!J46</f>
        <v>0</v>
      </c>
      <c r="K46" s="43">
        <f>'13.02.2026_FSP_PZ_2026_2030'!K46-'09.06.025_VTBI_MTBF_2026-2029'!K46</f>
        <v>0</v>
      </c>
      <c r="L46" s="43">
        <f>'13.02.2026_FSP_PZ_2026_2030'!L46-'09.06.025_VTBI_MTBF_2026-2029'!L46</f>
        <v>0.4450896821873096</v>
      </c>
      <c r="M46" s="43">
        <f>'13.02.2026_FSP_PZ_2026_2030'!M46-'09.06.025_VTBI_MTBF_2026-2029'!M46</f>
        <v>-1.0786844869186929</v>
      </c>
      <c r="N46" s="43">
        <f>'13.02.2026_FSP_PZ_2026_2030'!N46-'09.06.025_VTBI_MTBF_2026-2029'!N46</f>
        <v>-8.8646239386348524E-2</v>
      </c>
      <c r="O46" s="43">
        <f>'13.02.2026_FSP_PZ_2026_2030'!O46-'09.06.025_VTBI_MTBF_2026-2029'!O46</f>
        <v>1.3519718538445704</v>
      </c>
      <c r="P46" s="43">
        <f>'13.02.2026_FSP_PZ_2026_2030'!P46-'09.06.025_VTBI_MTBF_2026-2029'!P46</f>
        <v>0.78009465386085419</v>
      </c>
      <c r="Q46" s="43">
        <f>'13.02.2026_FSP_PZ_2026_2030'!Q46-'09.06.025_VTBI_MTBF_2026-2029'!Q46</f>
        <v>0.64382518427746471</v>
      </c>
      <c r="R46" s="43">
        <f>'13.02.2026_FSP_PZ_2026_2030'!R46-'09.06.025_VTBI_MTBF_2026-2029'!R46</f>
        <v>0.95402835142536968</v>
      </c>
      <c r="S46" s="43">
        <f>'13.02.2026_FSP_PZ_2026_2030'!S46-'09.06.025_VTBI_MTBF_2026-2029'!S46</f>
        <v>0.72822903908735426</v>
      </c>
    </row>
    <row r="47" spans="1:19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3">
        <f>'13.02.2026_FSP_PZ_2026_2030'!E47-'09.06.025_VTBI_MTBF_2026-2029'!E47</f>
        <v>0</v>
      </c>
      <c r="F47" s="43">
        <f>'13.02.2026_FSP_PZ_2026_2030'!F47-'09.06.025_VTBI_MTBF_2026-2029'!F47</f>
        <v>0</v>
      </c>
      <c r="G47" s="43">
        <f>'13.02.2026_FSP_PZ_2026_2030'!G47-'09.06.025_VTBI_MTBF_2026-2029'!G47</f>
        <v>0</v>
      </c>
      <c r="H47" s="43">
        <f>'13.02.2026_FSP_PZ_2026_2030'!H47-'09.06.025_VTBI_MTBF_2026-2029'!H47</f>
        <v>0</v>
      </c>
      <c r="I47" s="43">
        <f>'13.02.2026_FSP_PZ_2026_2030'!I47-'09.06.025_VTBI_MTBF_2026-2029'!I47</f>
        <v>0</v>
      </c>
      <c r="J47" s="43">
        <f>'13.02.2026_FSP_PZ_2026_2030'!J47-'09.06.025_VTBI_MTBF_2026-2029'!J47</f>
        <v>0</v>
      </c>
      <c r="K47" s="43">
        <f>'13.02.2026_FSP_PZ_2026_2030'!K47-'09.06.025_VTBI_MTBF_2026-2029'!K47</f>
        <v>0</v>
      </c>
      <c r="L47" s="43">
        <f>'13.02.2026_FSP_PZ_2026_2030'!L47-'09.06.025_VTBI_MTBF_2026-2029'!L47</f>
        <v>9.6959510005562244E-2</v>
      </c>
      <c r="M47" s="43">
        <f>'13.02.2026_FSP_PZ_2026_2030'!M47-'09.06.025_VTBI_MTBF_2026-2029'!M47</f>
        <v>-2.4064233831219797</v>
      </c>
      <c r="N47" s="43">
        <f>'13.02.2026_FSP_PZ_2026_2030'!N47-'09.06.025_VTBI_MTBF_2026-2029'!N47</f>
        <v>1.6963316971562354</v>
      </c>
      <c r="O47" s="43">
        <f>'13.02.2026_FSP_PZ_2026_2030'!O47-'09.06.025_VTBI_MTBF_2026-2029'!O47</f>
        <v>1.6118576983693862</v>
      </c>
      <c r="P47" s="43">
        <f>'13.02.2026_FSP_PZ_2026_2030'!P47-'09.06.025_VTBI_MTBF_2026-2029'!P47</f>
        <v>0.23463532670428253</v>
      </c>
      <c r="Q47" s="43">
        <f>'13.02.2026_FSP_PZ_2026_2030'!Q47-'09.06.025_VTBI_MTBF_2026-2029'!Q47</f>
        <v>0.12712991895584877</v>
      </c>
      <c r="R47" s="43">
        <f>'13.02.2026_FSP_PZ_2026_2030'!R47-'09.06.025_VTBI_MTBF_2026-2029'!R47</f>
        <v>1.9077596130318883E-2</v>
      </c>
      <c r="S47" s="43">
        <f>'13.02.2026_FSP_PZ_2026_2030'!S47-'09.06.025_VTBI_MTBF_2026-2029'!S47</f>
        <v>6.2221379952299358E-2</v>
      </c>
    </row>
    <row r="48" spans="1:19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3">
        <f>'13.02.2026_FSP_PZ_2026_2030'!E48-'09.06.025_VTBI_MTBF_2026-2029'!E48</f>
        <v>0</v>
      </c>
      <c r="F48" s="43">
        <f>'13.02.2026_FSP_PZ_2026_2030'!F48-'09.06.025_VTBI_MTBF_2026-2029'!F48</f>
        <v>0</v>
      </c>
      <c r="G48" s="43">
        <f>'13.02.2026_FSP_PZ_2026_2030'!G48-'09.06.025_VTBI_MTBF_2026-2029'!G48</f>
        <v>0</v>
      </c>
      <c r="H48" s="43">
        <f>'13.02.2026_FSP_PZ_2026_2030'!H48-'09.06.025_VTBI_MTBF_2026-2029'!H48</f>
        <v>0</v>
      </c>
      <c r="I48" s="43">
        <f>'13.02.2026_FSP_PZ_2026_2030'!I48-'09.06.025_VTBI_MTBF_2026-2029'!I48</f>
        <v>0</v>
      </c>
      <c r="J48" s="43">
        <f>'13.02.2026_FSP_PZ_2026_2030'!J48-'09.06.025_VTBI_MTBF_2026-2029'!J48</f>
        <v>0</v>
      </c>
      <c r="K48" s="43">
        <f>'13.02.2026_FSP_PZ_2026_2030'!K48-'09.06.025_VTBI_MTBF_2026-2029'!K48</f>
        <v>0</v>
      </c>
      <c r="L48" s="43">
        <f>'13.02.2026_FSP_PZ_2026_2030'!L48-'09.06.025_VTBI_MTBF_2026-2029'!L48</f>
        <v>0</v>
      </c>
      <c r="M48" s="43">
        <f>'13.02.2026_FSP_PZ_2026_2030'!M48-'09.06.025_VTBI_MTBF_2026-2029'!M48</f>
        <v>-1.6202828203766124</v>
      </c>
      <c r="N48" s="43">
        <f>'13.02.2026_FSP_PZ_2026_2030'!N48-'09.06.025_VTBI_MTBF_2026-2029'!N48</f>
        <v>1.1034879716146293</v>
      </c>
      <c r="O48" s="43">
        <f>'13.02.2026_FSP_PZ_2026_2030'!O48-'09.06.025_VTBI_MTBF_2026-2029'!O48</f>
        <v>-0.27911621742733927</v>
      </c>
      <c r="P48" s="43">
        <f>'13.02.2026_FSP_PZ_2026_2030'!P48-'09.06.025_VTBI_MTBF_2026-2029'!P48</f>
        <v>0.41973755494243159</v>
      </c>
      <c r="Q48" s="43">
        <f>'13.02.2026_FSP_PZ_2026_2030'!Q48-'09.06.025_VTBI_MTBF_2026-2029'!Q48</f>
        <v>0.24286426915075987</v>
      </c>
      <c r="R48" s="43">
        <f>'13.02.2026_FSP_PZ_2026_2030'!R48-'09.06.025_VTBI_MTBF_2026-2029'!R48</f>
        <v>0.20486025759181969</v>
      </c>
      <c r="S48" s="43">
        <f>'13.02.2026_FSP_PZ_2026_2030'!S48-'09.06.025_VTBI_MTBF_2026-2029'!S48</f>
        <v>0.24522908085843831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3">
        <f>'13.02.2026_FSP_PZ_2026_2030'!E49-'09.06.025_VTBI_MTBF_2026-2029'!E49</f>
        <v>0</v>
      </c>
      <c r="F49" s="43">
        <f>'13.02.2026_FSP_PZ_2026_2030'!F49-'09.06.025_VTBI_MTBF_2026-2029'!F49</f>
        <v>0</v>
      </c>
      <c r="G49" s="43">
        <f>'13.02.2026_FSP_PZ_2026_2030'!G49-'09.06.025_VTBI_MTBF_2026-2029'!G49</f>
        <v>0</v>
      </c>
      <c r="H49" s="43">
        <f>'13.02.2026_FSP_PZ_2026_2030'!H49-'09.06.025_VTBI_MTBF_2026-2029'!H49</f>
        <v>0</v>
      </c>
      <c r="I49" s="43">
        <f>'13.02.2026_FSP_PZ_2026_2030'!I49-'09.06.025_VTBI_MTBF_2026-2029'!I49</f>
        <v>0</v>
      </c>
      <c r="J49" s="43">
        <f>'13.02.2026_FSP_PZ_2026_2030'!J49-'09.06.025_VTBI_MTBF_2026-2029'!J49</f>
        <v>0</v>
      </c>
      <c r="K49" s="43">
        <f>'13.02.2026_FSP_PZ_2026_2030'!K49-'09.06.025_VTBI_MTBF_2026-2029'!K49</f>
        <v>0</v>
      </c>
      <c r="L49" s="43">
        <f>'13.02.2026_FSP_PZ_2026_2030'!L49-'09.06.025_VTBI_MTBF_2026-2029'!L49</f>
        <v>0</v>
      </c>
      <c r="M49" s="43">
        <f>'13.02.2026_FSP_PZ_2026_2030'!M49-'09.06.025_VTBI_MTBF_2026-2029'!M49</f>
        <v>2.1731418726496128</v>
      </c>
      <c r="N49" s="43">
        <f>'13.02.2026_FSP_PZ_2026_2030'!N49-'09.06.025_VTBI_MTBF_2026-2029'!N49</f>
        <v>-0.38252594917728433</v>
      </c>
      <c r="O49" s="43">
        <f>'13.02.2026_FSP_PZ_2026_2030'!O49-'09.06.025_VTBI_MTBF_2026-2029'!O49</f>
        <v>-1.4704535158947984</v>
      </c>
      <c r="P49" s="43">
        <f>'13.02.2026_FSP_PZ_2026_2030'!P49-'09.06.025_VTBI_MTBF_2026-2029'!P49</f>
        <v>-1.1249716304390165</v>
      </c>
      <c r="Q49" s="43">
        <f>'13.02.2026_FSP_PZ_2026_2030'!Q49-'09.06.025_VTBI_MTBF_2026-2029'!Q49</f>
        <v>-1.3586895029322368</v>
      </c>
      <c r="R49" s="43">
        <f>'13.02.2026_FSP_PZ_2026_2030'!R49-'09.06.025_VTBI_MTBF_2026-2029'!R49</f>
        <v>-1.0290891319303905</v>
      </c>
      <c r="S49" s="43">
        <f>'13.02.2026_FSP_PZ_2026_2030'!S49-'09.06.025_VTBI_MTBF_2026-2029'!S49</f>
        <v>-0.77172078300986025</v>
      </c>
    </row>
    <row r="50" spans="1:19" x14ac:dyDescent="0.2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42">
        <v>2026</v>
      </c>
      <c r="Q50" s="20">
        <v>2027</v>
      </c>
      <c r="R50" s="42">
        <v>2028</v>
      </c>
      <c r="S50" s="20">
        <v>2029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43">
        <f>'13.02.2026_FSP_PZ_2026_2030'!E51-'09.06.025_VTBI_MTBF_2026-2029'!E51</f>
        <v>0</v>
      </c>
      <c r="F51" s="43">
        <f>'13.02.2026_FSP_PZ_2026_2030'!F51-'09.06.025_VTBI_MTBF_2026-2029'!F51</f>
        <v>0</v>
      </c>
      <c r="G51" s="43">
        <f>'13.02.2026_FSP_PZ_2026_2030'!G51-'09.06.025_VTBI_MTBF_2026-2029'!G51</f>
        <v>0</v>
      </c>
      <c r="H51" s="43">
        <f>'13.02.2026_FSP_PZ_2026_2030'!H51-'09.06.025_VTBI_MTBF_2026-2029'!H51</f>
        <v>0</v>
      </c>
      <c r="I51" s="43">
        <f>'13.02.2026_FSP_PZ_2026_2030'!I51-'09.06.025_VTBI_MTBF_2026-2029'!I51</f>
        <v>0</v>
      </c>
      <c r="J51" s="43">
        <f>'13.02.2026_FSP_PZ_2026_2030'!J51-'09.06.025_VTBI_MTBF_2026-2029'!J51</f>
        <v>0</v>
      </c>
      <c r="K51" s="43">
        <f>'13.02.2026_FSP_PZ_2026_2030'!K51-'09.06.025_VTBI_MTBF_2026-2029'!K51</f>
        <v>0</v>
      </c>
      <c r="L51" s="43">
        <f>'13.02.2026_FSP_PZ_2026_2030'!L51-'09.06.025_VTBI_MTBF_2026-2029'!L51</f>
        <v>0</v>
      </c>
      <c r="M51" s="43">
        <f>'13.02.2026_FSP_PZ_2026_2030'!M51-'09.06.025_VTBI_MTBF_2026-2029'!M51</f>
        <v>0</v>
      </c>
      <c r="N51" s="43">
        <f>'13.02.2026_FSP_PZ_2026_2030'!N51-'09.06.025_VTBI_MTBF_2026-2029'!N51</f>
        <v>-3.6600306278717243E-2</v>
      </c>
      <c r="O51" s="43">
        <f>'13.02.2026_FSP_PZ_2026_2030'!O51-'09.06.025_VTBI_MTBF_2026-2029'!O51</f>
        <v>0.24291115311908129</v>
      </c>
      <c r="P51" s="43">
        <f>'13.02.2026_FSP_PZ_2026_2030'!P51-'09.06.025_VTBI_MTBF_2026-2029'!P51</f>
        <v>0.60000000000000009</v>
      </c>
      <c r="Q51" s="43">
        <f>'13.02.2026_FSP_PZ_2026_2030'!Q51-'09.06.025_VTBI_MTBF_2026-2029'!Q51</f>
        <v>0.39999999999999991</v>
      </c>
      <c r="R51" s="43">
        <f>'13.02.2026_FSP_PZ_2026_2030'!R51-'09.06.025_VTBI_MTBF_2026-2029'!R51</f>
        <v>0.39999999999999991</v>
      </c>
      <c r="S51" s="43">
        <f>'13.02.2026_FSP_PZ_2026_2030'!S51-'09.06.025_VTBI_MTBF_2026-2029'!S51</f>
        <v>9.9999999999999645E-2</v>
      </c>
    </row>
    <row r="52" spans="1:19" x14ac:dyDescent="0.2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42">
        <v>2026</v>
      </c>
      <c r="Q52" s="20">
        <v>2027</v>
      </c>
      <c r="R52" s="20">
        <v>2028</v>
      </c>
      <c r="S52" s="20">
        <v>2029</v>
      </c>
    </row>
    <row r="53" spans="1:19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3">
        <f>'13.02.2026_FSP_PZ_2026_2030'!E53-'09.06.025_VTBI_MTBF_2026-2029'!E53</f>
        <v>0</v>
      </c>
      <c r="F53" s="43">
        <f>'13.02.2026_FSP_PZ_2026_2030'!F53-'09.06.025_VTBI_MTBF_2026-2029'!F53</f>
        <v>0</v>
      </c>
      <c r="G53" s="43">
        <f>'13.02.2026_FSP_PZ_2026_2030'!G53-'09.06.025_VTBI_MTBF_2026-2029'!G53</f>
        <v>0</v>
      </c>
      <c r="H53" s="43">
        <f>'13.02.2026_FSP_PZ_2026_2030'!H53-'09.06.025_VTBI_MTBF_2026-2029'!H53</f>
        <v>0</v>
      </c>
      <c r="I53" s="43">
        <f>'13.02.2026_FSP_PZ_2026_2030'!I53-'09.06.025_VTBI_MTBF_2026-2029'!I53</f>
        <v>0</v>
      </c>
      <c r="J53" s="43">
        <f>'13.02.2026_FSP_PZ_2026_2030'!J53-'09.06.025_VTBI_MTBF_2026-2029'!J53</f>
        <v>0</v>
      </c>
      <c r="K53" s="43">
        <f>'13.02.2026_FSP_PZ_2026_2030'!K53-'09.06.025_VTBI_MTBF_2026-2029'!K53</f>
        <v>0</v>
      </c>
      <c r="L53" s="43">
        <f>'13.02.2026_FSP_PZ_2026_2030'!L53-'09.06.025_VTBI_MTBF_2026-2029'!L53</f>
        <v>-10.930999999998676</v>
      </c>
      <c r="M53" s="43">
        <f>'13.02.2026_FSP_PZ_2026_2030'!M53-'09.06.025_VTBI_MTBF_2026-2029'!M53</f>
        <v>1018.5849999999991</v>
      </c>
      <c r="N53" s="43">
        <f>'13.02.2026_FSP_PZ_2026_2030'!N53-'09.06.025_VTBI_MTBF_2026-2029'!N53</f>
        <v>1173.7320000000018</v>
      </c>
      <c r="O53" s="43">
        <f>'13.02.2026_FSP_PZ_2026_2030'!O53-'09.06.025_VTBI_MTBF_2026-2029'!O53</f>
        <v>1458.1313198897496</v>
      </c>
      <c r="P53" s="43">
        <f>'13.02.2026_FSP_PZ_2026_2030'!P53-'09.06.025_VTBI_MTBF_2026-2029'!P53</f>
        <v>1858.0725743199619</v>
      </c>
      <c r="Q53" s="43">
        <f>'13.02.2026_FSP_PZ_2026_2030'!Q53-'09.06.025_VTBI_MTBF_2026-2029'!Q53</f>
        <v>2252.0463932989132</v>
      </c>
      <c r="R53" s="43">
        <f>'13.02.2026_FSP_PZ_2026_2030'!R53-'09.06.025_VTBI_MTBF_2026-2029'!R53</f>
        <v>2437.2260134003627</v>
      </c>
      <c r="S53" s="43">
        <f>'13.02.2026_FSP_PZ_2026_2030'!S53-'09.06.025_VTBI_MTBF_2026-2029'!S53</f>
        <v>2441.1085542964702</v>
      </c>
    </row>
    <row r="54" spans="1:19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3">
        <f>'13.02.2026_FSP_PZ_2026_2030'!E54-'09.06.025_VTBI_MTBF_2026-2029'!E54</f>
        <v>0</v>
      </c>
      <c r="F54" s="43">
        <f>'13.02.2026_FSP_PZ_2026_2030'!F54-'09.06.025_VTBI_MTBF_2026-2029'!F54</f>
        <v>0</v>
      </c>
      <c r="G54" s="43">
        <f>'13.02.2026_FSP_PZ_2026_2030'!G54-'09.06.025_VTBI_MTBF_2026-2029'!G54</f>
        <v>0</v>
      </c>
      <c r="H54" s="43">
        <f>'13.02.2026_FSP_PZ_2026_2030'!H54-'09.06.025_VTBI_MTBF_2026-2029'!H54</f>
        <v>0</v>
      </c>
      <c r="I54" s="43">
        <f>'13.02.2026_FSP_PZ_2026_2030'!I54-'09.06.025_VTBI_MTBF_2026-2029'!I54</f>
        <v>0</v>
      </c>
      <c r="J54" s="43">
        <f>'13.02.2026_FSP_PZ_2026_2030'!J54-'09.06.025_VTBI_MTBF_2026-2029'!J54</f>
        <v>0</v>
      </c>
      <c r="K54" s="43">
        <f>'13.02.2026_FSP_PZ_2026_2030'!K54-'09.06.025_VTBI_MTBF_2026-2029'!K54</f>
        <v>0</v>
      </c>
      <c r="L54" s="43">
        <f>'13.02.2026_FSP_PZ_2026_2030'!L54-'09.06.025_VTBI_MTBF_2026-2029'!L54</f>
        <v>-5.0000000010186341E-3</v>
      </c>
      <c r="M54" s="43">
        <f>'13.02.2026_FSP_PZ_2026_2030'!M54-'09.06.025_VTBI_MTBF_2026-2029'!M54</f>
        <v>-1011.7560000000012</v>
      </c>
      <c r="N54" s="43">
        <f>'13.02.2026_FSP_PZ_2026_2030'!N54-'09.06.025_VTBI_MTBF_2026-2029'!N54</f>
        <v>-985.40699999999924</v>
      </c>
      <c r="O54" s="43">
        <f>'13.02.2026_FSP_PZ_2026_2030'!O54-'09.06.025_VTBI_MTBF_2026-2029'!O54</f>
        <v>-850.71366465075698</v>
      </c>
      <c r="P54" s="43">
        <f>'13.02.2026_FSP_PZ_2026_2030'!P54-'09.06.025_VTBI_MTBF_2026-2029'!P54</f>
        <v>-735.8126466713511</v>
      </c>
      <c r="Q54" s="43">
        <f>'13.02.2026_FSP_PZ_2026_2030'!Q54-'09.06.025_VTBI_MTBF_2026-2029'!Q54</f>
        <v>-625.53732932482671</v>
      </c>
      <c r="R54" s="43">
        <f>'13.02.2026_FSP_PZ_2026_2030'!R54-'09.06.025_VTBI_MTBF_2026-2029'!R54</f>
        <v>-340.03659671139758</v>
      </c>
      <c r="S54" s="43">
        <f>'13.02.2026_FSP_PZ_2026_2030'!S54-'09.06.025_VTBI_MTBF_2026-2029'!S54</f>
        <v>-23.781901891943562</v>
      </c>
    </row>
    <row r="55" spans="1:19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3">
        <f>'13.02.2026_FSP_PZ_2026_2030'!E55-'09.06.025_VTBI_MTBF_2026-2029'!E55</f>
        <v>0</v>
      </c>
      <c r="F55" s="43">
        <f>'13.02.2026_FSP_PZ_2026_2030'!F55-'09.06.025_VTBI_MTBF_2026-2029'!F55</f>
        <v>0</v>
      </c>
      <c r="G55" s="43">
        <f>'13.02.2026_FSP_PZ_2026_2030'!G55-'09.06.025_VTBI_MTBF_2026-2029'!G55</f>
        <v>0</v>
      </c>
      <c r="H55" s="43">
        <f>'13.02.2026_FSP_PZ_2026_2030'!H55-'09.06.025_VTBI_MTBF_2026-2029'!H55</f>
        <v>0</v>
      </c>
      <c r="I55" s="43">
        <f>'13.02.2026_FSP_PZ_2026_2030'!I55-'09.06.025_VTBI_MTBF_2026-2029'!I55</f>
        <v>0</v>
      </c>
      <c r="J55" s="43">
        <f>'13.02.2026_FSP_PZ_2026_2030'!J55-'09.06.025_VTBI_MTBF_2026-2029'!J55</f>
        <v>0</v>
      </c>
      <c r="K55" s="43">
        <f>'13.02.2026_FSP_PZ_2026_2030'!K55-'09.06.025_VTBI_MTBF_2026-2029'!K55</f>
        <v>0</v>
      </c>
      <c r="L55" s="43">
        <f>'13.02.2026_FSP_PZ_2026_2030'!L55-'09.06.025_VTBI_MTBF_2026-2029'!L55</f>
        <v>-4.9999999991996447E-3</v>
      </c>
      <c r="M55" s="43">
        <f>'13.02.2026_FSP_PZ_2026_2030'!M55-'09.06.025_VTBI_MTBF_2026-2029'!M55</f>
        <v>-983.16699999999946</v>
      </c>
      <c r="N55" s="43">
        <f>'13.02.2026_FSP_PZ_2026_2030'!N55-'09.06.025_VTBI_MTBF_2026-2029'!N55</f>
        <v>-997.17099999999846</v>
      </c>
      <c r="O55" s="43">
        <f>'13.02.2026_FSP_PZ_2026_2030'!O55-'09.06.025_VTBI_MTBF_2026-2029'!O55</f>
        <v>-902.40181845548796</v>
      </c>
      <c r="P55" s="43">
        <f>'13.02.2026_FSP_PZ_2026_2030'!P55-'09.06.025_VTBI_MTBF_2026-2029'!P55</f>
        <v>-821.54872350655569</v>
      </c>
      <c r="Q55" s="43">
        <f>'13.02.2026_FSP_PZ_2026_2030'!Q55-'09.06.025_VTBI_MTBF_2026-2029'!Q55</f>
        <v>-743.79865481388333</v>
      </c>
      <c r="R55" s="43">
        <f>'13.02.2026_FSP_PZ_2026_2030'!R55-'09.06.025_VTBI_MTBF_2026-2029'!R55</f>
        <v>-522.90474070516211</v>
      </c>
      <c r="S55" s="43">
        <f>'13.02.2026_FSP_PZ_2026_2030'!S55-'09.06.025_VTBI_MTBF_2026-2029'!S55</f>
        <v>-277.03038446256687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43">
        <f>'13.02.2026_FSP_PZ_2026_2030'!E56-'09.06.025_VTBI_MTBF_2026-2029'!E56</f>
        <v>0</v>
      </c>
      <c r="F56" s="43">
        <f>'13.02.2026_FSP_PZ_2026_2030'!F56-'09.06.025_VTBI_MTBF_2026-2029'!F56</f>
        <v>0</v>
      </c>
      <c r="G56" s="43">
        <f>'13.02.2026_FSP_PZ_2026_2030'!G56-'09.06.025_VTBI_MTBF_2026-2029'!G56</f>
        <v>0</v>
      </c>
      <c r="H56" s="43">
        <f>'13.02.2026_FSP_PZ_2026_2030'!H56-'09.06.025_VTBI_MTBF_2026-2029'!H56</f>
        <v>0</v>
      </c>
      <c r="I56" s="43">
        <f>'13.02.2026_FSP_PZ_2026_2030'!I56-'09.06.025_VTBI_MTBF_2026-2029'!I56</f>
        <v>0</v>
      </c>
      <c r="J56" s="43">
        <f>'13.02.2026_FSP_PZ_2026_2030'!J56-'09.06.025_VTBI_MTBF_2026-2029'!J56</f>
        <v>0</v>
      </c>
      <c r="K56" s="43">
        <f>'13.02.2026_FSP_PZ_2026_2030'!K56-'09.06.025_VTBI_MTBF_2026-2029'!K56</f>
        <v>0</v>
      </c>
      <c r="L56" s="43">
        <f>'13.02.2026_FSP_PZ_2026_2030'!L56-'09.06.025_VTBI_MTBF_2026-2029'!L56</f>
        <v>0</v>
      </c>
      <c r="M56" s="43">
        <f>'13.02.2026_FSP_PZ_2026_2030'!M56-'09.06.025_VTBI_MTBF_2026-2029'!M56</f>
        <v>-28.588999999999942</v>
      </c>
      <c r="N56" s="43">
        <f>'13.02.2026_FSP_PZ_2026_2030'!N56-'09.06.025_VTBI_MTBF_2026-2029'!N56</f>
        <v>11.764000000000124</v>
      </c>
      <c r="O56" s="43">
        <f>'13.02.2026_FSP_PZ_2026_2030'!O56-'09.06.025_VTBI_MTBF_2026-2029'!O56</f>
        <v>51.688153804730973</v>
      </c>
      <c r="P56" s="43">
        <f>'13.02.2026_FSP_PZ_2026_2030'!P56-'09.06.025_VTBI_MTBF_2026-2029'!P56</f>
        <v>85.736076835201857</v>
      </c>
      <c r="Q56" s="43">
        <f>'13.02.2026_FSP_PZ_2026_2030'!Q56-'09.06.025_VTBI_MTBF_2026-2029'!Q56</f>
        <v>118.26132548905571</v>
      </c>
      <c r="R56" s="43">
        <f>'13.02.2026_FSP_PZ_2026_2030'!R56-'09.06.025_VTBI_MTBF_2026-2029'!R56</f>
        <v>182.86814399376453</v>
      </c>
      <c r="S56" s="43">
        <f>'13.02.2026_FSP_PZ_2026_2030'!S56-'09.06.025_VTBI_MTBF_2026-2029'!S56</f>
        <v>253.2484825706224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43">
        <f>'13.02.2026_FSP_PZ_2026_2030'!E57-'09.06.025_VTBI_MTBF_2026-2029'!E57</f>
        <v>0</v>
      </c>
      <c r="F57" s="43">
        <f>'13.02.2026_FSP_PZ_2026_2030'!F57-'09.06.025_VTBI_MTBF_2026-2029'!F57</f>
        <v>0</v>
      </c>
      <c r="G57" s="43">
        <f>'13.02.2026_FSP_PZ_2026_2030'!G57-'09.06.025_VTBI_MTBF_2026-2029'!G57</f>
        <v>0</v>
      </c>
      <c r="H57" s="43">
        <f>'13.02.2026_FSP_PZ_2026_2030'!H57-'09.06.025_VTBI_MTBF_2026-2029'!H57</f>
        <v>0</v>
      </c>
      <c r="I57" s="43">
        <f>'13.02.2026_FSP_PZ_2026_2030'!I57-'09.06.025_VTBI_MTBF_2026-2029'!I57</f>
        <v>0</v>
      </c>
      <c r="J57" s="43">
        <f>'13.02.2026_FSP_PZ_2026_2030'!J57-'09.06.025_VTBI_MTBF_2026-2029'!J57</f>
        <v>0</v>
      </c>
      <c r="K57" s="43">
        <f>'13.02.2026_FSP_PZ_2026_2030'!K57-'09.06.025_VTBI_MTBF_2026-2029'!K57</f>
        <v>0</v>
      </c>
      <c r="L57" s="43">
        <f>'13.02.2026_FSP_PZ_2026_2030'!L57-'09.06.025_VTBI_MTBF_2026-2029'!L57</f>
        <v>9.9999999929423211E-4</v>
      </c>
      <c r="M57" s="43">
        <f>'13.02.2026_FSP_PZ_2026_2030'!M57-'09.06.025_VTBI_MTBF_2026-2029'!M57</f>
        <v>14.279000000000451</v>
      </c>
      <c r="N57" s="43">
        <f>'13.02.2026_FSP_PZ_2026_2030'!N57-'09.06.025_VTBI_MTBF_2026-2029'!N57</f>
        <v>26.444000000000415</v>
      </c>
      <c r="O57" s="43">
        <f>'13.02.2026_FSP_PZ_2026_2030'!O57-'09.06.025_VTBI_MTBF_2026-2029'!O57</f>
        <v>-104</v>
      </c>
      <c r="P57" s="43">
        <f>'13.02.2026_FSP_PZ_2026_2030'!P57-'09.06.025_VTBI_MTBF_2026-2029'!P57</f>
        <v>3</v>
      </c>
      <c r="Q57" s="43">
        <f>'13.02.2026_FSP_PZ_2026_2030'!Q57-'09.06.025_VTBI_MTBF_2026-2029'!Q57</f>
        <v>25</v>
      </c>
      <c r="R57" s="43">
        <f>'13.02.2026_FSP_PZ_2026_2030'!R57-'09.06.025_VTBI_MTBF_2026-2029'!R57</f>
        <v>86</v>
      </c>
      <c r="S57" s="43">
        <f>'13.02.2026_FSP_PZ_2026_2030'!S57-'09.06.025_VTBI_MTBF_2026-2029'!S57</f>
        <v>214.89999999999964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43">
        <f>'13.02.2026_FSP_PZ_2026_2030'!E58-'09.06.025_VTBI_MTBF_2026-2029'!E58</f>
        <v>0</v>
      </c>
      <c r="F58" s="43">
        <f>'13.02.2026_FSP_PZ_2026_2030'!F58-'09.06.025_VTBI_MTBF_2026-2029'!F58</f>
        <v>0</v>
      </c>
      <c r="G58" s="43">
        <f>'13.02.2026_FSP_PZ_2026_2030'!G58-'09.06.025_VTBI_MTBF_2026-2029'!G58</f>
        <v>0</v>
      </c>
      <c r="H58" s="43">
        <f>'13.02.2026_FSP_PZ_2026_2030'!H58-'09.06.025_VTBI_MTBF_2026-2029'!H58</f>
        <v>0</v>
      </c>
      <c r="I58" s="43">
        <f>'13.02.2026_FSP_PZ_2026_2030'!I58-'09.06.025_VTBI_MTBF_2026-2029'!I58</f>
        <v>0</v>
      </c>
      <c r="J58" s="43">
        <f>'13.02.2026_FSP_PZ_2026_2030'!J58-'09.06.025_VTBI_MTBF_2026-2029'!J58</f>
        <v>0</v>
      </c>
      <c r="K58" s="43">
        <f>'13.02.2026_FSP_PZ_2026_2030'!K58-'09.06.025_VTBI_MTBF_2026-2029'!K58</f>
        <v>0</v>
      </c>
      <c r="L58" s="43">
        <f>'13.02.2026_FSP_PZ_2026_2030'!L58-'09.06.025_VTBI_MTBF_2026-2029'!L58</f>
        <v>0</v>
      </c>
      <c r="M58" s="43">
        <f>'13.02.2026_FSP_PZ_2026_2030'!M58-'09.06.025_VTBI_MTBF_2026-2029'!M58</f>
        <v>-170.70399999999995</v>
      </c>
      <c r="N58" s="43">
        <f>'13.02.2026_FSP_PZ_2026_2030'!N58-'09.06.025_VTBI_MTBF_2026-2029'!N58</f>
        <v>63.730000000000018</v>
      </c>
      <c r="O58" s="43">
        <f>'13.02.2026_FSP_PZ_2026_2030'!O58-'09.06.025_VTBI_MTBF_2026-2029'!O58</f>
        <v>-164.93052549479546</v>
      </c>
      <c r="P58" s="43">
        <f>'13.02.2026_FSP_PZ_2026_2030'!P58-'09.06.025_VTBI_MTBF_2026-2029'!P58</f>
        <v>-163.75964093241453</v>
      </c>
      <c r="Q58" s="43">
        <f>'13.02.2026_FSP_PZ_2026_2030'!Q58-'09.06.025_VTBI_MTBF_2026-2029'!Q58</f>
        <v>-166.88199976543035</v>
      </c>
      <c r="R58" s="43">
        <f>'13.02.2026_FSP_PZ_2026_2030'!R58-'09.06.025_VTBI_MTBF_2026-2029'!R58</f>
        <v>-167.68519917900585</v>
      </c>
      <c r="S58" s="43">
        <f>'13.02.2026_FSP_PZ_2026_2030'!S58-'09.06.025_VTBI_MTBF_2026-2029'!S58</f>
        <v>-169.63667344964063</v>
      </c>
    </row>
    <row r="59" spans="1:19" x14ac:dyDescent="0.2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42">
        <v>2026</v>
      </c>
      <c r="Q59" s="20">
        <v>2027</v>
      </c>
      <c r="R59" s="42">
        <v>2028</v>
      </c>
      <c r="S59" s="20">
        <v>2029</v>
      </c>
    </row>
    <row r="60" spans="1:19" x14ac:dyDescent="0.25">
      <c r="A60" s="14">
        <f>A58+1</f>
        <v>48</v>
      </c>
      <c r="B60" s="35" t="s">
        <v>129</v>
      </c>
      <c r="C60" s="35" t="s">
        <v>95</v>
      </c>
      <c r="D60" s="35" t="s">
        <v>96</v>
      </c>
      <c r="E60" s="43">
        <f>'13.02.2026_FSP_PZ_2026_2030'!E60-'09.06.025_VTBI_MTBF_2026-2029'!E60</f>
        <v>0</v>
      </c>
      <c r="F60" s="43">
        <f>'13.02.2026_FSP_PZ_2026_2030'!F60-'09.06.025_VTBI_MTBF_2026-2029'!F60</f>
        <v>0</v>
      </c>
      <c r="G60" s="43">
        <f>'13.02.2026_FSP_PZ_2026_2030'!G60-'09.06.025_VTBI_MTBF_2026-2029'!G60</f>
        <v>0</v>
      </c>
      <c r="H60" s="43">
        <f>'13.02.2026_FSP_PZ_2026_2030'!H60-'09.06.025_VTBI_MTBF_2026-2029'!H60</f>
        <v>0</v>
      </c>
      <c r="I60" s="43">
        <f>'13.02.2026_FSP_PZ_2026_2030'!I60-'09.06.025_VTBI_MTBF_2026-2029'!I60</f>
        <v>0</v>
      </c>
      <c r="J60" s="43">
        <f>'13.02.2026_FSP_PZ_2026_2030'!J60-'09.06.025_VTBI_MTBF_2026-2029'!J60</f>
        <v>0</v>
      </c>
      <c r="K60" s="43">
        <f>'13.02.2026_FSP_PZ_2026_2030'!K60-'09.06.025_VTBI_MTBF_2026-2029'!K60</f>
        <v>0</v>
      </c>
      <c r="L60" s="43">
        <f>'13.02.2026_FSP_PZ_2026_2030'!L60-'09.06.025_VTBI_MTBF_2026-2029'!L60</f>
        <v>0</v>
      </c>
      <c r="M60" s="43">
        <f>'13.02.2026_FSP_PZ_2026_2030'!M60-'09.06.025_VTBI_MTBF_2026-2029'!M60</f>
        <v>3.1359999999999673</v>
      </c>
      <c r="N60" s="43">
        <f>'13.02.2026_FSP_PZ_2026_2030'!N60-'09.06.025_VTBI_MTBF_2026-2029'!N60</f>
        <v>3.2590000000000146</v>
      </c>
      <c r="O60" s="43">
        <f>'13.02.2026_FSP_PZ_2026_2030'!O60-'09.06.025_VTBI_MTBF_2026-2029'!O60</f>
        <v>3.6330000000000382</v>
      </c>
      <c r="P60" s="43">
        <f>'13.02.2026_FSP_PZ_2026_2030'!P60-'09.06.025_VTBI_MTBF_2026-2029'!P60</f>
        <v>-17.863000000000056</v>
      </c>
      <c r="Q60" s="43">
        <f>'13.02.2026_FSP_PZ_2026_2030'!Q60-'09.06.025_VTBI_MTBF_2026-2029'!Q60</f>
        <v>-17.714301862033381</v>
      </c>
      <c r="R60" s="43">
        <f>'13.02.2026_FSP_PZ_2026_2030'!R60-'09.06.025_VTBI_MTBF_2026-2029'!R60</f>
        <v>-17.561648522274481</v>
      </c>
      <c r="S60" s="43">
        <f>'13.02.2026_FSP_PZ_2026_2030'!S60-'09.06.025_VTBI_MTBF_2026-2029'!S60</f>
        <v>-17.405466522093093</v>
      </c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43">
        <f>'13.02.2026_FSP_PZ_2026_2030'!E61-'09.06.025_VTBI_MTBF_2026-2029'!E61</f>
        <v>-0.76803626138413961</v>
      </c>
      <c r="F61" s="43">
        <f>'13.02.2026_FSP_PZ_2026_2030'!F61-'09.06.025_VTBI_MTBF_2026-2029'!F61</f>
        <v>0</v>
      </c>
      <c r="G61" s="43">
        <f>'13.02.2026_FSP_PZ_2026_2030'!G61-'09.06.025_VTBI_MTBF_2026-2029'!G61</f>
        <v>0</v>
      </c>
      <c r="H61" s="43">
        <f>'13.02.2026_FSP_PZ_2026_2030'!H61-'09.06.025_VTBI_MTBF_2026-2029'!H61</f>
        <v>0</v>
      </c>
      <c r="I61" s="43">
        <f>'13.02.2026_FSP_PZ_2026_2030'!I61-'09.06.025_VTBI_MTBF_2026-2029'!I61</f>
        <v>0</v>
      </c>
      <c r="J61" s="43">
        <f>'13.02.2026_FSP_PZ_2026_2030'!J61-'09.06.025_VTBI_MTBF_2026-2029'!J61</f>
        <v>0</v>
      </c>
      <c r="K61" s="43">
        <f>'13.02.2026_FSP_PZ_2026_2030'!K61-'09.06.025_VTBI_MTBF_2026-2029'!K61</f>
        <v>0</v>
      </c>
      <c r="L61" s="43">
        <f>'13.02.2026_FSP_PZ_2026_2030'!L61-'09.06.025_VTBI_MTBF_2026-2029'!L61</f>
        <v>0</v>
      </c>
      <c r="M61" s="43">
        <f>'13.02.2026_FSP_PZ_2026_2030'!M61-'09.06.025_VTBI_MTBF_2026-2029'!M61</f>
        <v>0.16718583483894633</v>
      </c>
      <c r="N61" s="43">
        <f>'13.02.2026_FSP_PZ_2026_2030'!N61-'09.06.025_VTBI_MTBF_2026-2029'!N61</f>
        <v>7.9579950891570661E-3</v>
      </c>
      <c r="O61" s="43">
        <f>'13.02.2026_FSP_PZ_2026_2030'!O61-'09.06.025_VTBI_MTBF_2026-2029'!O61</f>
        <v>2.1609382580933811E-2</v>
      </c>
      <c r="P61" s="43">
        <f>'13.02.2026_FSP_PZ_2026_2030'!P61-'09.06.025_VTBI_MTBF_2026-2029'!P61</f>
        <v>-1.1538475341384498</v>
      </c>
      <c r="Q61" s="43">
        <f>'13.02.2026_FSP_PZ_2026_2030'!Q61-'09.06.025_VTBI_MTBF_2026-2029'!Q61</f>
        <v>0</v>
      </c>
      <c r="R61" s="43">
        <f>'13.02.2026_FSP_PZ_2026_2030'!R61-'09.06.025_VTBI_MTBF_2026-2029'!R61</f>
        <v>0</v>
      </c>
      <c r="S61" s="43">
        <f>'13.02.2026_FSP_PZ_2026_2030'!S61-'09.06.025_VTBI_MTBF_2026-2029'!S61</f>
        <v>1.4210854715202004E-14</v>
      </c>
    </row>
    <row r="62" spans="1:19" x14ac:dyDescent="0.25">
      <c r="A62" s="14">
        <f t="shared" ref="A62:A68" si="5">A61+1</f>
        <v>50</v>
      </c>
      <c r="B62" s="35" t="s">
        <v>130</v>
      </c>
      <c r="C62" s="35" t="s">
        <v>99</v>
      </c>
      <c r="D62" s="35" t="s">
        <v>96</v>
      </c>
      <c r="E62" s="43">
        <f>'13.02.2026_FSP_PZ_2026_2030'!E62-'09.06.025_VTBI_MTBF_2026-2029'!E62</f>
        <v>0</v>
      </c>
      <c r="F62" s="43">
        <f>'13.02.2026_FSP_PZ_2026_2030'!F62-'09.06.025_VTBI_MTBF_2026-2029'!F62</f>
        <v>0</v>
      </c>
      <c r="G62" s="43">
        <f>'13.02.2026_FSP_PZ_2026_2030'!G62-'09.06.025_VTBI_MTBF_2026-2029'!G62</f>
        <v>0</v>
      </c>
      <c r="H62" s="43">
        <f>'13.02.2026_FSP_PZ_2026_2030'!H62-'09.06.025_VTBI_MTBF_2026-2029'!H62</f>
        <v>0</v>
      </c>
      <c r="I62" s="43">
        <f>'13.02.2026_FSP_PZ_2026_2030'!I62-'09.06.025_VTBI_MTBF_2026-2029'!I62</f>
        <v>0</v>
      </c>
      <c r="J62" s="43">
        <f>'13.02.2026_FSP_PZ_2026_2030'!J62-'09.06.025_VTBI_MTBF_2026-2029'!J62</f>
        <v>0</v>
      </c>
      <c r="K62" s="43">
        <f>'13.02.2026_FSP_PZ_2026_2030'!K62-'09.06.025_VTBI_MTBF_2026-2029'!K62</f>
        <v>0</v>
      </c>
      <c r="L62" s="43">
        <f>'13.02.2026_FSP_PZ_2026_2030'!L62-'09.06.025_VTBI_MTBF_2026-2029'!L62</f>
        <v>0</v>
      </c>
      <c r="M62" s="43">
        <f>'13.02.2026_FSP_PZ_2026_2030'!M62-'09.06.025_VTBI_MTBF_2026-2029'!M62</f>
        <v>0</v>
      </c>
      <c r="N62" s="43">
        <f>'13.02.2026_FSP_PZ_2026_2030'!N62-'09.06.025_VTBI_MTBF_2026-2029'!N62</f>
        <v>0</v>
      </c>
      <c r="O62" s="43">
        <f>'13.02.2026_FSP_PZ_2026_2030'!O62-'09.06.025_VTBI_MTBF_2026-2029'!O62</f>
        <v>4.256954445281508</v>
      </c>
      <c r="P62" s="43">
        <f>'13.02.2026_FSP_PZ_2026_2030'!P62-'09.06.025_VTBI_MTBF_2026-2029'!P62</f>
        <v>8.7565108518917896</v>
      </c>
      <c r="Q62" s="43">
        <f>'13.02.2026_FSP_PZ_2026_2030'!Q62-'09.06.025_VTBI_MTBF_2026-2029'!Q62</f>
        <v>8.6913798314367341</v>
      </c>
      <c r="R62" s="43">
        <f>'13.02.2026_FSP_PZ_2026_2030'!R62-'09.06.025_VTBI_MTBF_2026-2029'!R62</f>
        <v>8.6332828605245595</v>
      </c>
      <c r="S62" s="43">
        <f>'13.02.2026_FSP_PZ_2026_2030'!S62-'09.06.025_VTBI_MTBF_2026-2029'!S62</f>
        <v>8.5810434031407112</v>
      </c>
    </row>
    <row r="63" spans="1:19" x14ac:dyDescent="0.2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43">
        <f>'13.02.2026_FSP_PZ_2026_2030'!E63-'09.06.025_VTBI_MTBF_2026-2029'!E63</f>
        <v>0</v>
      </c>
      <c r="F63" s="43">
        <f>'13.02.2026_FSP_PZ_2026_2030'!F63-'09.06.025_VTBI_MTBF_2026-2029'!F63</f>
        <v>0</v>
      </c>
      <c r="G63" s="43">
        <f>'13.02.2026_FSP_PZ_2026_2030'!G63-'09.06.025_VTBI_MTBF_2026-2029'!G63</f>
        <v>0</v>
      </c>
      <c r="H63" s="43">
        <f>'13.02.2026_FSP_PZ_2026_2030'!H63-'09.06.025_VTBI_MTBF_2026-2029'!H63</f>
        <v>0</v>
      </c>
      <c r="I63" s="43">
        <f>'13.02.2026_FSP_PZ_2026_2030'!I63-'09.06.025_VTBI_MTBF_2026-2029'!I63</f>
        <v>0</v>
      </c>
      <c r="J63" s="43">
        <f>'13.02.2026_FSP_PZ_2026_2030'!J63-'09.06.025_VTBI_MTBF_2026-2029'!J63</f>
        <v>0</v>
      </c>
      <c r="K63" s="43">
        <f>'13.02.2026_FSP_PZ_2026_2030'!K63-'09.06.025_VTBI_MTBF_2026-2029'!K63</f>
        <v>0</v>
      </c>
      <c r="L63" s="43">
        <f>'13.02.2026_FSP_PZ_2026_2030'!L63-'09.06.025_VTBI_MTBF_2026-2029'!L63</f>
        <v>0</v>
      </c>
      <c r="M63" s="43">
        <f>'13.02.2026_FSP_PZ_2026_2030'!M63-'09.06.025_VTBI_MTBF_2026-2029'!M63</f>
        <v>0</v>
      </c>
      <c r="N63" s="43">
        <f>'13.02.2026_FSP_PZ_2026_2030'!N63-'09.06.025_VTBI_MTBF_2026-2029'!N63</f>
        <v>0</v>
      </c>
      <c r="O63" s="43">
        <f>'13.02.2026_FSP_PZ_2026_2030'!O63-'09.06.025_VTBI_MTBF_2026-2029'!O63</f>
        <v>6.793298567244392</v>
      </c>
      <c r="P63" s="43">
        <f>'13.02.2026_FSP_PZ_2026_2030'!P63-'09.06.025_VTBI_MTBF_2026-2029'!P63</f>
        <v>10.124992487805457</v>
      </c>
      <c r="Q63" s="43">
        <f>'13.02.2026_FSP_PZ_2026_2030'!Q63-'09.06.025_VTBI_MTBF_2026-2029'!Q63</f>
        <v>12.742745041789249</v>
      </c>
      <c r="R63" s="43">
        <f>'13.02.2026_FSP_PZ_2026_2030'!R63-'09.06.025_VTBI_MTBF_2026-2029'!R63</f>
        <v>15.332627732824562</v>
      </c>
      <c r="S63" s="43">
        <f>'13.02.2026_FSP_PZ_2026_2030'!S63-'09.06.025_VTBI_MTBF_2026-2029'!S63</f>
        <v>17.898725083116233</v>
      </c>
    </row>
    <row r="64" spans="1:19" x14ac:dyDescent="0.25">
      <c r="A64" s="14">
        <f t="shared" si="5"/>
        <v>52</v>
      </c>
      <c r="B64" s="35" t="s">
        <v>102</v>
      </c>
      <c r="C64" s="35" t="s">
        <v>103</v>
      </c>
      <c r="D64" s="35" t="s">
        <v>96</v>
      </c>
      <c r="E64" s="43">
        <f>'13.02.2026_FSP_PZ_2026_2030'!E64-'09.06.025_VTBI_MTBF_2026-2029'!E64</f>
        <v>0</v>
      </c>
      <c r="F64" s="43">
        <f>'13.02.2026_FSP_PZ_2026_2030'!F64-'09.06.025_VTBI_MTBF_2026-2029'!F64</f>
        <v>0</v>
      </c>
      <c r="G64" s="43">
        <f>'13.02.2026_FSP_PZ_2026_2030'!G64-'09.06.025_VTBI_MTBF_2026-2029'!G64</f>
        <v>0</v>
      </c>
      <c r="H64" s="43">
        <f>'13.02.2026_FSP_PZ_2026_2030'!H64-'09.06.025_VTBI_MTBF_2026-2029'!H64</f>
        <v>0</v>
      </c>
      <c r="I64" s="43">
        <f>'13.02.2026_FSP_PZ_2026_2030'!I64-'09.06.025_VTBI_MTBF_2026-2029'!I64</f>
        <v>0</v>
      </c>
      <c r="J64" s="43">
        <f>'13.02.2026_FSP_PZ_2026_2030'!J64-'09.06.025_VTBI_MTBF_2026-2029'!J64</f>
        <v>0</v>
      </c>
      <c r="K64" s="43">
        <f>'13.02.2026_FSP_PZ_2026_2030'!K64-'09.06.025_VTBI_MTBF_2026-2029'!K64</f>
        <v>0</v>
      </c>
      <c r="L64" s="43">
        <f>'13.02.2026_FSP_PZ_2026_2030'!L64-'09.06.025_VTBI_MTBF_2026-2029'!L64</f>
        <v>0</v>
      </c>
      <c r="M64" s="43">
        <f>'13.02.2026_FSP_PZ_2026_2030'!M64-'09.06.025_VTBI_MTBF_2026-2029'!M64</f>
        <v>0</v>
      </c>
      <c r="N64" s="43">
        <f>'13.02.2026_FSP_PZ_2026_2030'!N64-'09.06.025_VTBI_MTBF_2026-2029'!N64</f>
        <v>-2.6000000000000227</v>
      </c>
      <c r="O64" s="43">
        <f>'13.02.2026_FSP_PZ_2026_2030'!O64-'09.06.025_VTBI_MTBF_2026-2029'!O64</f>
        <v>7.4548000000000911</v>
      </c>
      <c r="P64" s="43">
        <f>'13.02.2026_FSP_PZ_2026_2030'!P64-'09.06.025_VTBI_MTBF_2026-2029'!P64</f>
        <v>0</v>
      </c>
      <c r="Q64" s="43">
        <f>'13.02.2026_FSP_PZ_2026_2030'!Q64-'09.06.025_VTBI_MTBF_2026-2029'!Q64</f>
        <v>0</v>
      </c>
      <c r="R64" s="43">
        <f>'13.02.2026_FSP_PZ_2026_2030'!R64-'09.06.025_VTBI_MTBF_2026-2029'!R64</f>
        <v>0</v>
      </c>
      <c r="S64" s="43">
        <f>'13.02.2026_FSP_PZ_2026_2030'!S64-'09.06.025_VTBI_MTBF_2026-2029'!S64</f>
        <v>0</v>
      </c>
    </row>
    <row r="65" spans="1:21" x14ac:dyDescent="0.2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43">
        <f>'13.02.2026_FSP_PZ_2026_2030'!E65-'09.06.025_VTBI_MTBF_2026-2029'!E65</f>
        <v>0</v>
      </c>
      <c r="F65" s="43">
        <f>'13.02.2026_FSP_PZ_2026_2030'!F65-'09.06.025_VTBI_MTBF_2026-2029'!F65</f>
        <v>0</v>
      </c>
      <c r="G65" s="43">
        <f>'13.02.2026_FSP_PZ_2026_2030'!G65-'09.06.025_VTBI_MTBF_2026-2029'!G65</f>
        <v>0</v>
      </c>
      <c r="H65" s="43">
        <f>'13.02.2026_FSP_PZ_2026_2030'!H65-'09.06.025_VTBI_MTBF_2026-2029'!H65</f>
        <v>0</v>
      </c>
      <c r="I65" s="43">
        <f>'13.02.2026_FSP_PZ_2026_2030'!I65-'09.06.025_VTBI_MTBF_2026-2029'!I65</f>
        <v>0</v>
      </c>
      <c r="J65" s="43">
        <f>'13.02.2026_FSP_PZ_2026_2030'!J65-'09.06.025_VTBI_MTBF_2026-2029'!J65</f>
        <v>0</v>
      </c>
      <c r="K65" s="43">
        <f>'13.02.2026_FSP_PZ_2026_2030'!K65-'09.06.025_VTBI_MTBF_2026-2029'!K65</f>
        <v>0</v>
      </c>
      <c r="L65" s="43">
        <f>'13.02.2026_FSP_PZ_2026_2030'!L65-'09.06.025_VTBI_MTBF_2026-2029'!L65</f>
        <v>0</v>
      </c>
      <c r="M65" s="43">
        <f>'13.02.2026_FSP_PZ_2026_2030'!M65-'09.06.025_VTBI_MTBF_2026-2029'!M65</f>
        <v>0</v>
      </c>
      <c r="N65" s="43">
        <f>'13.02.2026_FSP_PZ_2026_2030'!N65-'09.06.025_VTBI_MTBF_2026-2029'!N65</f>
        <v>-0.29405111965618858</v>
      </c>
      <c r="O65" s="43">
        <f>'13.02.2026_FSP_PZ_2026_2030'!O65-'09.06.025_VTBI_MTBF_2026-2029'!O65</f>
        <v>1.1445103197463737</v>
      </c>
      <c r="P65" s="43">
        <f>'13.02.2026_FSP_PZ_2026_2030'!P65-'09.06.025_VTBI_MTBF_2026-2029'!P65</f>
        <v>-0.84247428377308609</v>
      </c>
      <c r="Q65" s="43">
        <f>'13.02.2026_FSP_PZ_2026_2030'!Q65-'09.06.025_VTBI_MTBF_2026-2029'!Q65</f>
        <v>0</v>
      </c>
      <c r="R65" s="43">
        <f>'13.02.2026_FSP_PZ_2026_2030'!R65-'09.06.025_VTBI_MTBF_2026-2029'!R65</f>
        <v>0</v>
      </c>
      <c r="S65" s="43">
        <f>'13.02.2026_FSP_PZ_2026_2030'!S65-'09.06.025_VTBI_MTBF_2026-2029'!S65</f>
        <v>0</v>
      </c>
    </row>
    <row r="66" spans="1:21" x14ac:dyDescent="0.25">
      <c r="A66" s="32">
        <f t="shared" si="5"/>
        <v>54</v>
      </c>
      <c r="B66" s="35" t="s">
        <v>106</v>
      </c>
      <c r="C66" s="35" t="s">
        <v>107</v>
      </c>
      <c r="D66" s="35" t="s">
        <v>47</v>
      </c>
      <c r="E66" s="43">
        <f>'13.02.2026_FSP_PZ_2026_2030'!E66-'09.06.025_VTBI_MTBF_2026-2029'!E66</f>
        <v>0</v>
      </c>
      <c r="F66" s="43">
        <f>'13.02.2026_FSP_PZ_2026_2030'!F66-'09.06.025_VTBI_MTBF_2026-2029'!F66</f>
        <v>0</v>
      </c>
      <c r="G66" s="43">
        <f>'13.02.2026_FSP_PZ_2026_2030'!G66-'09.06.025_VTBI_MTBF_2026-2029'!G66</f>
        <v>0</v>
      </c>
      <c r="H66" s="43">
        <f>'13.02.2026_FSP_PZ_2026_2030'!H66-'09.06.025_VTBI_MTBF_2026-2029'!H66</f>
        <v>0</v>
      </c>
      <c r="I66" s="43">
        <f>'13.02.2026_FSP_PZ_2026_2030'!I66-'09.06.025_VTBI_MTBF_2026-2029'!I66</f>
        <v>0</v>
      </c>
      <c r="J66" s="43">
        <f>'13.02.2026_FSP_PZ_2026_2030'!J66-'09.06.025_VTBI_MTBF_2026-2029'!J66</f>
        <v>0</v>
      </c>
      <c r="K66" s="43">
        <f>'13.02.2026_FSP_PZ_2026_2030'!K66-'09.06.025_VTBI_MTBF_2026-2029'!K66</f>
        <v>0</v>
      </c>
      <c r="L66" s="43">
        <f>'13.02.2026_FSP_PZ_2026_2030'!L66-'09.06.025_VTBI_MTBF_2026-2029'!L66</f>
        <v>0</v>
      </c>
      <c r="M66" s="43">
        <f>'13.02.2026_FSP_PZ_2026_2030'!M66-'09.06.025_VTBI_MTBF_2026-2029'!M66</f>
        <v>0</v>
      </c>
      <c r="N66" s="43">
        <f>'13.02.2026_FSP_PZ_2026_2030'!N66-'09.06.025_VTBI_MTBF_2026-2029'!N66</f>
        <v>0</v>
      </c>
      <c r="O66" s="43">
        <f>'13.02.2026_FSP_PZ_2026_2030'!O66-'09.06.025_VTBI_MTBF_2026-2029'!O66</f>
        <v>0.28195378765721557</v>
      </c>
      <c r="P66" s="43">
        <f>'13.02.2026_FSP_PZ_2026_2030'!P66-'09.06.025_VTBI_MTBF_2026-2029'!P66</f>
        <v>0.29999999999999716</v>
      </c>
      <c r="Q66" s="43">
        <f>'13.02.2026_FSP_PZ_2026_2030'!Q66-'09.06.025_VTBI_MTBF_2026-2029'!Q66</f>
        <v>0.5</v>
      </c>
      <c r="R66" s="43">
        <f>'13.02.2026_FSP_PZ_2026_2030'!R66-'09.06.025_VTBI_MTBF_2026-2029'!R66</f>
        <v>0.70000000000000284</v>
      </c>
      <c r="S66" s="43">
        <f>'13.02.2026_FSP_PZ_2026_2030'!S66-'09.06.025_VTBI_MTBF_2026-2029'!S66</f>
        <v>0.89999999999999147</v>
      </c>
    </row>
    <row r="67" spans="1:21" x14ac:dyDescent="0.2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43">
        <f>'13.02.2026_FSP_PZ_2026_2030'!E67-'09.06.025_VTBI_MTBF_2026-2029'!E67</f>
        <v>0</v>
      </c>
      <c r="F67" s="43">
        <f>'13.02.2026_FSP_PZ_2026_2030'!F67-'09.06.025_VTBI_MTBF_2026-2029'!F67</f>
        <v>0</v>
      </c>
      <c r="G67" s="43">
        <f>'13.02.2026_FSP_PZ_2026_2030'!G67-'09.06.025_VTBI_MTBF_2026-2029'!G67</f>
        <v>0</v>
      </c>
      <c r="H67" s="43">
        <f>'13.02.2026_FSP_PZ_2026_2030'!H67-'09.06.025_VTBI_MTBF_2026-2029'!H67</f>
        <v>0</v>
      </c>
      <c r="I67" s="43">
        <f>'13.02.2026_FSP_PZ_2026_2030'!I67-'09.06.025_VTBI_MTBF_2026-2029'!I67</f>
        <v>0</v>
      </c>
      <c r="J67" s="43">
        <f>'13.02.2026_FSP_PZ_2026_2030'!J67-'09.06.025_VTBI_MTBF_2026-2029'!J67</f>
        <v>0</v>
      </c>
      <c r="K67" s="43">
        <f>'13.02.2026_FSP_PZ_2026_2030'!K67-'09.06.025_VTBI_MTBF_2026-2029'!K67</f>
        <v>0</v>
      </c>
      <c r="L67" s="43">
        <f>'13.02.2026_FSP_PZ_2026_2030'!L67-'09.06.025_VTBI_MTBF_2026-2029'!L67</f>
        <v>0</v>
      </c>
      <c r="M67" s="43">
        <f>'13.02.2026_FSP_PZ_2026_2030'!M67-'09.06.025_VTBI_MTBF_2026-2029'!M67</f>
        <v>0</v>
      </c>
      <c r="N67" s="43">
        <f>'13.02.2026_FSP_PZ_2026_2030'!N67-'09.06.025_VTBI_MTBF_2026-2029'!N67</f>
        <v>0</v>
      </c>
      <c r="O67" s="43">
        <f>'13.02.2026_FSP_PZ_2026_2030'!O67-'09.06.025_VTBI_MTBF_2026-2029'!O67</f>
        <v>9.1678940747937254E-2</v>
      </c>
      <c r="P67" s="43">
        <f>'13.02.2026_FSP_PZ_2026_2030'!P67-'09.06.025_VTBI_MTBF_2026-2029'!P67</f>
        <v>0.24141806406294819</v>
      </c>
      <c r="Q67" s="43">
        <f>'13.02.2026_FSP_PZ_2026_2030'!Q67-'09.06.025_VTBI_MTBF_2026-2029'!Q67</f>
        <v>0.42026944881593398</v>
      </c>
      <c r="R67" s="43">
        <f>'13.02.2026_FSP_PZ_2026_2030'!R67-'09.06.025_VTBI_MTBF_2026-2029'!R67</f>
        <v>0.50476035430560273</v>
      </c>
      <c r="S67" s="43">
        <f>'13.02.2026_FSP_PZ_2026_2030'!S67-'09.06.025_VTBI_MTBF_2026-2029'!S67</f>
        <v>0.58777103934205144</v>
      </c>
    </row>
    <row r="68" spans="1:21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43">
        <f>'13.02.2026_FSP_PZ_2026_2030'!E68-'09.06.025_VTBI_MTBF_2026-2029'!E68</f>
        <v>-1.0274137800559302E-2</v>
      </c>
      <c r="F68" s="43">
        <f>'13.02.2026_FSP_PZ_2026_2030'!F68-'09.06.025_VTBI_MTBF_2026-2029'!F68</f>
        <v>-1.0558035662993959E-2</v>
      </c>
      <c r="G68" s="43">
        <f>'13.02.2026_FSP_PZ_2026_2030'!G68-'09.06.025_VTBI_MTBF_2026-2029'!G68</f>
        <v>-9.0832294472615871E-3</v>
      </c>
      <c r="H68" s="43">
        <f>'13.02.2026_FSP_PZ_2026_2030'!H68-'09.06.025_VTBI_MTBF_2026-2029'!H68</f>
        <v>-4.8750385831510812E-3</v>
      </c>
      <c r="I68" s="43">
        <f>'13.02.2026_FSP_PZ_2026_2030'!I68-'09.06.025_VTBI_MTBF_2026-2029'!I68</f>
        <v>3.2228820884938614E-3</v>
      </c>
      <c r="J68" s="43">
        <f>'13.02.2026_FSP_PZ_2026_2030'!J68-'09.06.025_VTBI_MTBF_2026-2029'!J68</f>
        <v>1.646437849849125E-2</v>
      </c>
      <c r="K68" s="43">
        <f>'13.02.2026_FSP_PZ_2026_2030'!K68-'09.06.025_VTBI_MTBF_2026-2029'!K68</f>
        <v>3.6038838935893658E-2</v>
      </c>
      <c r="L68" s="43">
        <f>'13.02.2026_FSP_PZ_2026_2030'!L68-'09.06.025_VTBI_MTBF_2026-2029'!L68</f>
        <v>6.2806364119780689E-2</v>
      </c>
      <c r="M68" s="43">
        <f>'13.02.2026_FSP_PZ_2026_2030'!M68-'09.06.025_VTBI_MTBF_2026-2029'!M68</f>
        <v>9.6906277990514766E-2</v>
      </c>
      <c r="N68" s="43">
        <f>'13.02.2026_FSP_PZ_2026_2030'!N68-'09.06.025_VTBI_MTBF_2026-2029'!N68</f>
        <v>0.13722177720606155</v>
      </c>
      <c r="O68" s="43">
        <f>'13.02.2026_FSP_PZ_2026_2030'!O68-'09.06.025_VTBI_MTBF_2026-2029'!O68</f>
        <v>0.18069793286457703</v>
      </c>
      <c r="P68" s="43">
        <f>'13.02.2026_FSP_PZ_2026_2030'!P68-'09.06.025_VTBI_MTBF_2026-2029'!P68</f>
        <v>0.22153538052009658</v>
      </c>
      <c r="Q68" s="43">
        <f>'13.02.2026_FSP_PZ_2026_2030'!Q68-'09.06.025_VTBI_MTBF_2026-2029'!Q68</f>
        <v>0.25215437588432277</v>
      </c>
      <c r="R68" s="43">
        <f>'13.02.2026_FSP_PZ_2026_2030'!R68-'09.06.025_VTBI_MTBF_2026-2029'!R68</f>
        <v>0.26537282833981468</v>
      </c>
      <c r="S68" s="43">
        <f>'13.02.2026_FSP_PZ_2026_2030'!S68-'09.06.025_VTBI_MTBF_2026-2029'!S68</f>
        <v>0.25737094872776378</v>
      </c>
    </row>
    <row r="69" spans="1:21" x14ac:dyDescent="0.2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42">
        <v>2026</v>
      </c>
      <c r="Q69" s="20">
        <v>2027</v>
      </c>
      <c r="R69" s="42">
        <v>2028</v>
      </c>
      <c r="S69" s="20">
        <v>2029</v>
      </c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3">
        <f>'13.02.2026_FSP_PZ_2026_2030'!E70-'09.06.025_VTBI_MTBF_2026-2029'!E70</f>
        <v>0</v>
      </c>
      <c r="F70" s="43">
        <f>'13.02.2026_FSP_PZ_2026_2030'!F70-'09.06.025_VTBI_MTBF_2026-2029'!F70</f>
        <v>0</v>
      </c>
      <c r="G70" s="43">
        <f>'13.02.2026_FSP_PZ_2026_2030'!G70-'09.06.025_VTBI_MTBF_2026-2029'!G70</f>
        <v>0</v>
      </c>
      <c r="H70" s="43">
        <f>'13.02.2026_FSP_PZ_2026_2030'!H70-'09.06.025_VTBI_MTBF_2026-2029'!H70</f>
        <v>0</v>
      </c>
      <c r="I70" s="43">
        <f>'13.02.2026_FSP_PZ_2026_2030'!I70-'09.06.025_VTBI_MTBF_2026-2029'!I70</f>
        <v>0</v>
      </c>
      <c r="J70" s="43">
        <f>'13.02.2026_FSP_PZ_2026_2030'!J70-'09.06.025_VTBI_MTBF_2026-2029'!J70</f>
        <v>0</v>
      </c>
      <c r="K70" s="43">
        <f>'13.02.2026_FSP_PZ_2026_2030'!K70-'09.06.025_VTBI_MTBF_2026-2029'!K70</f>
        <v>0</v>
      </c>
      <c r="L70" s="43">
        <f>'13.02.2026_FSP_PZ_2026_2030'!L70-'09.06.025_VTBI_MTBF_2026-2029'!L70</f>
        <v>0</v>
      </c>
      <c r="M70" s="43">
        <f>'13.02.2026_FSP_PZ_2026_2030'!M70-'09.06.025_VTBI_MTBF_2026-2029'!M70</f>
        <v>0</v>
      </c>
      <c r="N70" s="43">
        <f>'13.02.2026_FSP_PZ_2026_2030'!N70-'09.06.025_VTBI_MTBF_2026-2029'!N70</f>
        <v>0</v>
      </c>
      <c r="O70" s="43">
        <f>'13.02.2026_FSP_PZ_2026_2030'!O70-'09.06.025_VTBI_MTBF_2026-2029'!O70</f>
        <v>5.0550000000000637</v>
      </c>
      <c r="P70" s="43">
        <f>'13.02.2026_FSP_PZ_2026_2030'!P70-'09.06.025_VTBI_MTBF_2026-2029'!P70</f>
        <v>14.440449999999828</v>
      </c>
      <c r="Q70" s="43">
        <f>'13.02.2026_FSP_PZ_2026_2030'!Q70-'09.06.025_VTBI_MTBF_2026-2029'!Q70</f>
        <v>24.907164499999908</v>
      </c>
      <c r="R70" s="43">
        <f>'13.02.2026_FSP_PZ_2026_2030'!R70-'09.06.025_VTBI_MTBF_2026-2029'!R70</f>
        <v>46.658200994999788</v>
      </c>
      <c r="S70" s="43">
        <f>'13.02.2026_FSP_PZ_2026_2030'!S70-'09.06.025_VTBI_MTBF_2026-2029'!S70</f>
        <v>70.727130010949622</v>
      </c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3">
        <f>'13.02.2026_FSP_PZ_2026_2030'!E71-'09.06.025_VTBI_MTBF_2026-2029'!E71</f>
        <v>0</v>
      </c>
      <c r="F71" s="43">
        <f>'13.02.2026_FSP_PZ_2026_2030'!F71-'09.06.025_VTBI_MTBF_2026-2029'!F71</f>
        <v>0</v>
      </c>
      <c r="G71" s="43">
        <f>'13.02.2026_FSP_PZ_2026_2030'!G71-'09.06.025_VTBI_MTBF_2026-2029'!G71</f>
        <v>0</v>
      </c>
      <c r="H71" s="43">
        <f>'13.02.2026_FSP_PZ_2026_2030'!H71-'09.06.025_VTBI_MTBF_2026-2029'!H71</f>
        <v>0</v>
      </c>
      <c r="I71" s="43">
        <f>'13.02.2026_FSP_PZ_2026_2030'!I71-'09.06.025_VTBI_MTBF_2026-2029'!I71</f>
        <v>0</v>
      </c>
      <c r="J71" s="43">
        <f>'13.02.2026_FSP_PZ_2026_2030'!J71-'09.06.025_VTBI_MTBF_2026-2029'!J71</f>
        <v>0</v>
      </c>
      <c r="K71" s="43">
        <f>'13.02.2026_FSP_PZ_2026_2030'!K71-'09.06.025_VTBI_MTBF_2026-2029'!K71</f>
        <v>0</v>
      </c>
      <c r="L71" s="43">
        <f>'13.02.2026_FSP_PZ_2026_2030'!L71-'09.06.025_VTBI_MTBF_2026-2029'!L71</f>
        <v>0</v>
      </c>
      <c r="M71" s="43">
        <f>'13.02.2026_FSP_PZ_2026_2030'!M71-'09.06.025_VTBI_MTBF_2026-2029'!M71</f>
        <v>0</v>
      </c>
      <c r="N71" s="43">
        <f>'13.02.2026_FSP_PZ_2026_2030'!N71-'09.06.025_VTBI_MTBF_2026-2029'!N71</f>
        <v>0</v>
      </c>
      <c r="O71" s="43">
        <f>'13.02.2026_FSP_PZ_2026_2030'!O71-'09.06.025_VTBI_MTBF_2026-2029'!O71</f>
        <v>0.30000000000001137</v>
      </c>
      <c r="P71" s="43">
        <f>'13.02.2026_FSP_PZ_2026_2030'!P71-'09.06.025_VTBI_MTBF_2026-2029'!P71</f>
        <v>0.5</v>
      </c>
      <c r="Q71" s="43">
        <f>'13.02.2026_FSP_PZ_2026_2030'!Q71-'09.06.025_VTBI_MTBF_2026-2029'!Q71</f>
        <v>0.5</v>
      </c>
      <c r="R71" s="43">
        <f>'13.02.2026_FSP_PZ_2026_2030'!R71-'09.06.025_VTBI_MTBF_2026-2029'!R71</f>
        <v>1</v>
      </c>
      <c r="S71" s="43">
        <f>'13.02.2026_FSP_PZ_2026_2030'!S71-'09.06.025_VTBI_MTBF_2026-2029'!S71</f>
        <v>1</v>
      </c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3">
        <f>'13.02.2026_FSP_PZ_2026_2030'!E72-'09.06.025_VTBI_MTBF_2026-2029'!E72</f>
        <v>0</v>
      </c>
      <c r="F72" s="43">
        <f>'13.02.2026_FSP_PZ_2026_2030'!F72-'09.06.025_VTBI_MTBF_2026-2029'!F72</f>
        <v>0</v>
      </c>
      <c r="G72" s="43">
        <f>'13.02.2026_FSP_PZ_2026_2030'!G72-'09.06.025_VTBI_MTBF_2026-2029'!G72</f>
        <v>0</v>
      </c>
      <c r="H72" s="43">
        <f>'13.02.2026_FSP_PZ_2026_2030'!H72-'09.06.025_VTBI_MTBF_2026-2029'!H72</f>
        <v>0</v>
      </c>
      <c r="I72" s="43">
        <f>'13.02.2026_FSP_PZ_2026_2030'!I72-'09.06.025_VTBI_MTBF_2026-2029'!I72</f>
        <v>0</v>
      </c>
      <c r="J72" s="43">
        <f>'13.02.2026_FSP_PZ_2026_2030'!J72-'09.06.025_VTBI_MTBF_2026-2029'!J72</f>
        <v>0</v>
      </c>
      <c r="K72" s="43">
        <f>'13.02.2026_FSP_PZ_2026_2030'!K72-'09.06.025_VTBI_MTBF_2026-2029'!K72</f>
        <v>0</v>
      </c>
      <c r="L72" s="43">
        <f>'13.02.2026_FSP_PZ_2026_2030'!L72-'09.06.025_VTBI_MTBF_2026-2029'!L72</f>
        <v>9.9212987618813031E-2</v>
      </c>
      <c r="M72" s="43">
        <f>'13.02.2026_FSP_PZ_2026_2030'!M72-'09.06.025_VTBI_MTBF_2026-2029'!M72</f>
        <v>-3.804409964641593</v>
      </c>
      <c r="N72" s="43">
        <f>'13.02.2026_FSP_PZ_2026_2030'!N72-'09.06.025_VTBI_MTBF_2026-2029'!N72</f>
        <v>0.69588202856355963</v>
      </c>
      <c r="O72" s="43">
        <f>'13.02.2026_FSP_PZ_2026_2030'!O72-'09.06.025_VTBI_MTBF_2026-2029'!O72</f>
        <v>-0.23511367179241915</v>
      </c>
      <c r="P72" s="43">
        <f>'13.02.2026_FSP_PZ_2026_2030'!P72-'09.06.025_VTBI_MTBF_2026-2029'!P72</f>
        <v>1.3746862558080295</v>
      </c>
      <c r="Q72" s="43">
        <f>'13.02.2026_FSP_PZ_2026_2030'!Q72-'09.06.025_VTBI_MTBF_2026-2029'!Q72</f>
        <v>0.50559368269459526</v>
      </c>
      <c r="R72" s="43">
        <f>'13.02.2026_FSP_PZ_2026_2030'!R72-'09.06.025_VTBI_MTBF_2026-2029'!R72</f>
        <v>0.42215128761648657</v>
      </c>
      <c r="S72" s="43">
        <f>'13.02.2026_FSP_PZ_2026_2030'!S72-'09.06.025_VTBI_MTBF_2026-2029'!S72</f>
        <v>0.32418113353986655</v>
      </c>
    </row>
    <row r="73" spans="1:21" x14ac:dyDescent="0.2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42">
        <v>2026</v>
      </c>
      <c r="Q73" s="20">
        <v>2027</v>
      </c>
      <c r="R73" s="20">
        <v>2028</v>
      </c>
      <c r="S73" s="20">
        <v>2029</v>
      </c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43">
        <f>'13.02.2026_FSP_PZ_2026_2030'!E74-'09.06.025_VTBI_MTBF_2026-2029'!E74</f>
        <v>13.855985707010404</v>
      </c>
      <c r="F74" s="43">
        <f>'13.02.2026_FSP_PZ_2026_2030'!F74-'09.06.025_VTBI_MTBF_2026-2029'!F74</f>
        <v>-3.6556578178569907</v>
      </c>
      <c r="G74" s="43">
        <f>'13.02.2026_FSP_PZ_2026_2030'!G74-'09.06.025_VTBI_MTBF_2026-2029'!G74</f>
        <v>-31.007805694669514</v>
      </c>
      <c r="H74" s="43">
        <f>'13.02.2026_FSP_PZ_2026_2030'!H74-'09.06.025_VTBI_MTBF_2026-2029'!H74</f>
        <v>-70.883562405873818</v>
      </c>
      <c r="I74" s="43">
        <f>'13.02.2026_FSP_PZ_2026_2030'!I74-'09.06.025_VTBI_MTBF_2026-2029'!I74</f>
        <v>-125.22684173393282</v>
      </c>
      <c r="J74" s="43">
        <f>'13.02.2026_FSP_PZ_2026_2030'!J74-'09.06.025_VTBI_MTBF_2026-2029'!J74</f>
        <v>-195.61642750425744</v>
      </c>
      <c r="K74" s="43">
        <f>'13.02.2026_FSP_PZ_2026_2030'!K74-'09.06.025_VTBI_MTBF_2026-2029'!K74</f>
        <v>-281.51959646312025</v>
      </c>
      <c r="L74" s="43">
        <f>'13.02.2026_FSP_PZ_2026_2030'!L74-'09.06.025_VTBI_MTBF_2026-2029'!L74</f>
        <v>-365.24398664922774</v>
      </c>
      <c r="M74" s="43">
        <f>'13.02.2026_FSP_PZ_2026_2030'!M74-'09.06.025_VTBI_MTBF_2026-2029'!M74</f>
        <v>-499.40293286968154</v>
      </c>
      <c r="N74" s="43">
        <f>'13.02.2026_FSP_PZ_2026_2030'!N74-'09.06.025_VTBI_MTBF_2026-2029'!N74</f>
        <v>-632.39614126949891</v>
      </c>
      <c r="O74" s="43">
        <f>'13.02.2026_FSP_PZ_2026_2030'!O74-'09.06.025_VTBI_MTBF_2026-2029'!O74</f>
        <v>-607.37144284519309</v>
      </c>
      <c r="P74" s="43">
        <f>'13.02.2026_FSP_PZ_2026_2030'!P74-'09.06.025_VTBI_MTBF_2026-2029'!P74</f>
        <v>-542.45093957341305</v>
      </c>
      <c r="Q74" s="43">
        <f>'13.02.2026_FSP_PZ_2026_2030'!Q74-'09.06.025_VTBI_MTBF_2026-2029'!Q74</f>
        <v>-441.39429124730668</v>
      </c>
      <c r="R74" s="43">
        <f>'13.02.2026_FSP_PZ_2026_2030'!R74-'09.06.025_VTBI_MTBF_2026-2029'!R74</f>
        <v>-335.17026940677169</v>
      </c>
      <c r="S74" s="43">
        <f>'13.02.2026_FSP_PZ_2026_2030'!S74-'09.06.025_VTBI_MTBF_2026-2029'!S74</f>
        <v>-182.68343413995171</v>
      </c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43">
        <f>'13.02.2026_FSP_PZ_2026_2030'!E75-'09.06.025_VTBI_MTBF_2026-2029'!E75</f>
        <v>7.3047654059081424E-2</v>
      </c>
      <c r="F75" s="43">
        <f>'13.02.2026_FSP_PZ_2026_2030'!F75-'09.06.025_VTBI_MTBF_2026-2029'!F75</f>
        <v>-6.5183917079352227E-2</v>
      </c>
      <c r="G75" s="43">
        <f>'13.02.2026_FSP_PZ_2026_2030'!G75-'09.06.025_VTBI_MTBF_2026-2029'!G75</f>
        <v>-9.8501945576501271E-2</v>
      </c>
      <c r="H75" s="43">
        <f>'13.02.2026_FSP_PZ_2026_2030'!H75-'09.06.025_VTBI_MTBF_2026-2029'!H75</f>
        <v>-0.13893159470241301</v>
      </c>
      <c r="I75" s="43">
        <f>'13.02.2026_FSP_PZ_2026_2030'!I75-'09.06.025_VTBI_MTBF_2026-2029'!I75</f>
        <v>-0.18300466920641156</v>
      </c>
      <c r="J75" s="43">
        <f>'13.02.2026_FSP_PZ_2026_2030'!J75-'09.06.025_VTBI_MTBF_2026-2029'!J75</f>
        <v>-0.22931060081862142</v>
      </c>
      <c r="K75" s="43">
        <f>'13.02.2026_FSP_PZ_2026_2030'!K75-'09.06.025_VTBI_MTBF_2026-2029'!K75</f>
        <v>-0.27239441004505238</v>
      </c>
      <c r="L75" s="43">
        <f>'13.02.2026_FSP_PZ_2026_2030'!L75-'09.06.025_VTBI_MTBF_2026-2029'!L75</f>
        <v>-0.25403592694286203</v>
      </c>
      <c r="M75" s="43">
        <f>'13.02.2026_FSP_PZ_2026_2030'!M75-'09.06.025_VTBI_MTBF_2026-2029'!M75</f>
        <v>-0.40615981932118927</v>
      </c>
      <c r="N75" s="43">
        <f>'13.02.2026_FSP_PZ_2026_2030'!N75-'09.06.025_VTBI_MTBF_2026-2029'!N75</f>
        <v>-0.38876138124292936</v>
      </c>
      <c r="O75" s="43">
        <f>'13.02.2026_FSP_PZ_2026_2030'!O75-'09.06.025_VTBI_MTBF_2026-2029'!O75</f>
        <v>0.11077545954618984</v>
      </c>
      <c r="P75" s="43">
        <f>'13.02.2026_FSP_PZ_2026_2030'!P75-'09.06.025_VTBI_MTBF_2026-2029'!P75</f>
        <v>0.22939090303280829</v>
      </c>
      <c r="Q75" s="43">
        <f>'13.02.2026_FSP_PZ_2026_2030'!Q75-'09.06.025_VTBI_MTBF_2026-2029'!Q75</f>
        <v>0.331508775351125</v>
      </c>
      <c r="R75" s="43">
        <f>'13.02.2026_FSP_PZ_2026_2030'!R75-'09.06.025_VTBI_MTBF_2026-2029'!R75</f>
        <v>0.33628562290233788</v>
      </c>
      <c r="S75" s="43">
        <f>'13.02.2026_FSP_PZ_2026_2030'!S75-'09.06.025_VTBI_MTBF_2026-2029'!S75</f>
        <v>0.456378470665598</v>
      </c>
      <c r="U75" s="39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43">
        <f>'13.02.2026_FSP_PZ_2026_2030'!E76-'09.06.025_VTBI_MTBF_2026-2029'!E76</f>
        <v>-1.6237674869827579E-4</v>
      </c>
      <c r="F76" s="43">
        <f>'13.02.2026_FSP_PZ_2026_2030'!F76-'09.06.025_VTBI_MTBF_2026-2029'!F76</f>
        <v>1.1915631979206864E-3</v>
      </c>
      <c r="G76" s="43">
        <f>'13.02.2026_FSP_PZ_2026_2030'!G76-'09.06.025_VTBI_MTBF_2026-2029'!G76</f>
        <v>3.0311812577366593E-3</v>
      </c>
      <c r="H76" s="43">
        <f>'13.02.2026_FSP_PZ_2026_2030'!H76-'09.06.025_VTBI_MTBF_2026-2029'!H76</f>
        <v>5.4830231093283832E-3</v>
      </c>
      <c r="I76" s="43">
        <f>'13.02.2026_FSP_PZ_2026_2030'!I76-'09.06.025_VTBI_MTBF_2026-2029'!I76</f>
        <v>8.5180949041074455E-3</v>
      </c>
      <c r="J76" s="43">
        <f>'13.02.2026_FSP_PZ_2026_2030'!J76-'09.06.025_VTBI_MTBF_2026-2029'!J76</f>
        <v>1.2298413008564046E-2</v>
      </c>
      <c r="K76" s="43">
        <f>'13.02.2026_FSP_PZ_2026_2030'!K76-'09.06.025_VTBI_MTBF_2026-2029'!K76</f>
        <v>1.6561292668185248E-2</v>
      </c>
      <c r="L76" s="43">
        <f>'13.02.2026_FSP_PZ_2026_2030'!L76-'09.06.025_VTBI_MTBF_2026-2029'!L76</f>
        <v>2.1327135878367903E-2</v>
      </c>
      <c r="M76" s="43">
        <f>'13.02.2026_FSP_PZ_2026_2030'!M76-'09.06.025_VTBI_MTBF_2026-2029'!M76</f>
        <v>2.6870559057498855E-2</v>
      </c>
      <c r="N76" s="43">
        <f>'13.02.2026_FSP_PZ_2026_2030'!N76-'09.06.025_VTBI_MTBF_2026-2029'!N76</f>
        <v>3.2921941502794289E-2</v>
      </c>
      <c r="O76" s="43">
        <f>'13.02.2026_FSP_PZ_2026_2030'!O76-'09.06.025_VTBI_MTBF_2026-2029'!O76</f>
        <v>0.24054347960609379</v>
      </c>
      <c r="P76" s="43">
        <f>'13.02.2026_FSP_PZ_2026_2030'!P76-'09.06.025_VTBI_MTBF_2026-2029'!P76</f>
        <v>0.26036431297376766</v>
      </c>
      <c r="Q76" s="43">
        <f>'13.02.2026_FSP_PZ_2026_2030'!Q76-'09.06.025_VTBI_MTBF_2026-2029'!Q76</f>
        <v>5.2029551358105386E-2</v>
      </c>
      <c r="R76" s="43">
        <f>'13.02.2026_FSP_PZ_2026_2030'!R76-'09.06.025_VTBI_MTBF_2026-2029'!R76</f>
        <v>5.9531482763964749E-2</v>
      </c>
      <c r="S76" s="43">
        <f>'13.02.2026_FSP_PZ_2026_2030'!S76-'09.06.025_VTBI_MTBF_2026-2029'!S76</f>
        <v>6.5331865255059518E-2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43">
        <f>'13.02.2026_FSP_PZ_2026_2030'!E77-'09.06.025_VTBI_MTBF_2026-2029'!E77</f>
        <v>0</v>
      </c>
      <c r="F77" s="43">
        <f>'13.02.2026_FSP_PZ_2026_2030'!F77-'09.06.025_VTBI_MTBF_2026-2029'!F77</f>
        <v>0</v>
      </c>
      <c r="G77" s="43">
        <f>'13.02.2026_FSP_PZ_2026_2030'!G77-'09.06.025_VTBI_MTBF_2026-2029'!G77</f>
        <v>0</v>
      </c>
      <c r="H77" s="43">
        <f>'13.02.2026_FSP_PZ_2026_2030'!H77-'09.06.025_VTBI_MTBF_2026-2029'!H77</f>
        <v>0</v>
      </c>
      <c r="I77" s="43">
        <f>'13.02.2026_FSP_PZ_2026_2030'!I77-'09.06.025_VTBI_MTBF_2026-2029'!I77</f>
        <v>0</v>
      </c>
      <c r="J77" s="43">
        <f>'13.02.2026_FSP_PZ_2026_2030'!J77-'09.06.025_VTBI_MTBF_2026-2029'!J77</f>
        <v>0</v>
      </c>
      <c r="K77" s="43">
        <f>'13.02.2026_FSP_PZ_2026_2030'!K77-'09.06.025_VTBI_MTBF_2026-2029'!K77</f>
        <v>0</v>
      </c>
      <c r="L77" s="43">
        <f>'13.02.2026_FSP_PZ_2026_2030'!L77-'09.06.025_VTBI_MTBF_2026-2029'!L77</f>
        <v>5.3791428113923678E-2</v>
      </c>
      <c r="M77" s="43">
        <f>'13.02.2026_FSP_PZ_2026_2030'!M77-'09.06.025_VTBI_MTBF_2026-2029'!M77</f>
        <v>-8.1685032820027481E-2</v>
      </c>
      <c r="N77" s="43">
        <f>'13.02.2026_FSP_PZ_2026_2030'!N77-'09.06.025_VTBI_MTBF_2026-2029'!N77</f>
        <v>-7.6939639679235949E-2</v>
      </c>
      <c r="O77" s="43">
        <f>'13.02.2026_FSP_PZ_2026_2030'!O77-'09.06.025_VTBI_MTBF_2026-2029'!O77</f>
        <v>0.19609707107317365</v>
      </c>
      <c r="P77" s="43">
        <f>'13.02.2026_FSP_PZ_2026_2030'!P77-'09.06.025_VTBI_MTBF_2026-2029'!P77</f>
        <v>0.36145492968104653</v>
      </c>
      <c r="Q77" s="43">
        <f>'13.02.2026_FSP_PZ_2026_2030'!Q77-'09.06.025_VTBI_MTBF_2026-2029'!Q77</f>
        <v>0.45137053625013834</v>
      </c>
      <c r="R77" s="43">
        <f>'13.02.2026_FSP_PZ_2026_2030'!R77-'09.06.025_VTBI_MTBF_2026-2029'!R77</f>
        <v>0.56698913065417855</v>
      </c>
      <c r="S77" s="43">
        <f>'13.02.2026_FSP_PZ_2026_2030'!S77-'09.06.025_VTBI_MTBF_2026-2029'!S77</f>
        <v>0.6763963621973047</v>
      </c>
    </row>
    <row r="78" spans="1:21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3">
        <f>'13.02.2026_FSP_PZ_2026_2030'!E78-'09.06.025_VTBI_MTBF_2026-2029'!E78</f>
        <v>-3.8209991429176693E-2</v>
      </c>
      <c r="F78" s="43">
        <f>'13.02.2026_FSP_PZ_2026_2030'!F78-'09.06.025_VTBI_MTBF_2026-2029'!F78</f>
        <v>-6.6375480277272914E-2</v>
      </c>
      <c r="G78" s="43">
        <f>'13.02.2026_FSP_PZ_2026_2030'!G78-'09.06.025_VTBI_MTBF_2026-2029'!G78</f>
        <v>-0.1015331268342381</v>
      </c>
      <c r="H78" s="43">
        <f>'13.02.2026_FSP_PZ_2026_2030'!H78-'09.06.025_VTBI_MTBF_2026-2029'!H78</f>
        <v>-0.14441461781174159</v>
      </c>
      <c r="I78" s="43">
        <f>'13.02.2026_FSP_PZ_2026_2030'!I78-'09.06.025_VTBI_MTBF_2026-2029'!I78</f>
        <v>-0.19152276411051883</v>
      </c>
      <c r="J78" s="43">
        <f>'13.02.2026_FSP_PZ_2026_2030'!J78-'09.06.025_VTBI_MTBF_2026-2029'!J78</f>
        <v>-0.24160901382718558</v>
      </c>
      <c r="K78" s="43">
        <f>'13.02.2026_FSP_PZ_2026_2030'!K78-'09.06.025_VTBI_MTBF_2026-2029'!K78</f>
        <v>-0.28895570271323789</v>
      </c>
      <c r="L78" s="43">
        <f>'13.02.2026_FSP_PZ_2026_2030'!L78-'09.06.025_VTBI_MTBF_2026-2029'!L78</f>
        <v>-0.32915449093515359</v>
      </c>
      <c r="M78" s="43">
        <f>'13.02.2026_FSP_PZ_2026_2030'!M78-'09.06.025_VTBI_MTBF_2026-2029'!M78</f>
        <v>-0.35134534555866082</v>
      </c>
      <c r="N78" s="43">
        <f>'13.02.2026_FSP_PZ_2026_2030'!N78-'09.06.025_VTBI_MTBF_2026-2029'!N78</f>
        <v>-0.34474368306648762</v>
      </c>
      <c r="O78" s="43">
        <f>'13.02.2026_FSP_PZ_2026_2030'!O78-'09.06.025_VTBI_MTBF_2026-2029'!O78</f>
        <v>-0.3258650911330776</v>
      </c>
      <c r="P78" s="43">
        <f>'13.02.2026_FSP_PZ_2026_2030'!P78-'09.06.025_VTBI_MTBF_2026-2029'!P78</f>
        <v>-0.39242833962200585</v>
      </c>
      <c r="Q78" s="43">
        <f>'13.02.2026_FSP_PZ_2026_2030'!Q78-'09.06.025_VTBI_MTBF_2026-2029'!Q78</f>
        <v>-0.17189131225711884</v>
      </c>
      <c r="R78" s="43">
        <f>'13.02.2026_FSP_PZ_2026_2030'!R78-'09.06.025_VTBI_MTBF_2026-2029'!R78</f>
        <v>-0.2902349905158057</v>
      </c>
      <c r="S78" s="43">
        <f>'13.02.2026_FSP_PZ_2026_2030'!S78-'09.06.025_VTBI_MTBF_2026-2029'!S78</f>
        <v>-0.285349756786766</v>
      </c>
    </row>
    <row r="79" spans="1:21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3">
        <f>'13.02.2026_FSP_PZ_2026_2030'!E79-'09.06.025_VTBI_MTBF_2026-2029'!E79</f>
        <v>-5.0791458436350467E-2</v>
      </c>
      <c r="F79" s="43">
        <f>'13.02.2026_FSP_PZ_2026_2030'!F79-'09.06.025_VTBI_MTBF_2026-2029'!F79</f>
        <v>1.3277527109082143E-2</v>
      </c>
      <c r="G79" s="43">
        <f>'13.02.2026_FSP_PZ_2026_2030'!G79-'09.06.025_VTBI_MTBF_2026-2029'!G79</f>
        <v>0.11267618615680419</v>
      </c>
      <c r="H79" s="43">
        <f>'13.02.2026_FSP_PZ_2026_2030'!H79-'09.06.025_VTBI_MTBF_2026-2029'!H79</f>
        <v>0.25624370724794687</v>
      </c>
      <c r="I79" s="43">
        <f>'13.02.2026_FSP_PZ_2026_2030'!I79-'09.06.025_VTBI_MTBF_2026-2029'!I79</f>
        <v>0.43632067729950563</v>
      </c>
      <c r="J79" s="43">
        <f>'13.02.2026_FSP_PZ_2026_2030'!J79-'09.06.025_VTBI_MTBF_2026-2029'!J79</f>
        <v>0.62951361846660348</v>
      </c>
      <c r="K79" s="43">
        <f>'13.02.2026_FSP_PZ_2026_2030'!K79-'09.06.025_VTBI_MTBF_2026-2029'!K79</f>
        <v>0.93213084258091783</v>
      </c>
      <c r="L79" s="43">
        <f>'13.02.2026_FSP_PZ_2026_2030'!L79-'09.06.025_VTBI_MTBF_2026-2029'!L79</f>
        <v>1.2850798680415636</v>
      </c>
      <c r="M79" s="43">
        <f>'13.02.2026_FSP_PZ_2026_2030'!M79-'09.06.025_VTBI_MTBF_2026-2029'!M79</f>
        <v>-2.109691842701551</v>
      </c>
      <c r="N79" s="43">
        <f>'13.02.2026_FSP_PZ_2026_2030'!N79-'09.06.025_VTBI_MTBF_2026-2029'!N79</f>
        <v>-1.2991198581447208</v>
      </c>
      <c r="O79" s="43">
        <f>'13.02.2026_FSP_PZ_2026_2030'!O79-'09.06.025_VTBI_MTBF_2026-2029'!O79</f>
        <v>-0.50604060203468748</v>
      </c>
      <c r="P79" s="43">
        <f>'13.02.2026_FSP_PZ_2026_2030'!P79-'09.06.025_VTBI_MTBF_2026-2029'!P79</f>
        <v>-0.25033433531427818</v>
      </c>
      <c r="Q79" s="43">
        <f>'13.02.2026_FSP_PZ_2026_2030'!Q79-'09.06.025_VTBI_MTBF_2026-2029'!Q79</f>
        <v>-8.538771183950189E-2</v>
      </c>
      <c r="R79" s="43">
        <f>'13.02.2026_FSP_PZ_2026_2030'!R79-'09.06.025_VTBI_MTBF_2026-2029'!R79</f>
        <v>-5.0462595064573179E-3</v>
      </c>
      <c r="S79" s="43">
        <f>'13.02.2026_FSP_PZ_2026_2030'!S79-'09.06.025_VTBI_MTBF_2026-2029'!S79</f>
        <v>-0.13702041064046</v>
      </c>
    </row>
    <row r="80" spans="1:21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3">
        <f>'13.02.2026_FSP_PZ_2026_2030'!E80-'09.06.025_VTBI_MTBF_2026-2029'!E80</f>
        <v>-13.855985707010404</v>
      </c>
      <c r="F80" s="43">
        <f>'13.02.2026_FSP_PZ_2026_2030'!F80-'09.06.025_VTBI_MTBF_2026-2029'!F80</f>
        <v>3.6556578178569907</v>
      </c>
      <c r="G80" s="43">
        <f>'13.02.2026_FSP_PZ_2026_2030'!G80-'09.06.025_VTBI_MTBF_2026-2029'!G80</f>
        <v>31.007805694669514</v>
      </c>
      <c r="H80" s="43">
        <f>'13.02.2026_FSP_PZ_2026_2030'!H80-'09.06.025_VTBI_MTBF_2026-2029'!H80</f>
        <v>70.883562405873818</v>
      </c>
      <c r="I80" s="43">
        <f>'13.02.2026_FSP_PZ_2026_2030'!I80-'09.06.025_VTBI_MTBF_2026-2029'!I80</f>
        <v>125.22684173393282</v>
      </c>
      <c r="J80" s="43">
        <f>'13.02.2026_FSP_PZ_2026_2030'!J80-'09.06.025_VTBI_MTBF_2026-2029'!J80</f>
        <v>195.61642750425744</v>
      </c>
      <c r="K80" s="43">
        <f>'13.02.2026_FSP_PZ_2026_2030'!K80-'09.06.025_VTBI_MTBF_2026-2029'!K80</f>
        <v>281.51959646312025</v>
      </c>
      <c r="L80" s="43">
        <f>'13.02.2026_FSP_PZ_2026_2030'!L80-'09.06.025_VTBI_MTBF_2026-2029'!L80</f>
        <v>397.04798664922782</v>
      </c>
      <c r="M80" s="43">
        <f>'13.02.2026_FSP_PZ_2026_2030'!M80-'09.06.025_VTBI_MTBF_2026-2029'!M80</f>
        <v>-676.8450671303217</v>
      </c>
      <c r="N80" s="43">
        <f>'13.02.2026_FSP_PZ_2026_2030'!N80-'09.06.025_VTBI_MTBF_2026-2029'!N80</f>
        <v>-413.58885873050167</v>
      </c>
      <c r="O80" s="43">
        <f>'13.02.2026_FSP_PZ_2026_2030'!O80-'09.06.025_VTBI_MTBF_2026-2029'!O80</f>
        <v>-157.86106356934761</v>
      </c>
      <c r="P80" s="43">
        <f>'13.02.2026_FSP_PZ_2026_2030'!P80-'09.06.025_VTBI_MTBF_2026-2029'!P80</f>
        <v>-78.89747878327762</v>
      </c>
      <c r="Q80" s="43">
        <f>'13.02.2026_FSP_PZ_2026_2030'!Q80-'09.06.025_VTBI_MTBF_2026-2029'!Q80</f>
        <v>-26.97377822240378</v>
      </c>
      <c r="R80" s="43">
        <f>'13.02.2026_FSP_PZ_2026_2030'!R80-'09.06.025_VTBI_MTBF_2026-2029'!R80</f>
        <v>-1.0380875172122614</v>
      </c>
      <c r="S80" s="43">
        <f>'13.02.2026_FSP_PZ_2026_2030'!S80-'09.06.025_VTBI_MTBF_2026-2029'!S80</f>
        <v>-48.907888559886487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661D-3A29-40DA-925D-715DB4910438}">
  <dimension ref="A1:R80"/>
  <sheetViews>
    <sheetView tabSelected="1" zoomScale="50" zoomScaleNormal="50" workbookViewId="0">
      <selection activeCell="Z47" sqref="Z47"/>
    </sheetView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8" width="11.140625" customWidth="1"/>
  </cols>
  <sheetData>
    <row r="1" spans="1:18" ht="20.25" x14ac:dyDescent="0.3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31254.623</v>
      </c>
      <c r="L5" s="17">
        <v>31821.17</v>
      </c>
      <c r="M5" s="17">
        <v>32364.292000000001</v>
      </c>
      <c r="N5" s="17">
        <v>32242.14375911453</v>
      </c>
      <c r="O5" s="17">
        <v>32619.686686638921</v>
      </c>
      <c r="P5" s="17">
        <v>33297.127487480349</v>
      </c>
      <c r="Q5" s="17">
        <v>34022.767845592993</v>
      </c>
      <c r="R5" s="17">
        <v>34764.329073286499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32285.3</v>
      </c>
      <c r="L6" s="17">
        <v>36103.656000000003</v>
      </c>
      <c r="M6" s="17">
        <v>39072.483</v>
      </c>
      <c r="N6" s="17">
        <v>40042.210675064605</v>
      </c>
      <c r="O6" s="17">
        <v>41783.269564898874</v>
      </c>
      <c r="P6" s="17">
        <v>43794.24828376303</v>
      </c>
      <c r="Q6" s="17">
        <v>45958.598691691492</v>
      </c>
      <c r="R6" s="17">
        <v>48083.138787702359</v>
      </c>
    </row>
    <row r="7" spans="1:18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6.9472330256217845</v>
      </c>
      <c r="L7" s="18">
        <v>1.8126822390402708</v>
      </c>
      <c r="M7" s="18">
        <v>1.706794564750453</v>
      </c>
      <c r="N7" s="18">
        <v>-0.37741669394613098</v>
      </c>
      <c r="O7" s="18">
        <v>1.170960995475582</v>
      </c>
      <c r="P7" s="18">
        <v>2.0767851247293265</v>
      </c>
      <c r="Q7" s="18">
        <v>2.1792881634774091</v>
      </c>
      <c r="R7" s="18">
        <v>2.1796028796333218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10.474008993872914</v>
      </c>
      <c r="L8" s="18">
        <v>11.8269181330203</v>
      </c>
      <c r="M8" s="18">
        <v>8.2230647223095588</v>
      </c>
      <c r="N8" s="18">
        <v>2.4818685699206924</v>
      </c>
      <c r="O8" s="18">
        <v>4.3480588620909799</v>
      </c>
      <c r="P8" s="18">
        <v>4.81288022647594</v>
      </c>
      <c r="Q8" s="18">
        <v>4.9420882712831258</v>
      </c>
      <c r="R8" s="18">
        <v>4.6227260109976953</v>
      </c>
    </row>
    <row r="9" spans="1:18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18322.181641073865</v>
      </c>
      <c r="O10" s="41">
        <v>18566.237762237142</v>
      </c>
      <c r="P10" s="41">
        <v>18940.356747868998</v>
      </c>
      <c r="Q10" s="41">
        <v>19472.118096994305</v>
      </c>
      <c r="R10" s="41">
        <v>19958.921049419161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7502.95409290931</v>
      </c>
      <c r="O11" s="41">
        <v>7849.4078700587606</v>
      </c>
      <c r="P11" s="41">
        <v>7966.949843554281</v>
      </c>
      <c r="Q11" s="41">
        <v>8067.0358970446787</v>
      </c>
      <c r="R11" s="41">
        <v>8228.3766149855728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8020.1650000000027</v>
      </c>
      <c r="L12" s="41">
        <v>7300.8489999999983</v>
      </c>
      <c r="M12" s="41">
        <v>8174.8420000000033</v>
      </c>
      <c r="N12" s="41">
        <v>7156.9385270316725</v>
      </c>
      <c r="O12" s="41">
        <v>7158.1175639257563</v>
      </c>
      <c r="P12" s="41">
        <v>7136.8705119123761</v>
      </c>
      <c r="Q12" s="41">
        <v>7407.735082184603</v>
      </c>
      <c r="R12" s="41">
        <v>7552.0363704024558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7342.6824205031162</v>
      </c>
      <c r="O13" s="41">
        <v>7609.6915134784485</v>
      </c>
      <c r="P13" s="41">
        <v>7940.076657922461</v>
      </c>
      <c r="Q13" s="41">
        <v>8235.851395525935</v>
      </c>
      <c r="R13" s="41">
        <v>8400.5684234364544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835.02900000000227</v>
      </c>
      <c r="L14" s="41">
        <v>229.98999999999796</v>
      </c>
      <c r="M14" s="41">
        <v>403.56900000000314</v>
      </c>
      <c r="N14" s="41">
        <v>-185.74389347144336</v>
      </c>
      <c r="O14" s="41">
        <v>-451.5739495526924</v>
      </c>
      <c r="P14" s="41">
        <v>-803.20614601008458</v>
      </c>
      <c r="Q14" s="41">
        <v>-828.11631334133165</v>
      </c>
      <c r="R14" s="41">
        <v>-848.53205303399864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20703.120030059032</v>
      </c>
      <c r="O15" s="41">
        <v>20994.738802172535</v>
      </c>
      <c r="P15" s="41">
        <v>21644.993701607804</v>
      </c>
      <c r="Q15" s="41">
        <v>22235.972740542104</v>
      </c>
      <c r="R15" s="41">
        <v>22903.051922758368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21443.050531959343</v>
      </c>
      <c r="O16" s="41">
        <v>21948.815311755268</v>
      </c>
      <c r="P16" s="41">
        <v>22392.043317463107</v>
      </c>
      <c r="Q16" s="41">
        <v>23160.093971172704</v>
      </c>
      <c r="R16" s="41">
        <v>23878.056884279056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0.62406203302560925</v>
      </c>
      <c r="O18" s="18">
        <v>1.3320254429536078</v>
      </c>
      <c r="P18" s="18">
        <v>2.0150500624999808</v>
      </c>
      <c r="Q18" s="18">
        <v>2.8075571975967932</v>
      </c>
      <c r="R18" s="1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7.7619543957079742</v>
      </c>
      <c r="O19" s="18">
        <v>4.6175649332156752</v>
      </c>
      <c r="P19" s="18">
        <v>1.4974629353110771</v>
      </c>
      <c r="Q19" s="18">
        <v>1.2562656406249744</v>
      </c>
      <c r="R19" s="18">
        <v>2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23.867818150339474</v>
      </c>
      <c r="L20" s="18">
        <v>-8.9688429103391769</v>
      </c>
      <c r="M20" s="18">
        <v>11.971114592289283</v>
      </c>
      <c r="N20" s="18">
        <v>-12.451659285504604</v>
      </c>
      <c r="O20" s="18">
        <v>1.6474039697712328E-2</v>
      </c>
      <c r="P20" s="18">
        <v>-0.2968245746683067</v>
      </c>
      <c r="Q20" s="18">
        <v>3.7952849196313423</v>
      </c>
      <c r="R20" s="18">
        <v>2.2999999999999998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-5.5150627123366291</v>
      </c>
      <c r="O21" s="18">
        <v>3.6363971323307993</v>
      </c>
      <c r="P21" s="18">
        <v>4.341636502068809</v>
      </c>
      <c r="Q21" s="18">
        <v>3.7250866754334737</v>
      </c>
      <c r="R21" s="18">
        <v>2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8" t="s">
        <v>58</v>
      </c>
      <c r="F22" s="38" t="s">
        <v>58</v>
      </c>
      <c r="G22" s="38" t="s">
        <v>58</v>
      </c>
      <c r="H22" s="38" t="s">
        <v>58</v>
      </c>
      <c r="I22" s="38" t="s">
        <v>58</v>
      </c>
      <c r="J22" s="38" t="s">
        <v>58</v>
      </c>
      <c r="K22" s="38" t="s">
        <v>58</v>
      </c>
      <c r="L22" s="38" t="s">
        <v>58</v>
      </c>
      <c r="M22" s="38" t="s">
        <v>58</v>
      </c>
      <c r="N22" s="38" t="s">
        <v>58</v>
      </c>
      <c r="O22" s="38" t="s">
        <v>58</v>
      </c>
      <c r="P22" s="38" t="s">
        <v>58</v>
      </c>
      <c r="Q22" s="38" t="s">
        <v>58</v>
      </c>
      <c r="R22" s="38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-2.4006388821992317</v>
      </c>
      <c r="O23" s="18">
        <v>1.408574029856851</v>
      </c>
      <c r="P23" s="18">
        <v>3.0972278605722892</v>
      </c>
      <c r="Q23" s="18">
        <v>2.7303266846892171</v>
      </c>
      <c r="R23" s="18">
        <v>3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-3.3834696144843974</v>
      </c>
      <c r="O24" s="18">
        <v>2.3586419247677384</v>
      </c>
      <c r="P24" s="18">
        <v>2.0193709747535138</v>
      </c>
      <c r="Q24" s="18">
        <v>3.4300159338768879</v>
      </c>
      <c r="R24" s="18">
        <v>3.1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24189.729722474742</v>
      </c>
      <c r="O26" s="40">
        <v>25124.741653883812</v>
      </c>
      <c r="P26" s="40">
        <v>26194.900167361589</v>
      </c>
      <c r="Q26" s="40">
        <v>27603.595396723988</v>
      </c>
      <c r="R26" s="40">
        <v>29001.027413683136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8638.820961097801</v>
      </c>
      <c r="O27" s="40">
        <v>9192.1421212895639</v>
      </c>
      <c r="P27" s="40">
        <v>9408.1955216940514</v>
      </c>
      <c r="Q27" s="40">
        <v>9659.4011270472638</v>
      </c>
      <c r="R27" s="40">
        <v>9835.0739445994659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8305.8209999999926</v>
      </c>
      <c r="L28" s="40">
        <v>8744.5479999999989</v>
      </c>
      <c r="M28" s="40">
        <v>9375.0539999999946</v>
      </c>
      <c r="N28" s="40">
        <v>8453.9348530719562</v>
      </c>
      <c r="O28" s="40">
        <v>8866.3498959178742</v>
      </c>
      <c r="P28" s="40">
        <v>9233.8777110118281</v>
      </c>
      <c r="Q28" s="40">
        <v>9870.7553849136293</v>
      </c>
      <c r="R28" s="40">
        <v>10378.015372084677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9429.5005320214113</v>
      </c>
      <c r="O29" s="40">
        <v>10078.920215264448</v>
      </c>
      <c r="P29" s="40">
        <v>10864.011398242745</v>
      </c>
      <c r="Q29" s="40">
        <v>11621.653185073723</v>
      </c>
      <c r="R29" s="40">
        <v>12225.368956257251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903.48699999999371</v>
      </c>
      <c r="L30" s="40">
        <v>435.20799999999872</v>
      </c>
      <c r="M30" s="40">
        <v>-342.47100000000501</v>
      </c>
      <c r="N30" s="40">
        <v>-975.5656789494551</v>
      </c>
      <c r="O30" s="40">
        <v>-1212.5703193465743</v>
      </c>
      <c r="P30" s="40">
        <v>-1630.1336872309166</v>
      </c>
      <c r="Q30" s="40">
        <v>-1750.8978001600935</v>
      </c>
      <c r="R30" s="40">
        <v>-1847.3535841725734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25666.661174482382</v>
      </c>
      <c r="O31" s="40">
        <v>26697.77965473778</v>
      </c>
      <c r="P31" s="40">
        <v>28339.044862769537</v>
      </c>
      <c r="Q31" s="40">
        <v>29974.155388293144</v>
      </c>
      <c r="R31" s="40">
        <v>31786.832658686755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26906.936036062263</v>
      </c>
      <c r="O32" s="40">
        <v>28097.743760930156</v>
      </c>
      <c r="P32" s="40">
        <v>29381.769979073964</v>
      </c>
      <c r="Q32" s="40">
        <v>31149.308605286533</v>
      </c>
      <c r="R32" s="40">
        <v>32917.810601351674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3.2976785546253495</v>
      </c>
      <c r="L34" s="18">
        <v>9.8359415288442591</v>
      </c>
      <c r="M34" s="18">
        <v>6.4069172422994711</v>
      </c>
      <c r="N34" s="18">
        <v>2.8701175666994345</v>
      </c>
      <c r="O34" s="18">
        <v>3.1403258754826595</v>
      </c>
      <c r="P34" s="18">
        <v>2.6804283641998552</v>
      </c>
      <c r="Q34" s="18">
        <v>2.7038748825353593</v>
      </c>
      <c r="R34" s="18">
        <v>2.3910086382331599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3.7</v>
      </c>
      <c r="O35" s="18">
        <v>2.5</v>
      </c>
      <c r="P35" s="18">
        <v>2.2000000000000002</v>
      </c>
      <c r="Q35" s="18">
        <v>2.5</v>
      </c>
      <c r="R35" s="1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0.50257500098493324</v>
      </c>
      <c r="O36" s="18">
        <v>1.7085937859387315</v>
      </c>
      <c r="P36" s="18">
        <v>0.84036693662012851</v>
      </c>
      <c r="Q36" s="18">
        <v>1.396265670668555</v>
      </c>
      <c r="R36" s="18">
        <v>-0.1777726110651372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3.5617222338940593</v>
      </c>
      <c r="L37" s="18">
        <v>15.655085930256419</v>
      </c>
      <c r="M37" s="18">
        <v>-4.2518457843668216</v>
      </c>
      <c r="N37" s="18">
        <v>2.9999940110097545</v>
      </c>
      <c r="O37" s="18">
        <v>4.8611048532360464</v>
      </c>
      <c r="P37" s="18">
        <v>4.455247481695916</v>
      </c>
      <c r="Q37" s="18">
        <v>2.9884792700519256</v>
      </c>
      <c r="R37" s="18">
        <v>3.1300646329083204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2.7</v>
      </c>
      <c r="O38" s="18">
        <v>3.1366477537527855</v>
      </c>
      <c r="P38" s="18">
        <v>3.304338551209812</v>
      </c>
      <c r="Q38" s="18">
        <v>3.1321073568231705</v>
      </c>
      <c r="R38" s="18">
        <v>3.1321073568231705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0.5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0.8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2.8558111227257448</v>
      </c>
      <c r="M43" s="18">
        <v>-0.59660597017646211</v>
      </c>
      <c r="N43" s="18">
        <v>0.35110498037115789</v>
      </c>
      <c r="O43" s="18">
        <v>0.75694756213065562</v>
      </c>
      <c r="P43" s="18">
        <v>1.146911646411044</v>
      </c>
      <c r="Q43" s="18">
        <v>1.5970186897510819</v>
      </c>
      <c r="R43" s="18">
        <v>1.4308152547556878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0.49306305822341812</v>
      </c>
      <c r="M44" s="18">
        <v>1.4309907523827692</v>
      </c>
      <c r="N44" s="18">
        <v>1.669828256738354</v>
      </c>
      <c r="O44" s="18">
        <v>1.0745370398998719</v>
      </c>
      <c r="P44" s="18">
        <v>0.36034059623161863</v>
      </c>
      <c r="Q44" s="18">
        <v>0.30058464811425473</v>
      </c>
      <c r="R44" s="18">
        <v>0.4742139695192148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5.2880167695831801</v>
      </c>
      <c r="L45" s="18">
        <v>-2.3014707296261556</v>
      </c>
      <c r="M45" s="18">
        <v>2.7465772000212629</v>
      </c>
      <c r="N45" s="18">
        <v>-3.1451436446325807</v>
      </c>
      <c r="O45" s="18">
        <v>3.6568191708740328E-3</v>
      </c>
      <c r="P45" s="18">
        <v>-6.5135671649730512E-2</v>
      </c>
      <c r="Q45" s="18">
        <v>0.8134772898174808</v>
      </c>
      <c r="R45" s="18">
        <v>0.50077614985200303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136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-0.36563230981861483</v>
      </c>
      <c r="M46" s="18">
        <v>2.201094428646087</v>
      </c>
      <c r="N46" s="18">
        <v>-1.3242699067752948</v>
      </c>
      <c r="O46" s="18">
        <v>0.82813690978551091</v>
      </c>
      <c r="P46" s="18">
        <v>1.0128397235015105</v>
      </c>
      <c r="Q46" s="18">
        <v>0.88828905050348195</v>
      </c>
      <c r="R46" s="18">
        <v>0.48413764764248796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3.7314923108614408</v>
      </c>
      <c r="L47" s="18">
        <v>-1.9358384198075413</v>
      </c>
      <c r="M47" s="18">
        <v>0.54548277137517309</v>
      </c>
      <c r="N47" s="18">
        <v>-1.8208737378572857</v>
      </c>
      <c r="O47" s="18">
        <v>-0.82448009061463734</v>
      </c>
      <c r="P47" s="18">
        <v>-1.0779753951512394</v>
      </c>
      <c r="Q47" s="18">
        <v>-7.481176068600269E-2</v>
      </c>
      <c r="R47" s="18">
        <v>-6.000611057078218E-2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7.2991953862313368</v>
      </c>
      <c r="M48" s="18">
        <v>-3.2862965126675108</v>
      </c>
      <c r="N48" s="18">
        <v>-1.5734376946696882</v>
      </c>
      <c r="O48" s="18">
        <v>0.90446458613988934</v>
      </c>
      <c r="P48" s="18">
        <v>1.9934431182063259</v>
      </c>
      <c r="Q48" s="18">
        <v>1.7748649313863638</v>
      </c>
      <c r="R48" s="18">
        <v>1.960684636957515</v>
      </c>
    </row>
    <row r="49" spans="1:18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-6.533916598514085</v>
      </c>
      <c r="M49" s="18">
        <v>1.4121290951904009</v>
      </c>
      <c r="N49" s="18">
        <v>2.3202314082466433</v>
      </c>
      <c r="O49" s="18">
        <v>-1.56864501186572</v>
      </c>
      <c r="P49" s="18">
        <v>-1.3587745644699518</v>
      </c>
      <c r="Q49" s="18">
        <v>-2.3066573955918117</v>
      </c>
      <c r="R49" s="18">
        <v>-2.1102425186707801</v>
      </c>
    </row>
    <row r="50" spans="1:18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</row>
    <row r="51" spans="1:18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2.5</v>
      </c>
      <c r="P51" s="18">
        <v>2.2000000000000002</v>
      </c>
      <c r="Q51" s="18">
        <v>2.5</v>
      </c>
      <c r="R51" s="18">
        <v>2.5</v>
      </c>
    </row>
    <row r="52" spans="1:18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</row>
    <row r="53" spans="1:18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13908.004000000001</v>
      </c>
      <c r="M53" s="51">
        <v>13976.204</v>
      </c>
      <c r="N53" s="51">
        <v>12295.811431573629</v>
      </c>
      <c r="O53" s="51">
        <v>12113.406555729509</v>
      </c>
      <c r="P53" s="51">
        <v>12570.829400827737</v>
      </c>
      <c r="Q53" s="51">
        <v>13333.057759312836</v>
      </c>
      <c r="R53" s="51">
        <v>14014.634783570009</v>
      </c>
    </row>
    <row r="54" spans="1:18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22576.986072495001</v>
      </c>
      <c r="O54" s="51">
        <v>23886.45126469971</v>
      </c>
      <c r="P54" s="51">
        <v>25175.005878173928</v>
      </c>
      <c r="Q54" s="51">
        <v>26380.888659738466</v>
      </c>
      <c r="R54" s="51">
        <v>27589.133360354484</v>
      </c>
    </row>
    <row r="55" spans="1:18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18536.07396147</v>
      </c>
      <c r="O55" s="51">
        <v>19611.16625123526</v>
      </c>
      <c r="P55" s="51">
        <v>20669.09061465814</v>
      </c>
      <c r="Q55" s="51">
        <v>21659.14005510027</v>
      </c>
      <c r="R55" s="51">
        <v>22651.12866962386</v>
      </c>
    </row>
    <row r="56" spans="1:18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4040.9121110250003</v>
      </c>
      <c r="O56" s="51">
        <v>4275.2850134644505</v>
      </c>
      <c r="P56" s="51">
        <v>4505.9152635157889</v>
      </c>
      <c r="Q56" s="51">
        <v>4721.7486046381955</v>
      </c>
      <c r="R56" s="51">
        <v>4938.004690730625</v>
      </c>
    </row>
    <row r="57" spans="1:18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4677.9269999999997</v>
      </c>
      <c r="L57" s="51">
        <v>5452.4830000000002</v>
      </c>
      <c r="M57" s="51">
        <v>5612.018</v>
      </c>
      <c r="N57" s="51">
        <v>5774.6175938899987</v>
      </c>
      <c r="O57" s="51">
        <v>6340.1863752821273</v>
      </c>
      <c r="P57" s="51">
        <v>6636.8073502816205</v>
      </c>
      <c r="Q57" s="51">
        <v>6844.7805103176315</v>
      </c>
      <c r="R57" s="51">
        <v>7073.4807531715724</v>
      </c>
    </row>
    <row r="58" spans="1:18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1196.0329999999999</v>
      </c>
      <c r="N58" s="51">
        <v>605.20442289402308</v>
      </c>
      <c r="O58" s="51">
        <v>556.77463081247231</v>
      </c>
      <c r="P58" s="51">
        <v>588.39434552025614</v>
      </c>
      <c r="Q58" s="51">
        <v>600.12823767744283</v>
      </c>
      <c r="R58" s="51">
        <v>594.11010939370669</v>
      </c>
    </row>
    <row r="59" spans="1:18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</row>
    <row r="60" spans="1:18" x14ac:dyDescent="0.25">
      <c r="A60" s="14">
        <f>A58+1</f>
        <v>48</v>
      </c>
      <c r="B60" s="51" t="s">
        <v>129</v>
      </c>
      <c r="C60" s="51" t="s">
        <v>95</v>
      </c>
      <c r="D60" s="51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1883.008</v>
      </c>
      <c r="N60" s="40">
        <v>1871.8820000000001</v>
      </c>
      <c r="O60" s="40">
        <v>1863.0889999999999</v>
      </c>
      <c r="P60" s="40">
        <v>1843.6105043173272</v>
      </c>
      <c r="Q60" s="40">
        <v>1828.7565299035841</v>
      </c>
      <c r="R60" s="40">
        <v>1813.4911084676687</v>
      </c>
    </row>
    <row r="61" spans="1:18" x14ac:dyDescent="0.25">
      <c r="A61" s="14">
        <f>A60+1</f>
        <v>49</v>
      </c>
      <c r="B61" s="51" t="s">
        <v>97</v>
      </c>
      <c r="C61" s="51" t="s">
        <v>98</v>
      </c>
      <c r="D61" s="51" t="s">
        <v>47</v>
      </c>
      <c r="E61" s="40"/>
      <c r="F61" s="40">
        <f t="shared" ref="F61:R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0.38656393125549471</v>
      </c>
      <c r="N61" s="40">
        <f t="shared" si="5"/>
        <v>-0.59086312963088972</v>
      </c>
      <c r="O61" s="40">
        <f t="shared" si="5"/>
        <v>-0.46974114821341573</v>
      </c>
      <c r="P61" s="40">
        <f t="shared" si="5"/>
        <v>-1.0454946426430922</v>
      </c>
      <c r="Q61" s="40">
        <f t="shared" si="5"/>
        <v>-0.8057002484504352</v>
      </c>
      <c r="R61" s="40">
        <f t="shared" si="5"/>
        <v>-0.83474323598015587</v>
      </c>
    </row>
    <row r="62" spans="1:18" x14ac:dyDescent="0.25">
      <c r="A62" s="14">
        <f t="shared" ref="A62:A68" si="6">A61+1</f>
        <v>50</v>
      </c>
      <c r="B62" s="51" t="s">
        <v>135</v>
      </c>
      <c r="C62" s="51" t="s">
        <v>99</v>
      </c>
      <c r="D62" s="51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1369.6</v>
      </c>
      <c r="O62" s="40">
        <v>1359.4402472340691</v>
      </c>
      <c r="P62" s="40">
        <v>1347.6792786559661</v>
      </c>
      <c r="Q62" s="40">
        <v>1338.6497798894236</v>
      </c>
      <c r="R62" s="40">
        <v>1327.4754913983336</v>
      </c>
    </row>
    <row r="63" spans="1:18" x14ac:dyDescent="0.25">
      <c r="A63" s="14">
        <f t="shared" si="6"/>
        <v>51</v>
      </c>
      <c r="B63" s="51" t="s">
        <v>100</v>
      </c>
      <c r="C63" s="51" t="s">
        <v>101</v>
      </c>
      <c r="D63" s="51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945.1</v>
      </c>
      <c r="O63" s="40">
        <v>942.09209133320985</v>
      </c>
      <c r="P63" s="40">
        <v>936.63709866589647</v>
      </c>
      <c r="Q63" s="40">
        <v>929.02294724325998</v>
      </c>
      <c r="R63" s="40">
        <v>919.94051553904512</v>
      </c>
    </row>
    <row r="64" spans="1:18" x14ac:dyDescent="0.25">
      <c r="A64" s="14">
        <f t="shared" si="6"/>
        <v>52</v>
      </c>
      <c r="B64" s="51" t="s">
        <v>102</v>
      </c>
      <c r="C64" s="51" t="s">
        <v>103</v>
      </c>
      <c r="D64" s="51" t="s">
        <v>96</v>
      </c>
      <c r="E64" s="40">
        <v>896.1</v>
      </c>
      <c r="F64" s="40">
        <v>893.3</v>
      </c>
      <c r="G64" s="40">
        <v>894.8</v>
      </c>
      <c r="H64" s="40">
        <v>909.4</v>
      </c>
      <c r="I64" s="40">
        <v>910</v>
      </c>
      <c r="J64" s="40">
        <v>893</v>
      </c>
      <c r="K64" s="40">
        <v>864</v>
      </c>
      <c r="L64" s="40">
        <v>886.2</v>
      </c>
      <c r="M64" s="40">
        <v>884.2</v>
      </c>
      <c r="N64" s="40">
        <v>880</v>
      </c>
      <c r="O64" s="40">
        <v>879</v>
      </c>
      <c r="P64" s="40">
        <v>878</v>
      </c>
      <c r="Q64" s="40">
        <v>876</v>
      </c>
      <c r="R64" s="40">
        <v>872</v>
      </c>
    </row>
    <row r="65" spans="1:18" x14ac:dyDescent="0.25">
      <c r="A65" s="32">
        <f t="shared" si="6"/>
        <v>53</v>
      </c>
      <c r="B65" s="51" t="s">
        <v>104</v>
      </c>
      <c r="C65" s="51" t="s">
        <v>105</v>
      </c>
      <c r="D65" s="5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40">
        <f t="shared" si="7"/>
        <v>-0.47500565482923207</v>
      </c>
      <c r="O65" s="40">
        <f t="shared" si="7"/>
        <v>-0.11363636363635976</v>
      </c>
      <c r="P65" s="40">
        <f t="shared" si="7"/>
        <v>-0.11376564277588841</v>
      </c>
      <c r="Q65" s="40">
        <f>(Q64/P64)*100-100</f>
        <v>-0.2277904328018252</v>
      </c>
      <c r="R65" s="40">
        <f>(R64/Q64)*100-100</f>
        <v>-0.45662100456621602</v>
      </c>
    </row>
    <row r="66" spans="1:18" x14ac:dyDescent="0.25">
      <c r="A66" s="32">
        <f t="shared" si="6"/>
        <v>54</v>
      </c>
      <c r="B66" s="51" t="s">
        <v>106</v>
      </c>
      <c r="C66" s="51" t="s">
        <v>107</v>
      </c>
      <c r="D66" s="51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69.005549065420567</v>
      </c>
      <c r="O66" s="40">
        <f t="shared" si="8"/>
        <v>69.3</v>
      </c>
      <c r="P66" s="40">
        <f t="shared" si="8"/>
        <v>69.5</v>
      </c>
      <c r="Q66" s="40">
        <f t="shared" si="8"/>
        <v>69.399999999999991</v>
      </c>
      <c r="R66" s="40">
        <f t="shared" si="8"/>
        <v>69.3</v>
      </c>
    </row>
    <row r="67" spans="1:18" x14ac:dyDescent="0.25">
      <c r="A67" s="32">
        <f t="shared" si="6"/>
        <v>55</v>
      </c>
      <c r="B67" s="51" t="s">
        <v>108</v>
      </c>
      <c r="C67" s="51" t="s">
        <v>0</v>
      </c>
      <c r="D67" s="51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</v>
      </c>
      <c r="O67" s="40">
        <v>6.7</v>
      </c>
      <c r="P67" s="40">
        <v>6.3</v>
      </c>
      <c r="Q67" s="40">
        <v>5.7</v>
      </c>
      <c r="R67" s="40">
        <v>5.2</v>
      </c>
    </row>
    <row r="68" spans="1:18" x14ac:dyDescent="0.25">
      <c r="A68" s="14">
        <f t="shared" si="6"/>
        <v>56</v>
      </c>
      <c r="B68" s="51" t="s">
        <v>109</v>
      </c>
      <c r="C68" s="51" t="s">
        <v>4</v>
      </c>
      <c r="D68" s="51" t="s">
        <v>110</v>
      </c>
      <c r="E68" s="40">
        <v>10.902724456063313</v>
      </c>
      <c r="F68" s="40">
        <v>10.105663468532757</v>
      </c>
      <c r="G68" s="40">
        <v>9.3319147933285365</v>
      </c>
      <c r="H68" s="40">
        <v>8.6217097515164163</v>
      </c>
      <c r="I68" s="40">
        <v>8.0028737461391106</v>
      </c>
      <c r="J68" s="40">
        <v>7.4790366331422158</v>
      </c>
      <c r="K68" s="40">
        <v>7.0199933818322862</v>
      </c>
      <c r="L68" s="40">
        <v>6.6079423803401154</v>
      </c>
      <c r="M68" s="40">
        <v>6.2357628253849748</v>
      </c>
      <c r="N68" s="40">
        <v>5.9012506468635237</v>
      </c>
      <c r="O68" s="40">
        <v>5.6075489058140793</v>
      </c>
      <c r="P68" s="40">
        <v>5.3676034662133922</v>
      </c>
      <c r="Q68" s="40">
        <v>5.1960321363689399</v>
      </c>
      <c r="R68" s="40">
        <v>5.1019106476550116</v>
      </c>
    </row>
    <row r="69" spans="1:18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</row>
    <row r="70" spans="1:18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1683.0149999999999</v>
      </c>
      <c r="O70" s="40">
        <v>1780.62987</v>
      </c>
      <c r="P70" s="40">
        <v>1878.5645128499998</v>
      </c>
      <c r="Q70" s="40">
        <v>1972.4927384924999</v>
      </c>
      <c r="R70" s="40">
        <v>2071.117375417125</v>
      </c>
    </row>
    <row r="71" spans="1:18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0">
        <v>6.9281045751634025</v>
      </c>
      <c r="F71" s="40">
        <v>5.012224938875292</v>
      </c>
      <c r="G71" s="40">
        <v>7.7997671711292185</v>
      </c>
      <c r="H71" s="40">
        <v>8.4233261339092849</v>
      </c>
      <c r="I71" s="40">
        <v>7.1713147410358431</v>
      </c>
      <c r="J71" s="40">
        <v>6.2267657992564978</v>
      </c>
      <c r="K71" s="40">
        <v>11.723534558180233</v>
      </c>
      <c r="L71" s="40">
        <v>7.5176194205168372</v>
      </c>
      <c r="M71" s="40">
        <v>11.944646758922062</v>
      </c>
      <c r="N71" s="40">
        <v>9.5</v>
      </c>
      <c r="O71" s="40">
        <v>5.8</v>
      </c>
      <c r="P71" s="40">
        <v>5.5</v>
      </c>
      <c r="Q71" s="40">
        <v>5</v>
      </c>
      <c r="R71" s="40">
        <v>5</v>
      </c>
    </row>
    <row r="72" spans="1:18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9">(G5/G64)/(F5/F64)*100-100</f>
        <v>3.2256156651202303</v>
      </c>
      <c r="H72" s="40">
        <f t="shared" si="9"/>
        <v>2.6350682535333192</v>
      </c>
      <c r="I72" s="40">
        <f t="shared" si="9"/>
        <v>0.60899340522142609</v>
      </c>
      <c r="J72" s="40">
        <f t="shared" si="9"/>
        <v>-1.6315756238555679</v>
      </c>
      <c r="K72" s="40">
        <f t="shared" si="9"/>
        <v>10.536897097083624</v>
      </c>
      <c r="L72" s="40">
        <f t="shared" si="9"/>
        <v>-0.73780472293975663</v>
      </c>
      <c r="M72" s="40">
        <f t="shared" si="9"/>
        <v>1.9368483864305119</v>
      </c>
      <c r="N72" s="40">
        <f t="shared" si="9"/>
        <v>9.8054726378222767E-2</v>
      </c>
      <c r="O72" s="40">
        <f>(O5/O64)/(N5/N64)*100-100</f>
        <v>1.2860587895545876</v>
      </c>
      <c r="P72" s="40">
        <f>(P5/P64)/(O5/O64)*100-100</f>
        <v>2.1930457000422336</v>
      </c>
      <c r="Q72" s="40">
        <f>(Q5/Q64)/(P5/P64)*100-100</f>
        <v>2.4125742095127265</v>
      </c>
      <c r="R72" s="40">
        <f t="shared" ref="R72" si="10">(R5/R64)/(Q5/Q64)*100-100</f>
        <v>2.6483166543105625</v>
      </c>
    </row>
    <row r="73" spans="1:18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</row>
    <row r="74" spans="1:18" x14ac:dyDescent="0.2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27220.217824740543</v>
      </c>
      <c r="F74" s="40">
        <v>27690.718212868178</v>
      </c>
      <c r="G74" s="40">
        <v>28150.26851445073</v>
      </c>
      <c r="H74" s="40">
        <v>28827.461895347071</v>
      </c>
      <c r="I74" s="40">
        <v>29468.624526427036</v>
      </c>
      <c r="J74" s="40">
        <v>30137.93148832356</v>
      </c>
      <c r="K74" s="40">
        <v>30794.223200855027</v>
      </c>
      <c r="L74" s="40">
        <v>31432.119687233844</v>
      </c>
      <c r="M74" s="40">
        <v>32067.27748168413</v>
      </c>
      <c r="N74" s="40">
        <v>32625.421974177163</v>
      </c>
      <c r="O74" s="40">
        <v>33132.383646218223</v>
      </c>
      <c r="P74" s="40">
        <v>33642.445054427553</v>
      </c>
      <c r="Q74" s="40">
        <v>34220.142886934002</v>
      </c>
      <c r="R74" s="40">
        <v>34769.713940914247</v>
      </c>
    </row>
    <row r="75" spans="1:18" x14ac:dyDescent="0.25">
      <c r="A75" s="44">
        <v>61</v>
      </c>
      <c r="B75" s="45" t="s">
        <v>2</v>
      </c>
      <c r="C75" s="45" t="s">
        <v>122</v>
      </c>
      <c r="D75" s="46" t="s">
        <v>110</v>
      </c>
      <c r="E75" s="40">
        <v>1.7973455967614598</v>
      </c>
      <c r="F75" s="40">
        <f>(F74/E74)*100-100</f>
        <v>1.7284960434813144</v>
      </c>
      <c r="G75" s="40">
        <f t="shared" ref="G75:P75" si="11">(G74/F74)*100-100</f>
        <v>1.6595824566550732</v>
      </c>
      <c r="H75" s="40">
        <f t="shared" si="11"/>
        <v>2.4056373762428223</v>
      </c>
      <c r="I75" s="40">
        <f t="shared" si="11"/>
        <v>2.2241383352013173</v>
      </c>
      <c r="J75" s="40">
        <f t="shared" si="11"/>
        <v>2.2712528075285547</v>
      </c>
      <c r="K75" s="40">
        <f t="shared" si="11"/>
        <v>2.1776269309847578</v>
      </c>
      <c r="L75" s="40">
        <f t="shared" si="11"/>
        <v>2.071481011935731</v>
      </c>
      <c r="M75" s="40">
        <f t="shared" si="11"/>
        <v>2.0207284801993666</v>
      </c>
      <c r="N75" s="40">
        <f t="shared" si="11"/>
        <v>1.7405421860705985</v>
      </c>
      <c r="O75" s="40">
        <f t="shared" si="11"/>
        <v>1.5538854101023247</v>
      </c>
      <c r="P75" s="40">
        <f t="shared" si="11"/>
        <v>1.5394648741716708</v>
      </c>
      <c r="Q75" s="40">
        <f>(Q74/P74)*100-100</f>
        <v>1.717169580189065</v>
      </c>
      <c r="R75" s="40">
        <f t="shared" ref="R75" si="12">(R74/Q74)*100-100</f>
        <v>1.6059870228948796</v>
      </c>
    </row>
    <row r="76" spans="1:18" x14ac:dyDescent="0.2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-4.7011320612564592E-2</v>
      </c>
      <c r="F76" s="40">
        <v>-4.2586802478340506E-2</v>
      </c>
      <c r="G76" s="40">
        <v>-0.33807673011069284</v>
      </c>
      <c r="H76" s="40">
        <v>0.1886462208551265</v>
      </c>
      <c r="I76" s="40">
        <v>0.10777986218326988</v>
      </c>
      <c r="J76" s="40">
        <v>0.34174805415314963</v>
      </c>
      <c r="K76" s="40">
        <v>-8.5778511434888571E-3</v>
      </c>
      <c r="L76" s="40">
        <v>0.20638998809655079</v>
      </c>
      <c r="M76" s="40">
        <v>-2.8340980168756857E-2</v>
      </c>
      <c r="N76" s="40">
        <v>-0.15550307031931113</v>
      </c>
      <c r="O76" s="40">
        <v>-0.3304279121088925</v>
      </c>
      <c r="P76" s="40">
        <v>-0.28183175737990779</v>
      </c>
      <c r="Q76" s="40">
        <v>-0.29612192721904051</v>
      </c>
      <c r="R76" s="40">
        <v>-0.45146939519295304</v>
      </c>
    </row>
    <row r="77" spans="1:18" x14ac:dyDescent="0.2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0.89349874606116864</v>
      </c>
      <c r="F77" s="40">
        <v>0.653655840514483</v>
      </c>
      <c r="G77" s="40">
        <v>0.83014819902199832</v>
      </c>
      <c r="H77" s="40">
        <v>1.0070040425086779</v>
      </c>
      <c r="I77" s="40">
        <v>0.89103995647699952</v>
      </c>
      <c r="J77" s="40">
        <v>0.68680179419023091</v>
      </c>
      <c r="K77" s="40">
        <v>0.77629662194278304</v>
      </c>
      <c r="L77" s="40">
        <v>0.64004173053362901</v>
      </c>
      <c r="M77" s="40">
        <v>0.84321805983631315</v>
      </c>
      <c r="N77" s="40">
        <v>0.62437012073740872</v>
      </c>
      <c r="O77" s="40">
        <v>0.69429199517661</v>
      </c>
      <c r="P77" s="40">
        <v>0.78659331292117962</v>
      </c>
      <c r="Q77" s="40">
        <v>0.85976447519372234</v>
      </c>
      <c r="R77" s="40">
        <v>0.8777431370731491</v>
      </c>
    </row>
    <row r="78" spans="1:18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0">
        <v>1.0332540213396832</v>
      </c>
      <c r="F78" s="40">
        <v>1.1174270054451718</v>
      </c>
      <c r="G78" s="40">
        <v>1.1675109877437677</v>
      </c>
      <c r="H78" s="40">
        <v>1.2099871128790178</v>
      </c>
      <c r="I78" s="40">
        <v>1.2253185165410478</v>
      </c>
      <c r="J78" s="40">
        <v>1.2427029591851741</v>
      </c>
      <c r="K78" s="40">
        <v>1.4099081601854637</v>
      </c>
      <c r="L78" s="40">
        <v>1.2250492933055512</v>
      </c>
      <c r="M78" s="40">
        <v>1.2058514005318104</v>
      </c>
      <c r="N78" s="40">
        <v>1.2716751356525009</v>
      </c>
      <c r="O78" s="40">
        <v>1.1900213270346072</v>
      </c>
      <c r="P78" s="40">
        <v>1.0347033186303989</v>
      </c>
      <c r="Q78" s="40">
        <v>1.1535270322143831</v>
      </c>
      <c r="R78" s="40">
        <v>1.1797132810146835</v>
      </c>
    </row>
    <row r="79" spans="1:18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-0.11956856829765172</v>
      </c>
      <c r="F79" s="40">
        <f t="shared" ref="F79:R79" si="13">F5/F74*100-100</f>
        <v>0.68866681487229187</v>
      </c>
      <c r="G79" s="40">
        <f t="shared" si="13"/>
        <v>2.4114209965734545</v>
      </c>
      <c r="H79" s="40">
        <f t="shared" si="13"/>
        <v>4.3156040208095305</v>
      </c>
      <c r="I79" s="40">
        <f t="shared" si="13"/>
        <v>2.7351513228930742</v>
      </c>
      <c r="J79" s="40">
        <f t="shared" si="13"/>
        <v>-3.0313675929534725</v>
      </c>
      <c r="K79" s="40">
        <f t="shared" si="13"/>
        <v>1.4950849584417654</v>
      </c>
      <c r="L79" s="40">
        <f t="shared" si="13"/>
        <v>1.2377476181606824</v>
      </c>
      <c r="M79" s="40">
        <f t="shared" si="13"/>
        <v>0.9262230586476079</v>
      </c>
      <c r="N79" s="40">
        <f t="shared" si="13"/>
        <v>-1.1747839318859974</v>
      </c>
      <c r="O79" s="40">
        <f t="shared" si="13"/>
        <v>-1.5474194825636118</v>
      </c>
      <c r="P79" s="40">
        <f t="shared" si="13"/>
        <v>-1.0264342154339232</v>
      </c>
      <c r="Q79" s="40">
        <f>Q5/Q74*100-100</f>
        <v>-0.57678029572568335</v>
      </c>
      <c r="R79" s="40">
        <f t="shared" si="13"/>
        <v>-1.5487235922904574E-2</v>
      </c>
    </row>
    <row r="80" spans="1:18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-32.546824740544253</v>
      </c>
      <c r="F80" s="40">
        <f t="shared" ref="F80:R80" si="14">F5-F74</f>
        <v>190.69678713182293</v>
      </c>
      <c r="G80" s="40">
        <f t="shared" si="14"/>
        <v>678.82148554926971</v>
      </c>
      <c r="H80" s="40">
        <f t="shared" si="14"/>
        <v>1244.0791046529303</v>
      </c>
      <c r="I80" s="40">
        <f t="shared" si="14"/>
        <v>806.01147357296213</v>
      </c>
      <c r="J80" s="40">
        <f t="shared" si="14"/>
        <v>-913.59148832356004</v>
      </c>
      <c r="K80" s="40">
        <f t="shared" si="14"/>
        <v>460.39979914497235</v>
      </c>
      <c r="L80" s="40">
        <f t="shared" si="14"/>
        <v>389.05031276615409</v>
      </c>
      <c r="M80" s="40">
        <f t="shared" si="14"/>
        <v>297.0145183158711</v>
      </c>
      <c r="N80" s="40">
        <f t="shared" si="14"/>
        <v>-383.27821506263354</v>
      </c>
      <c r="O80" s="40">
        <f t="shared" si="14"/>
        <v>-512.69695957930162</v>
      </c>
      <c r="P80" s="40">
        <f t="shared" si="14"/>
        <v>-345.31756694720389</v>
      </c>
      <c r="Q80" s="40">
        <f>Q5-Q74</f>
        <v>-197.37504134100891</v>
      </c>
      <c r="R80" s="40">
        <f t="shared" si="14"/>
        <v>-5.3848676277484628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83D1E6-6CBE-4D16-A787-D1980C36D86A}">
  <ds:schemaRefs>
    <ds:schemaRef ds:uri="http://purl.org/dc/elements/1.1/"/>
    <ds:schemaRef ds:uri="http://schemas.microsoft.com/office/2006/metadata/properties"/>
    <ds:schemaRef ds:uri="594c01c2-5651-43c1-91c6-5886a185086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ba305ec-9cbc-4545-996f-db38dd6e3512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4D8BA-F42D-456A-9F81-DDACB1A7E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13.02.2026_FSP_PZ_2026_2030</vt:lpstr>
      <vt:lpstr>09.06.025_VTBI_MTBF_2026-2029</vt:lpstr>
      <vt:lpstr>izmaiņas_changes</vt:lpstr>
      <vt:lpstr>10.02.2025_FSP_2025_2028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2026-02-25T08:23:15Z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