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filterPrivacy="1" defaultThemeVersion="124226"/>
  <xr:revisionPtr revIDLastSave="0" documentId="8_{5C539C5F-3E03-415E-83A6-DF55CBE6E28D}" xr6:coauthVersionLast="36" xr6:coauthVersionMax="36" xr10:uidLastSave="{00000000-0000-0000-0000-000000000000}"/>
  <bookViews>
    <workbookView xWindow="0" yWindow="0" windowWidth="28800" windowHeight="11625" tabRatio="790" activeTab="2" xr2:uid="{00000000-000D-0000-FFFF-FFFF00000000}"/>
  </bookViews>
  <sheets>
    <sheet name="Legend" sheetId="3" r:id="rId1"/>
    <sheet name="DATA" sheetId="13" r:id="rId2"/>
    <sheet name="HEATMAP" sheetId="1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D61" i="13" l="1"/>
  <c r="AC61" i="13"/>
  <c r="AB61" i="13"/>
  <c r="AA61" i="13"/>
  <c r="Z61" i="13"/>
  <c r="Y61" i="13"/>
  <c r="X61" i="13"/>
  <c r="W61" i="13"/>
  <c r="V61" i="13"/>
  <c r="U61" i="13"/>
  <c r="T61" i="13"/>
  <c r="S61" i="13"/>
  <c r="R61" i="13"/>
  <c r="Q61" i="13"/>
  <c r="P61" i="13"/>
  <c r="O61" i="13"/>
  <c r="N61" i="13"/>
  <c r="M61" i="13"/>
  <c r="L61" i="13"/>
  <c r="K61" i="13"/>
  <c r="J61" i="13"/>
  <c r="I61" i="13"/>
  <c r="H61" i="13"/>
  <c r="G61" i="13"/>
  <c r="F61" i="13"/>
  <c r="E61" i="13"/>
  <c r="D61" i="13"/>
  <c r="C61" i="13"/>
  <c r="BZ61" i="13"/>
  <c r="BY61" i="13"/>
  <c r="BX61" i="13"/>
  <c r="BW61" i="13"/>
  <c r="BV61" i="13"/>
  <c r="BU61" i="13"/>
  <c r="BT61" i="13"/>
  <c r="BS61" i="13"/>
  <c r="BR61" i="13"/>
  <c r="BQ61" i="13"/>
  <c r="BP61" i="13"/>
  <c r="BO61" i="13"/>
  <c r="BN61" i="13"/>
  <c r="BM61" i="13"/>
  <c r="BL61" i="13"/>
  <c r="BK61" i="13"/>
  <c r="BJ61" i="13"/>
  <c r="BI61" i="13"/>
  <c r="BH61" i="13"/>
  <c r="BG61" i="13"/>
  <c r="BF61" i="13"/>
  <c r="BE61" i="13"/>
  <c r="BD61" i="13"/>
  <c r="BC61" i="13"/>
  <c r="BB61" i="13"/>
  <c r="BA61" i="13"/>
  <c r="AZ61" i="13"/>
  <c r="AY61" i="13"/>
  <c r="AX61" i="13"/>
  <c r="AW61" i="13"/>
  <c r="AV61" i="13"/>
  <c r="AU61" i="13"/>
  <c r="AT61" i="13"/>
  <c r="AS61" i="13"/>
  <c r="AR61" i="13"/>
  <c r="AQ61" i="13"/>
  <c r="AP61" i="13"/>
  <c r="AO61" i="13"/>
  <c r="AN61" i="13"/>
  <c r="AM61" i="13"/>
  <c r="AL61" i="13"/>
  <c r="AK61" i="13"/>
  <c r="AJ61" i="13"/>
  <c r="AI61" i="13"/>
  <c r="AH61" i="13"/>
  <c r="AG61" i="13"/>
  <c r="AF61" i="13"/>
  <c r="AE61" i="13"/>
  <c r="BY34" i="13" l="1"/>
  <c r="BX34" i="13"/>
  <c r="BW34" i="13"/>
  <c r="BU34" i="13"/>
  <c r="BT34" i="13"/>
  <c r="BS34" i="13"/>
  <c r="BQ34" i="13"/>
  <c r="BP34" i="13"/>
  <c r="BO34" i="13"/>
  <c r="BM34" i="13"/>
  <c r="BL34" i="13"/>
  <c r="BK34" i="13"/>
  <c r="BI34" i="13"/>
  <c r="BH34" i="13"/>
  <c r="BG34" i="13"/>
  <c r="BE34" i="13"/>
  <c r="BD34" i="13"/>
  <c r="BC34" i="13"/>
  <c r="BA34" i="13"/>
  <c r="AZ34" i="13"/>
  <c r="AY34" i="13"/>
  <c r="AW34" i="13"/>
  <c r="AV34" i="13"/>
  <c r="AU34" i="13"/>
  <c r="AS34" i="13"/>
  <c r="AR34" i="13"/>
  <c r="AQ34" i="13"/>
  <c r="AO34" i="13"/>
  <c r="AN34" i="13"/>
  <c r="AM34" i="13"/>
  <c r="AK34" i="13"/>
  <c r="AJ34" i="13"/>
  <c r="AI34" i="13"/>
  <c r="AG34" i="13"/>
  <c r="AF34" i="13"/>
  <c r="AE34" i="13"/>
  <c r="AC34" i="13"/>
  <c r="AB34" i="13"/>
  <c r="AA34" i="13"/>
  <c r="Y34" i="13"/>
  <c r="X34" i="13"/>
  <c r="W34" i="13"/>
  <c r="U34" i="13"/>
  <c r="T34" i="13"/>
  <c r="S34" i="13"/>
  <c r="Q34" i="13"/>
  <c r="P34" i="13"/>
  <c r="O34" i="13"/>
  <c r="M34" i="13"/>
  <c r="L34" i="13"/>
  <c r="K34" i="13"/>
  <c r="I34" i="13"/>
  <c r="H34" i="13"/>
  <c r="G34" i="13"/>
  <c r="E34" i="13"/>
  <c r="D34" i="13"/>
  <c r="C34" i="13"/>
  <c r="CC14" i="13"/>
  <c r="CC18" i="13"/>
  <c r="AM38" i="13" s="1"/>
  <c r="F34" i="13" l="1"/>
  <c r="J34" i="13"/>
  <c r="CD14" i="13" s="1"/>
  <c r="CE14" i="13" s="1"/>
  <c r="N34" i="13"/>
  <c r="R34" i="13"/>
  <c r="V34" i="13"/>
  <c r="Z34" i="13"/>
  <c r="AD34" i="13"/>
  <c r="AH34" i="13"/>
  <c r="AL34" i="13"/>
  <c r="AP34" i="13"/>
  <c r="AT34" i="13"/>
  <c r="AX34" i="13"/>
  <c r="BB34" i="13"/>
  <c r="BF34" i="13"/>
  <c r="BJ34" i="13"/>
  <c r="BN34" i="13"/>
  <c r="BR34" i="13"/>
  <c r="BV34" i="13"/>
  <c r="BZ34" i="13"/>
  <c r="AE38" i="13"/>
  <c r="AI38" i="13"/>
  <c r="AQ38" i="13"/>
  <c r="AY38" i="13"/>
  <c r="BG38" i="13"/>
  <c r="BK38" i="13"/>
  <c r="BS38" i="13"/>
  <c r="BW38" i="13"/>
  <c r="AF38" i="13"/>
  <c r="AJ38" i="13"/>
  <c r="AN38" i="13"/>
  <c r="AR38" i="13"/>
  <c r="AV38" i="13"/>
  <c r="AZ38" i="13"/>
  <c r="BD38" i="13"/>
  <c r="BH38" i="13"/>
  <c r="BL38" i="13"/>
  <c r="BP38" i="13"/>
  <c r="BT38" i="13"/>
  <c r="BX38" i="13"/>
  <c r="AU38" i="13"/>
  <c r="BC38" i="13"/>
  <c r="BO38" i="13"/>
  <c r="AG38" i="13"/>
  <c r="AK38" i="13"/>
  <c r="AO38" i="13"/>
  <c r="AS38" i="13"/>
  <c r="AW38" i="13"/>
  <c r="BA38" i="13"/>
  <c r="BE38" i="13"/>
  <c r="BI38" i="13"/>
  <c r="BM38" i="13"/>
  <c r="BQ38" i="13"/>
  <c r="BU38" i="13"/>
  <c r="BY38" i="13"/>
  <c r="AH38" i="13"/>
  <c r="AL38" i="13"/>
  <c r="AP38" i="13"/>
  <c r="AT38" i="13"/>
  <c r="AX38" i="13"/>
  <c r="BB38" i="13"/>
  <c r="BF38" i="13"/>
  <c r="BJ38" i="13"/>
  <c r="BN38" i="13"/>
  <c r="BR38" i="13"/>
  <c r="BV38" i="13"/>
  <c r="BZ38" i="13"/>
  <c r="CC17" i="13"/>
  <c r="BZ37" i="13" s="1"/>
  <c r="CC16" i="13"/>
  <c r="BX36" i="13" s="1"/>
  <c r="BW56" i="13" l="1"/>
  <c r="BG56" i="13"/>
  <c r="AU56" i="13"/>
  <c r="AI56" i="13"/>
  <c r="W56" i="13"/>
  <c r="K56" i="13"/>
  <c r="T56" i="13"/>
  <c r="P56" i="13"/>
  <c r="L56" i="13"/>
  <c r="H56" i="13"/>
  <c r="D56" i="13"/>
  <c r="BS56" i="13"/>
  <c r="AA56" i="13"/>
  <c r="O56" i="13"/>
  <c r="C56" i="13"/>
  <c r="BX56" i="13"/>
  <c r="BT56" i="13"/>
  <c r="BP56" i="13"/>
  <c r="BL56" i="13"/>
  <c r="BH56" i="13"/>
  <c r="BD56" i="13"/>
  <c r="AZ56" i="13"/>
  <c r="AV56" i="13"/>
  <c r="AR56" i="13"/>
  <c r="AN56" i="13"/>
  <c r="AJ56" i="13"/>
  <c r="AF56" i="13"/>
  <c r="AB56" i="13"/>
  <c r="X56" i="13"/>
  <c r="BO56" i="13"/>
  <c r="BK56" i="13"/>
  <c r="BC56" i="13"/>
  <c r="AY56" i="13"/>
  <c r="AQ56" i="13"/>
  <c r="AM56" i="13"/>
  <c r="AE56" i="13"/>
  <c r="S56" i="13"/>
  <c r="G56" i="13"/>
  <c r="BZ56" i="13"/>
  <c r="Q56" i="13"/>
  <c r="AG56" i="13"/>
  <c r="AW56" i="13"/>
  <c r="BM56" i="13"/>
  <c r="F56" i="13"/>
  <c r="V56" i="13"/>
  <c r="AL56" i="13"/>
  <c r="BB56" i="13"/>
  <c r="BR56" i="13"/>
  <c r="M56" i="13"/>
  <c r="AX56" i="13"/>
  <c r="E56" i="13"/>
  <c r="U56" i="13"/>
  <c r="AK56" i="13"/>
  <c r="BA56" i="13"/>
  <c r="BQ56" i="13"/>
  <c r="J56" i="13"/>
  <c r="Z56" i="13"/>
  <c r="AP56" i="13"/>
  <c r="BF56" i="13"/>
  <c r="BV56" i="13"/>
  <c r="I56" i="13"/>
  <c r="Y56" i="13"/>
  <c r="AO56" i="13"/>
  <c r="BE56" i="13"/>
  <c r="BU56" i="13"/>
  <c r="N56" i="13"/>
  <c r="AD56" i="13"/>
  <c r="AT56" i="13"/>
  <c r="BJ56" i="13"/>
  <c r="AC56" i="13"/>
  <c r="AS56" i="13"/>
  <c r="BI56" i="13"/>
  <c r="BY56" i="13"/>
  <c r="R56" i="13"/>
  <c r="AH56" i="13"/>
  <c r="BN56" i="13"/>
  <c r="AJ36" i="13"/>
  <c r="D36" i="13"/>
  <c r="O36" i="13"/>
  <c r="Y36" i="13"/>
  <c r="BE36" i="13"/>
  <c r="BQ36" i="13"/>
  <c r="E36" i="13"/>
  <c r="P36" i="13"/>
  <c r="AA36" i="13"/>
  <c r="AK36" i="13"/>
  <c r="AV36" i="13"/>
  <c r="BG36" i="13"/>
  <c r="BT36" i="13"/>
  <c r="K36" i="13"/>
  <c r="U36" i="13"/>
  <c r="AF36" i="13"/>
  <c r="AQ36" i="13"/>
  <c r="BA36" i="13"/>
  <c r="BL36" i="13"/>
  <c r="AU36" i="13"/>
  <c r="I36" i="13"/>
  <c r="T36" i="13"/>
  <c r="AE36" i="13"/>
  <c r="AO36" i="13"/>
  <c r="AZ36" i="13"/>
  <c r="BK36" i="13"/>
  <c r="BY36" i="13"/>
  <c r="CD18" i="13"/>
  <c r="CE18" i="13" s="1"/>
  <c r="BZ60" i="13" s="1"/>
  <c r="BC36" i="13"/>
  <c r="G36" i="13"/>
  <c r="L36" i="13"/>
  <c r="Q36" i="13"/>
  <c r="W36" i="13"/>
  <c r="AB36" i="13"/>
  <c r="AG36" i="13"/>
  <c r="AM36" i="13"/>
  <c r="AR36" i="13"/>
  <c r="AW36" i="13"/>
  <c r="BH36" i="13"/>
  <c r="BM36" i="13"/>
  <c r="BU36" i="13"/>
  <c r="C36" i="13"/>
  <c r="H36" i="13"/>
  <c r="M36" i="13"/>
  <c r="S36" i="13"/>
  <c r="X36" i="13"/>
  <c r="AC36" i="13"/>
  <c r="AI36" i="13"/>
  <c r="AN36" i="13"/>
  <c r="AS36" i="13"/>
  <c r="AY36" i="13"/>
  <c r="BD36" i="13"/>
  <c r="BI36" i="13"/>
  <c r="BP36" i="13"/>
  <c r="F36" i="13"/>
  <c r="J36" i="13"/>
  <c r="N36" i="13"/>
  <c r="R36" i="13"/>
  <c r="V36" i="13"/>
  <c r="Z36" i="13"/>
  <c r="AD36" i="13"/>
  <c r="AH36" i="13"/>
  <c r="AL36" i="13"/>
  <c r="AP36" i="13"/>
  <c r="AT36" i="13"/>
  <c r="AX36" i="13"/>
  <c r="BB36" i="13"/>
  <c r="BF36" i="13"/>
  <c r="BJ36" i="13"/>
  <c r="BN36" i="13"/>
  <c r="BR36" i="13"/>
  <c r="BV36" i="13"/>
  <c r="BZ36" i="13"/>
  <c r="BY37" i="13"/>
  <c r="BO36" i="13"/>
  <c r="BS36" i="13"/>
  <c r="BW36" i="13"/>
  <c r="CC15" i="13"/>
  <c r="BK35" i="13" s="1"/>
  <c r="CC13" i="13"/>
  <c r="BZ33" i="13" s="1"/>
  <c r="AB35" i="13" l="1"/>
  <c r="BC35" i="13"/>
  <c r="AG60" i="13"/>
  <c r="AF35" i="13"/>
  <c r="K35" i="13"/>
  <c r="AM35" i="13"/>
  <c r="BT60" i="13"/>
  <c r="G35" i="13"/>
  <c r="BL35" i="13"/>
  <c r="BV60" i="13"/>
  <c r="BY33" i="13"/>
  <c r="Q35" i="13"/>
  <c r="AW35" i="13"/>
  <c r="AX60" i="13"/>
  <c r="BN60" i="13"/>
  <c r="AK60" i="13"/>
  <c r="BH60" i="13"/>
  <c r="BI60" i="13"/>
  <c r="AN60" i="13"/>
  <c r="AH60" i="13"/>
  <c r="BL60" i="13"/>
  <c r="AI60" i="13"/>
  <c r="BX60" i="13"/>
  <c r="BY60" i="13"/>
  <c r="AL60" i="13"/>
  <c r="AY60" i="13"/>
  <c r="BK60" i="13"/>
  <c r="AM60" i="13"/>
  <c r="BG60" i="13"/>
  <c r="AE60" i="13"/>
  <c r="AP60" i="13"/>
  <c r="BB60" i="13"/>
  <c r="AO60" i="13"/>
  <c r="AJ60" i="13"/>
  <c r="U35" i="13"/>
  <c r="AQ35" i="13"/>
  <c r="BS35" i="13"/>
  <c r="AT60" i="13"/>
  <c r="BS60" i="13"/>
  <c r="AS60" i="13"/>
  <c r="BO60" i="13"/>
  <c r="BQ60" i="13"/>
  <c r="AV60" i="13"/>
  <c r="BJ60" i="13"/>
  <c r="AR60" i="13"/>
  <c r="BD60" i="13"/>
  <c r="BU60" i="13"/>
  <c r="BP60" i="13"/>
  <c r="AQ60" i="13"/>
  <c r="BM60" i="13"/>
  <c r="BC60" i="13"/>
  <c r="BW60" i="13"/>
  <c r="AU60" i="13"/>
  <c r="BA60" i="13"/>
  <c r="AF60" i="13"/>
  <c r="AW60" i="13"/>
  <c r="BF60" i="13"/>
  <c r="BR60" i="13"/>
  <c r="BE60" i="13"/>
  <c r="AZ60" i="13"/>
  <c r="BD35" i="13"/>
  <c r="BT35" i="13"/>
  <c r="L35" i="13"/>
  <c r="W35" i="13"/>
  <c r="AG35" i="13"/>
  <c r="AR35" i="13"/>
  <c r="E35" i="13"/>
  <c r="P35" i="13"/>
  <c r="AA35" i="13"/>
  <c r="AK35" i="13"/>
  <c r="AV35" i="13"/>
  <c r="CD16" i="13"/>
  <c r="CE16" i="13" s="1"/>
  <c r="BZ35" i="13"/>
  <c r="C35" i="13"/>
  <c r="H35" i="13"/>
  <c r="M35" i="13"/>
  <c r="S35" i="13"/>
  <c r="X35" i="13"/>
  <c r="AC35" i="13"/>
  <c r="AI35" i="13"/>
  <c r="AN35" i="13"/>
  <c r="AS35" i="13"/>
  <c r="AY35" i="13"/>
  <c r="BG35" i="13"/>
  <c r="BO35" i="13"/>
  <c r="BW35" i="13"/>
  <c r="C33" i="13"/>
  <c r="D35" i="13"/>
  <c r="I35" i="13"/>
  <c r="O35" i="13"/>
  <c r="T35" i="13"/>
  <c r="Y35" i="13"/>
  <c r="AE35" i="13"/>
  <c r="AJ35" i="13"/>
  <c r="AO35" i="13"/>
  <c r="AU35" i="13"/>
  <c r="AZ35" i="13"/>
  <c r="BH35" i="13"/>
  <c r="BP35" i="13"/>
  <c r="BX35" i="13"/>
  <c r="BA35" i="13"/>
  <c r="BE35" i="13"/>
  <c r="BI35" i="13"/>
  <c r="BM35" i="13"/>
  <c r="BQ35" i="13"/>
  <c r="BU35" i="13"/>
  <c r="BY35" i="13"/>
  <c r="F35" i="13"/>
  <c r="J35" i="13"/>
  <c r="N35" i="13"/>
  <c r="R35" i="13"/>
  <c r="V35" i="13"/>
  <c r="Z35" i="13"/>
  <c r="AD35" i="13"/>
  <c r="AH35" i="13"/>
  <c r="AL35" i="13"/>
  <c r="AP35" i="13"/>
  <c r="AT35" i="13"/>
  <c r="AX35" i="13"/>
  <c r="BB35" i="13"/>
  <c r="BF35" i="13"/>
  <c r="BJ35" i="13"/>
  <c r="BN35" i="13"/>
  <c r="BR35" i="13"/>
  <c r="BV35" i="13"/>
  <c r="CC12" i="13"/>
  <c r="BZ32" i="13" s="1"/>
  <c r="CD15" i="13" l="1"/>
  <c r="CE15" i="13" s="1"/>
  <c r="BY32" i="13"/>
  <c r="BY58" i="13"/>
  <c r="BQ58" i="13"/>
  <c r="BI58" i="13"/>
  <c r="BE58" i="13"/>
  <c r="AW58" i="13"/>
  <c r="AO58" i="13"/>
  <c r="AK58" i="13"/>
  <c r="AC58" i="13"/>
  <c r="U58" i="13"/>
  <c r="Q58" i="13"/>
  <c r="I58" i="13"/>
  <c r="BX58" i="13"/>
  <c r="BP58" i="13"/>
  <c r="BH58" i="13"/>
  <c r="AZ58" i="13"/>
  <c r="AR58" i="13"/>
  <c r="AJ58" i="13"/>
  <c r="AB58" i="13"/>
  <c r="T58" i="13"/>
  <c r="H58" i="13"/>
  <c r="BU58" i="13"/>
  <c r="BM58" i="13"/>
  <c r="BA58" i="13"/>
  <c r="AS58" i="13"/>
  <c r="AG58" i="13"/>
  <c r="Y58" i="13"/>
  <c r="M58" i="13"/>
  <c r="E58" i="13"/>
  <c r="BT58" i="13"/>
  <c r="BL58" i="13"/>
  <c r="BD58" i="13"/>
  <c r="AV58" i="13"/>
  <c r="AN58" i="13"/>
  <c r="AF58" i="13"/>
  <c r="X58" i="13"/>
  <c r="P58" i="13"/>
  <c r="L58" i="13"/>
  <c r="D58" i="13"/>
  <c r="BW58" i="13"/>
  <c r="F58" i="13"/>
  <c r="V58" i="13"/>
  <c r="AL58" i="13"/>
  <c r="BB58" i="13"/>
  <c r="BR58" i="13"/>
  <c r="C58" i="13"/>
  <c r="S58" i="13"/>
  <c r="AI58" i="13"/>
  <c r="AY58" i="13"/>
  <c r="BO58" i="13"/>
  <c r="J58" i="13"/>
  <c r="Z58" i="13"/>
  <c r="AP58" i="13"/>
  <c r="BF58" i="13"/>
  <c r="BV58" i="13"/>
  <c r="G58" i="13"/>
  <c r="W58" i="13"/>
  <c r="AM58" i="13"/>
  <c r="BC58" i="13"/>
  <c r="BS58" i="13"/>
  <c r="N58" i="13"/>
  <c r="AD58" i="13"/>
  <c r="BJ58" i="13"/>
  <c r="O58" i="13"/>
  <c r="AU58" i="13"/>
  <c r="AH58" i="13"/>
  <c r="BN58" i="13"/>
  <c r="AA58" i="13"/>
  <c r="BG58" i="13"/>
  <c r="AT58" i="13"/>
  <c r="BZ58" i="13"/>
  <c r="AE58" i="13"/>
  <c r="BK58" i="13"/>
  <c r="R58" i="13"/>
  <c r="AX58" i="13"/>
  <c r="K58" i="13"/>
  <c r="AQ58" i="13"/>
  <c r="BY57" i="13" l="1"/>
  <c r="BQ57" i="13"/>
  <c r="BI57" i="13"/>
  <c r="BA57" i="13"/>
  <c r="AS57" i="13"/>
  <c r="AK57" i="13"/>
  <c r="AC57" i="13"/>
  <c r="U57" i="13"/>
  <c r="M57" i="13"/>
  <c r="E57" i="13"/>
  <c r="BV57" i="13"/>
  <c r="BN57" i="13"/>
  <c r="BF57" i="13"/>
  <c r="AX57" i="13"/>
  <c r="AP57" i="13"/>
  <c r="AH57" i="13"/>
  <c r="Z57" i="13"/>
  <c r="R57" i="13"/>
  <c r="J57" i="13"/>
  <c r="BU57" i="13"/>
  <c r="BM57" i="13"/>
  <c r="BE57" i="13"/>
  <c r="AW57" i="13"/>
  <c r="AO57" i="13"/>
  <c r="AG57" i="13"/>
  <c r="Y57" i="13"/>
  <c r="Q57" i="13"/>
  <c r="I57" i="13"/>
  <c r="BZ57" i="13"/>
  <c r="BR57" i="13"/>
  <c r="BJ57" i="13"/>
  <c r="BB57" i="13"/>
  <c r="AT57" i="13"/>
  <c r="AL57" i="13"/>
  <c r="AD57" i="13"/>
  <c r="V57" i="13"/>
  <c r="N57" i="13"/>
  <c r="F57" i="13"/>
  <c r="G57" i="13"/>
  <c r="W57" i="13"/>
  <c r="AM57" i="13"/>
  <c r="BC57" i="13"/>
  <c r="BS57" i="13"/>
  <c r="D57" i="13"/>
  <c r="T57" i="13"/>
  <c r="AJ57" i="13"/>
  <c r="AZ57" i="13"/>
  <c r="BP57" i="13"/>
  <c r="K57" i="13"/>
  <c r="AA57" i="13"/>
  <c r="AQ57" i="13"/>
  <c r="BG57" i="13"/>
  <c r="BW57" i="13"/>
  <c r="H57" i="13"/>
  <c r="X57" i="13"/>
  <c r="AN57" i="13"/>
  <c r="BD57" i="13"/>
  <c r="BT57" i="13"/>
  <c r="O57" i="13"/>
  <c r="AE57" i="13"/>
  <c r="AU57" i="13"/>
  <c r="BK57" i="13"/>
  <c r="L57" i="13"/>
  <c r="AB57" i="13"/>
  <c r="AR57" i="13"/>
  <c r="BH57" i="13"/>
  <c r="BX57" i="13"/>
  <c r="C57" i="13"/>
  <c r="S57" i="13"/>
  <c r="AI57" i="13"/>
  <c r="AY57" i="13"/>
  <c r="BO57" i="13"/>
  <c r="P57" i="13"/>
  <c r="AF57" i="13"/>
  <c r="AV57" i="13"/>
  <c r="BL57" i="13"/>
  <c r="CC11" i="13" l="1"/>
  <c r="BZ31" i="13" l="1"/>
  <c r="BY31" i="13"/>
  <c r="CC10" i="13"/>
  <c r="BZ30" i="13" s="1"/>
  <c r="BY30" i="13" l="1"/>
  <c r="CC9" i="13"/>
  <c r="CC8" i="13"/>
  <c r="CC7" i="13"/>
  <c r="CC6" i="13"/>
  <c r="CC5" i="13"/>
  <c r="C27" i="13" l="1"/>
  <c r="C25" i="13"/>
  <c r="C29" i="13"/>
  <c r="C26" i="13"/>
  <c r="BY25" i="13"/>
  <c r="BZ29" i="13"/>
  <c r="BY29" i="13"/>
  <c r="BZ26" i="13"/>
  <c r="BZ28" i="13"/>
  <c r="BZ27" i="13"/>
  <c r="BY28" i="13"/>
  <c r="BY27" i="13"/>
  <c r="BZ25" i="13"/>
  <c r="BY26" i="13"/>
  <c r="O33" i="13" l="1"/>
  <c r="BR25" i="13"/>
  <c r="C37" i="13" l="1"/>
  <c r="AM27" i="13"/>
  <c r="Z31" i="13"/>
  <c r="AB29" i="13"/>
  <c r="V32" i="13"/>
  <c r="BR37" i="13"/>
  <c r="BQ26" i="13"/>
  <c r="O30" i="13"/>
  <c r="N33" i="13"/>
  <c r="V33" i="13"/>
  <c r="BG25" i="13"/>
  <c r="F33" i="13"/>
  <c r="W33" i="13"/>
  <c r="G33" i="13"/>
  <c r="H29" i="13"/>
  <c r="R37" i="13"/>
  <c r="S29" i="13"/>
  <c r="BW37" i="13"/>
  <c r="L26" i="13"/>
  <c r="BA26" i="13"/>
  <c r="AT37" i="13"/>
  <c r="BV26" i="13"/>
  <c r="P29" i="13"/>
  <c r="G30" i="13"/>
  <c r="N30" i="13"/>
  <c r="AF26" i="13"/>
  <c r="BH27" i="13"/>
  <c r="D29" i="13"/>
  <c r="X29" i="13"/>
  <c r="Y37" i="13"/>
  <c r="BB37" i="13"/>
  <c r="M26" i="13"/>
  <c r="AG26" i="13"/>
  <c r="BB26" i="13"/>
  <c r="Y31" i="13"/>
  <c r="E37" i="13"/>
  <c r="AG37" i="13"/>
  <c r="BI37" i="13"/>
  <c r="P25" i="13"/>
  <c r="D26" i="13"/>
  <c r="U26" i="13"/>
  <c r="AP26" i="13"/>
  <c r="BL26" i="13"/>
  <c r="R27" i="13"/>
  <c r="K29" i="13"/>
  <c r="AA29" i="13"/>
  <c r="AD30" i="13"/>
  <c r="K37" i="13"/>
  <c r="AM37" i="13"/>
  <c r="BO37" i="13"/>
  <c r="AL25" i="13"/>
  <c r="E26" i="13"/>
  <c r="V26" i="13"/>
  <c r="AR26" i="13"/>
  <c r="BM26" i="13"/>
  <c r="AE30" i="13"/>
  <c r="V27" i="13"/>
  <c r="AQ27" i="13"/>
  <c r="BO27" i="13"/>
  <c r="M37" i="13"/>
  <c r="S37" i="13"/>
  <c r="AA37" i="13"/>
  <c r="AO37" i="13"/>
  <c r="AW37" i="13"/>
  <c r="BC37" i="13"/>
  <c r="BJ37" i="13"/>
  <c r="V25" i="13"/>
  <c r="BL25" i="13"/>
  <c r="H37" i="13"/>
  <c r="V37" i="13"/>
  <c r="AC37" i="13"/>
  <c r="AI37" i="13"/>
  <c r="AQ37" i="13"/>
  <c r="AX37" i="13"/>
  <c r="BE37" i="13"/>
  <c r="BM37" i="13"/>
  <c r="BS37" i="13"/>
  <c r="F25" i="13"/>
  <c r="AA25" i="13"/>
  <c r="AV25" i="13"/>
  <c r="H26" i="13"/>
  <c r="P26" i="13"/>
  <c r="Z26" i="13"/>
  <c r="AK26" i="13"/>
  <c r="AV26" i="13"/>
  <c r="BF26" i="13"/>
  <c r="G27" i="13"/>
  <c r="AB27" i="13"/>
  <c r="AX27" i="13"/>
  <c r="F29" i="13"/>
  <c r="L29" i="13"/>
  <c r="T29" i="13"/>
  <c r="AC31" i="13"/>
  <c r="G37" i="13"/>
  <c r="AH37" i="13"/>
  <c r="AQ25" i="13"/>
  <c r="N37" i="13"/>
  <c r="D37" i="13"/>
  <c r="I37" i="13"/>
  <c r="Q37" i="13"/>
  <c r="W37" i="13"/>
  <c r="AD37" i="13"/>
  <c r="AL37" i="13"/>
  <c r="AS37" i="13"/>
  <c r="AY37" i="13"/>
  <c r="BG37" i="13"/>
  <c r="BN37" i="13"/>
  <c r="BU37" i="13"/>
  <c r="K25" i="13"/>
  <c r="AF25" i="13"/>
  <c r="BB25" i="13"/>
  <c r="I26" i="13"/>
  <c r="Q26" i="13"/>
  <c r="AB26" i="13"/>
  <c r="AL26" i="13"/>
  <c r="AW26" i="13"/>
  <c r="BH26" i="13"/>
  <c r="BR26" i="13"/>
  <c r="K27" i="13"/>
  <c r="AF27" i="13"/>
  <c r="BB27" i="13"/>
  <c r="BX29" i="13"/>
  <c r="G29" i="13"/>
  <c r="O29" i="13"/>
  <c r="W29" i="13"/>
  <c r="W30" i="13"/>
  <c r="U31" i="13"/>
  <c r="BX28" i="13"/>
  <c r="AF28" i="13"/>
  <c r="AB28" i="13"/>
  <c r="X28" i="13"/>
  <c r="AE28" i="13"/>
  <c r="AA28" i="13"/>
  <c r="W28" i="13"/>
  <c r="AH28" i="13"/>
  <c r="Z28" i="13"/>
  <c r="AG28" i="13"/>
  <c r="Y28" i="13"/>
  <c r="BU25" i="13"/>
  <c r="BQ25" i="13"/>
  <c r="BM25" i="13"/>
  <c r="BI25" i="13"/>
  <c r="BE25" i="13"/>
  <c r="BA25" i="13"/>
  <c r="AW25" i="13"/>
  <c r="AS25" i="13"/>
  <c r="AO25" i="13"/>
  <c r="AK25" i="13"/>
  <c r="AG25" i="13"/>
  <c r="AC25" i="13"/>
  <c r="Y25" i="13"/>
  <c r="U25" i="13"/>
  <c r="Q25" i="13"/>
  <c r="M25" i="13"/>
  <c r="I25" i="13"/>
  <c r="E25" i="13"/>
  <c r="BT25" i="13"/>
  <c r="G25" i="13"/>
  <c r="L25" i="13"/>
  <c r="R25" i="13"/>
  <c r="W25" i="13"/>
  <c r="AB25" i="13"/>
  <c r="AM25" i="13"/>
  <c r="AR25" i="13"/>
  <c r="AX25" i="13"/>
  <c r="BC25" i="13"/>
  <c r="BH25" i="13"/>
  <c r="BN25" i="13"/>
  <c r="BS25" i="13"/>
  <c r="AC28" i="13"/>
  <c r="S25" i="13"/>
  <c r="AY25" i="13"/>
  <c r="BJ25" i="13"/>
  <c r="BO25" i="13"/>
  <c r="BV25" i="13"/>
  <c r="BW27" i="13"/>
  <c r="BR27" i="13"/>
  <c r="BN27" i="13"/>
  <c r="BJ27" i="13"/>
  <c r="BU27" i="13"/>
  <c r="BQ27" i="13"/>
  <c r="BM27" i="13"/>
  <c r="BI27" i="13"/>
  <c r="BE27" i="13"/>
  <c r="BA27" i="13"/>
  <c r="AW27" i="13"/>
  <c r="AS27" i="13"/>
  <c r="AO27" i="13"/>
  <c r="AK27" i="13"/>
  <c r="AG27" i="13"/>
  <c r="AC27" i="13"/>
  <c r="Y27" i="13"/>
  <c r="U27" i="13"/>
  <c r="Q27" i="13"/>
  <c r="M27" i="13"/>
  <c r="I27" i="13"/>
  <c r="E27" i="13"/>
  <c r="BT27" i="13"/>
  <c r="BL27" i="13"/>
  <c r="BF27" i="13"/>
  <c r="AZ27" i="13"/>
  <c r="AU27" i="13"/>
  <c r="AP27" i="13"/>
  <c r="AJ27" i="13"/>
  <c r="AE27" i="13"/>
  <c r="Z27" i="13"/>
  <c r="T27" i="13"/>
  <c r="O27" i="13"/>
  <c r="J27" i="13"/>
  <c r="D27" i="13"/>
  <c r="BS27" i="13"/>
  <c r="BK27" i="13"/>
  <c r="BD27" i="13"/>
  <c r="AY27" i="13"/>
  <c r="AT27" i="13"/>
  <c r="AN27" i="13"/>
  <c r="AI27" i="13"/>
  <c r="AD27" i="13"/>
  <c r="X27" i="13"/>
  <c r="S27" i="13"/>
  <c r="N27" i="13"/>
  <c r="H27" i="13"/>
  <c r="L27" i="13"/>
  <c r="W27" i="13"/>
  <c r="AH27" i="13"/>
  <c r="AR27" i="13"/>
  <c r="BC27" i="13"/>
  <c r="BP27" i="13"/>
  <c r="AD28" i="13"/>
  <c r="AC32" i="13"/>
  <c r="AA32" i="13"/>
  <c r="S32" i="13"/>
  <c r="BX32" i="13"/>
  <c r="Z32" i="13"/>
  <c r="AD32" i="13"/>
  <c r="AH25" i="13"/>
  <c r="H25" i="13"/>
  <c r="N25" i="13"/>
  <c r="X25" i="13"/>
  <c r="AD25" i="13"/>
  <c r="AI25" i="13"/>
  <c r="AN25" i="13"/>
  <c r="AT25" i="13"/>
  <c r="BD25" i="13"/>
  <c r="BX37" i="13"/>
  <c r="BT37" i="13"/>
  <c r="BP37" i="13"/>
  <c r="BL37" i="13"/>
  <c r="BH37" i="13"/>
  <c r="BD37" i="13"/>
  <c r="AZ37" i="13"/>
  <c r="AV37" i="13"/>
  <c r="AR37" i="13"/>
  <c r="AN37" i="13"/>
  <c r="AJ37" i="13"/>
  <c r="AF37" i="13"/>
  <c r="AB37" i="13"/>
  <c r="X37" i="13"/>
  <c r="T37" i="13"/>
  <c r="P37" i="13"/>
  <c r="L37" i="13"/>
  <c r="F37" i="13"/>
  <c r="J37" i="13"/>
  <c r="O37" i="13"/>
  <c r="U37" i="13"/>
  <c r="Z37" i="13"/>
  <c r="AE37" i="13"/>
  <c r="AK37" i="13"/>
  <c r="AP37" i="13"/>
  <c r="AU37" i="13"/>
  <c r="BA37" i="13"/>
  <c r="BF37" i="13"/>
  <c r="BK37" i="13"/>
  <c r="BQ37" i="13"/>
  <c r="BV37" i="13"/>
  <c r="D25" i="13"/>
  <c r="J25" i="13"/>
  <c r="O25" i="13"/>
  <c r="T25" i="13"/>
  <c r="Z25" i="13"/>
  <c r="AE25" i="13"/>
  <c r="AJ25" i="13"/>
  <c r="AP25" i="13"/>
  <c r="AU25" i="13"/>
  <c r="AZ25" i="13"/>
  <c r="BF25" i="13"/>
  <c r="BK25" i="13"/>
  <c r="BP25" i="13"/>
  <c r="BX25" i="13"/>
  <c r="F27" i="13"/>
  <c r="P27" i="13"/>
  <c r="AA27" i="13"/>
  <c r="AL27" i="13"/>
  <c r="AV27" i="13"/>
  <c r="BG27" i="13"/>
  <c r="BX27" i="13"/>
  <c r="AC30" i="13"/>
  <c r="Y30" i="13"/>
  <c r="U30" i="13"/>
  <c r="Q30" i="13"/>
  <c r="M30" i="13"/>
  <c r="I30" i="13"/>
  <c r="AF30" i="13"/>
  <c r="AB30" i="13"/>
  <c r="X30" i="13"/>
  <c r="T30" i="13"/>
  <c r="P30" i="13"/>
  <c r="L30" i="13"/>
  <c r="H30" i="13"/>
  <c r="AA30" i="13"/>
  <c r="S30" i="13"/>
  <c r="K30" i="13"/>
  <c r="BX30" i="13"/>
  <c r="Z30" i="13"/>
  <c r="R30" i="13"/>
  <c r="J30" i="13"/>
  <c r="V30" i="13"/>
  <c r="W32" i="13"/>
  <c r="AA33" i="13"/>
  <c r="BX33" i="13"/>
  <c r="AD33" i="13"/>
  <c r="Y33" i="13"/>
  <c r="U33" i="13"/>
  <c r="Q33" i="13"/>
  <c r="M33" i="13"/>
  <c r="I33" i="13"/>
  <c r="E33" i="13"/>
  <c r="AC33" i="13"/>
  <c r="X33" i="13"/>
  <c r="T33" i="13"/>
  <c r="P33" i="13"/>
  <c r="L33" i="13"/>
  <c r="H33" i="13"/>
  <c r="D33" i="13"/>
  <c r="AB33" i="13"/>
  <c r="S33" i="13"/>
  <c r="K33" i="13"/>
  <c r="Z33" i="13"/>
  <c r="R33" i="13"/>
  <c r="J33" i="13"/>
  <c r="BX26" i="13"/>
  <c r="BS26" i="13"/>
  <c r="BO26" i="13"/>
  <c r="BK26" i="13"/>
  <c r="BG26" i="13"/>
  <c r="BC26" i="13"/>
  <c r="AY26" i="13"/>
  <c r="AU26" i="13"/>
  <c r="AQ26" i="13"/>
  <c r="AM26" i="13"/>
  <c r="AI26" i="13"/>
  <c r="AE26" i="13"/>
  <c r="AA26" i="13"/>
  <c r="W26" i="13"/>
  <c r="S26" i="13"/>
  <c r="F26" i="13"/>
  <c r="J26" i="13"/>
  <c r="N26" i="13"/>
  <c r="R26" i="13"/>
  <c r="X26" i="13"/>
  <c r="AC26" i="13"/>
  <c r="AH26" i="13"/>
  <c r="AN26" i="13"/>
  <c r="AS26" i="13"/>
  <c r="AX26" i="13"/>
  <c r="BD26" i="13"/>
  <c r="BI26" i="13"/>
  <c r="BN26" i="13"/>
  <c r="BT26" i="13"/>
  <c r="G26" i="13"/>
  <c r="K26" i="13"/>
  <c r="O26" i="13"/>
  <c r="T26" i="13"/>
  <c r="Y26" i="13"/>
  <c r="AD26" i="13"/>
  <c r="AJ26" i="13"/>
  <c r="AO26" i="13"/>
  <c r="AT26" i="13"/>
  <c r="AZ26" i="13"/>
  <c r="BE26" i="13"/>
  <c r="BJ26" i="13"/>
  <c r="BP26" i="13"/>
  <c r="BU26" i="13"/>
  <c r="AB31" i="13"/>
  <c r="X31" i="13"/>
  <c r="T31" i="13"/>
  <c r="AE31" i="13"/>
  <c r="AA31" i="13"/>
  <c r="W31" i="13"/>
  <c r="S31" i="13"/>
  <c r="V31" i="13"/>
  <c r="AD31" i="13"/>
  <c r="BX31" i="13"/>
  <c r="E29" i="13"/>
  <c r="I29" i="13"/>
  <c r="M29" i="13"/>
  <c r="Q29" i="13"/>
  <c r="U29" i="13"/>
  <c r="Y29" i="13"/>
  <c r="AC29" i="13"/>
  <c r="J29" i="13"/>
  <c r="N29" i="13"/>
  <c r="R29" i="13"/>
  <c r="V29" i="13"/>
  <c r="Z29" i="13"/>
  <c r="AD29" i="13"/>
  <c r="T32" i="13"/>
  <c r="X32" i="13"/>
  <c r="AB32" i="13"/>
  <c r="U32" i="13"/>
  <c r="Y32" i="13"/>
  <c r="CD17" i="13" l="1"/>
  <c r="BW25" i="13"/>
  <c r="CD5" i="13" s="1"/>
  <c r="BW28" i="13"/>
  <c r="BW29" i="13"/>
  <c r="BW26" i="13"/>
  <c r="CD6" i="13" s="1"/>
  <c r="BW33" i="13" l="1"/>
  <c r="BW32" i="13"/>
  <c r="BW31" i="13"/>
  <c r="BW30" i="13"/>
  <c r="BV28" i="13" l="1"/>
  <c r="BV33" i="13" l="1"/>
  <c r="BV32" i="13"/>
  <c r="BV31" i="13"/>
  <c r="BV30" i="13"/>
  <c r="BV29" i="13"/>
  <c r="BV27" i="13"/>
  <c r="CD7" i="13" s="1"/>
  <c r="AI28" i="13" l="1"/>
  <c r="AJ28" i="13"/>
  <c r="AM28" i="13"/>
  <c r="AN28" i="13"/>
  <c r="AO28" i="13"/>
  <c r="AR28" i="13"/>
  <c r="AS28" i="13"/>
  <c r="AU28" i="13"/>
  <c r="AW28" i="13"/>
  <c r="AY28" i="13"/>
  <c r="AZ28" i="13"/>
  <c r="BC28" i="13"/>
  <c r="BD28" i="13"/>
  <c r="BE28" i="13"/>
  <c r="BH28" i="13"/>
  <c r="BI28" i="13"/>
  <c r="BK28" i="13"/>
  <c r="BM28" i="13"/>
  <c r="BO28" i="13"/>
  <c r="BP28" i="13"/>
  <c r="BS28" i="13"/>
  <c r="BT28" i="13"/>
  <c r="BU28" i="13"/>
  <c r="AE33" i="13" l="1"/>
  <c r="AE29" i="13"/>
  <c r="AE32" i="13"/>
  <c r="BQ28" i="13"/>
  <c r="BL28" i="13"/>
  <c r="BG28" i="13"/>
  <c r="BA28" i="13"/>
  <c r="AV28" i="13"/>
  <c r="AQ28" i="13"/>
  <c r="AK28" i="13"/>
  <c r="BR28" i="13"/>
  <c r="BN28" i="13"/>
  <c r="BJ28" i="13"/>
  <c r="BF28" i="13"/>
  <c r="BB28" i="13"/>
  <c r="AX28" i="13"/>
  <c r="AT28" i="13"/>
  <c r="AP28" i="13"/>
  <c r="AL28" i="13"/>
  <c r="BU33" i="13"/>
  <c r="BT33" i="13"/>
  <c r="BS33" i="13"/>
  <c r="BR33" i="13"/>
  <c r="BQ33" i="13"/>
  <c r="BP33" i="13"/>
  <c r="BO33" i="13"/>
  <c r="BN33" i="13"/>
  <c r="BM33" i="13"/>
  <c r="BL33" i="13"/>
  <c r="BK33" i="13"/>
  <c r="BJ33" i="13"/>
  <c r="BI33" i="13"/>
  <c r="BH33" i="13"/>
  <c r="BG33" i="13"/>
  <c r="BF33" i="13"/>
  <c r="BE33" i="13"/>
  <c r="BD33" i="13"/>
  <c r="BC33" i="13"/>
  <c r="BB33" i="13"/>
  <c r="BA33" i="13"/>
  <c r="AZ33" i="13"/>
  <c r="AY33" i="13"/>
  <c r="AX33" i="13"/>
  <c r="AW33" i="13"/>
  <c r="AV33" i="13"/>
  <c r="AU33" i="13"/>
  <c r="AT33" i="13"/>
  <c r="AS33" i="13"/>
  <c r="AR33" i="13"/>
  <c r="AQ33" i="13"/>
  <c r="AP33" i="13"/>
  <c r="AO33" i="13"/>
  <c r="AN33" i="13"/>
  <c r="AM33" i="13"/>
  <c r="AL33" i="13"/>
  <c r="AK33" i="13"/>
  <c r="AJ33" i="13"/>
  <c r="AI33" i="13"/>
  <c r="AH33" i="13"/>
  <c r="AG33" i="13"/>
  <c r="AF33" i="13"/>
  <c r="BU32" i="13"/>
  <c r="BT32" i="13"/>
  <c r="BS32" i="13"/>
  <c r="BR32" i="13"/>
  <c r="BQ32" i="13"/>
  <c r="BP32" i="13"/>
  <c r="BO32" i="13"/>
  <c r="BN32" i="13"/>
  <c r="BM32" i="13"/>
  <c r="BL32" i="13"/>
  <c r="BK32" i="13"/>
  <c r="BJ32" i="13"/>
  <c r="BI32" i="13"/>
  <c r="BH32" i="13"/>
  <c r="BG32" i="13"/>
  <c r="BF32" i="13"/>
  <c r="BE32" i="13"/>
  <c r="BD32" i="13"/>
  <c r="BC32" i="13"/>
  <c r="BB32" i="13"/>
  <c r="BA32" i="13"/>
  <c r="AZ32" i="13"/>
  <c r="AY32" i="13"/>
  <c r="AX32" i="13"/>
  <c r="AW32" i="13"/>
  <c r="AV32" i="13"/>
  <c r="AU32" i="13"/>
  <c r="AT32" i="13"/>
  <c r="AS32" i="13"/>
  <c r="AR32" i="13"/>
  <c r="AQ32" i="13"/>
  <c r="AP32" i="13"/>
  <c r="AO32" i="13"/>
  <c r="AN32" i="13"/>
  <c r="AM32" i="13"/>
  <c r="AL32" i="13"/>
  <c r="AK32" i="13"/>
  <c r="AJ32" i="13"/>
  <c r="AI32" i="13"/>
  <c r="AH32" i="13"/>
  <c r="AG32" i="13"/>
  <c r="AF32" i="13"/>
  <c r="BU31" i="13"/>
  <c r="BT31" i="13"/>
  <c r="BS31" i="13"/>
  <c r="BR31" i="13"/>
  <c r="BQ31" i="13"/>
  <c r="BP31" i="13"/>
  <c r="BO31" i="13"/>
  <c r="BN31" i="13"/>
  <c r="BM31" i="13"/>
  <c r="BL31" i="13"/>
  <c r="BK31" i="13"/>
  <c r="BJ31" i="13"/>
  <c r="BI31" i="13"/>
  <c r="BH31" i="13"/>
  <c r="BG31" i="13"/>
  <c r="BF31" i="13"/>
  <c r="BE31" i="13"/>
  <c r="BD31" i="13"/>
  <c r="BC31" i="13"/>
  <c r="BB31" i="13"/>
  <c r="BA31" i="13"/>
  <c r="AZ31" i="13"/>
  <c r="AY31" i="13"/>
  <c r="AX31" i="13"/>
  <c r="AW31" i="13"/>
  <c r="AV31" i="13"/>
  <c r="AU31" i="13"/>
  <c r="AT31" i="13"/>
  <c r="AS31" i="13"/>
  <c r="AR31" i="13"/>
  <c r="AQ31" i="13"/>
  <c r="AP31" i="13"/>
  <c r="AO31" i="13"/>
  <c r="AN31" i="13"/>
  <c r="AM31" i="13"/>
  <c r="AL31" i="13"/>
  <c r="AK31" i="13"/>
  <c r="AJ31" i="13"/>
  <c r="AI31" i="13"/>
  <c r="AH31" i="13"/>
  <c r="AG31" i="13"/>
  <c r="AF31" i="13"/>
  <c r="BU30" i="13"/>
  <c r="BT30" i="13"/>
  <c r="BS30" i="13"/>
  <c r="BR30" i="13"/>
  <c r="BQ30" i="13"/>
  <c r="BP30" i="13"/>
  <c r="BO30" i="13"/>
  <c r="BN30" i="13"/>
  <c r="BM30" i="13"/>
  <c r="BL30" i="13"/>
  <c r="BK30" i="13"/>
  <c r="BJ30" i="13"/>
  <c r="BI30" i="13"/>
  <c r="BH30" i="13"/>
  <c r="BG30" i="13"/>
  <c r="BF30" i="13"/>
  <c r="BE30" i="13"/>
  <c r="BD30" i="13"/>
  <c r="BC30" i="13"/>
  <c r="BB30" i="13"/>
  <c r="BA30" i="13"/>
  <c r="AZ30" i="13"/>
  <c r="AY30" i="13"/>
  <c r="AX30" i="13"/>
  <c r="AW30" i="13"/>
  <c r="AV30" i="13"/>
  <c r="AU30" i="13"/>
  <c r="AT30" i="13"/>
  <c r="AS30" i="13"/>
  <c r="AR30" i="13"/>
  <c r="AQ30" i="13"/>
  <c r="AP30" i="13"/>
  <c r="AO30" i="13"/>
  <c r="AN30" i="13"/>
  <c r="AM30" i="13"/>
  <c r="AL30" i="13"/>
  <c r="AK30" i="13"/>
  <c r="AJ30" i="13"/>
  <c r="AI30" i="13"/>
  <c r="AH30" i="13"/>
  <c r="AG30" i="13"/>
  <c r="BU29" i="13"/>
  <c r="BT29" i="13"/>
  <c r="BS29" i="13"/>
  <c r="BR29" i="13"/>
  <c r="BQ29" i="13"/>
  <c r="BP29" i="13"/>
  <c r="BO29" i="13"/>
  <c r="BN29" i="13"/>
  <c r="BM29" i="13"/>
  <c r="BL29" i="13"/>
  <c r="BK29" i="13"/>
  <c r="BJ29" i="13"/>
  <c r="BI29" i="13"/>
  <c r="BH29" i="13"/>
  <c r="BG29" i="13"/>
  <c r="BF29" i="13"/>
  <c r="BE29" i="13"/>
  <c r="BD29" i="13"/>
  <c r="BC29" i="13"/>
  <c r="BB29" i="13"/>
  <c r="BA29" i="13"/>
  <c r="AZ29" i="13"/>
  <c r="AY29" i="13"/>
  <c r="AX29" i="13"/>
  <c r="AW29" i="13"/>
  <c r="AV29" i="13"/>
  <c r="AU29" i="13"/>
  <c r="AT29" i="13"/>
  <c r="AS29" i="13"/>
  <c r="AR29" i="13"/>
  <c r="AQ29" i="13"/>
  <c r="AP29" i="13"/>
  <c r="AO29" i="13"/>
  <c r="AN29" i="13"/>
  <c r="AM29" i="13"/>
  <c r="AL29" i="13"/>
  <c r="AK29" i="13"/>
  <c r="AJ29" i="13"/>
  <c r="AI29" i="13"/>
  <c r="AH29" i="13"/>
  <c r="AG29" i="13"/>
  <c r="AF29" i="13"/>
  <c r="CD12" i="13" l="1"/>
  <c r="CD10" i="13"/>
  <c r="CD8" i="13"/>
  <c r="CD11" i="13"/>
  <c r="CE11" i="13" s="1"/>
  <c r="CD13" i="13"/>
  <c r="CD9" i="13"/>
  <c r="CE12" i="13"/>
  <c r="CE10" i="13"/>
  <c r="BZ53" i="13" l="1"/>
  <c r="AQ53" i="13"/>
  <c r="BK53" i="13"/>
  <c r="AB53" i="13"/>
  <c r="BD53" i="13"/>
  <c r="BT53" i="13"/>
  <c r="Y53" i="13"/>
  <c r="AO53" i="13"/>
  <c r="BE53" i="13"/>
  <c r="BU53" i="13"/>
  <c r="AM53" i="13"/>
  <c r="X53" i="13"/>
  <c r="V53" i="13"/>
  <c r="AL53" i="13"/>
  <c r="BB53" i="13"/>
  <c r="BR53" i="13"/>
  <c r="BH53" i="13"/>
  <c r="AC53" i="13"/>
  <c r="AS53" i="13"/>
  <c r="BY53" i="13"/>
  <c r="AY53" i="13"/>
  <c r="Z53" i="13"/>
  <c r="AP53" i="13"/>
  <c r="BV53" i="13"/>
  <c r="AG53" i="13"/>
  <c r="AD53" i="13"/>
  <c r="BJ53" i="13"/>
  <c r="BG53" i="13"/>
  <c r="BQ53" i="13"/>
  <c r="AV53" i="13"/>
  <c r="AH53" i="13"/>
  <c r="BN53" i="13"/>
  <c r="W53" i="13"/>
  <c r="AU53" i="13"/>
  <c r="BS53" i="13"/>
  <c r="AJ53" i="13"/>
  <c r="BX53" i="13"/>
  <c r="BI53" i="13"/>
  <c r="AF53" i="13"/>
  <c r="BF53" i="13"/>
  <c r="AA53" i="13"/>
  <c r="BC53" i="13"/>
  <c r="BW53" i="13"/>
  <c r="AR53" i="13"/>
  <c r="BL53" i="13"/>
  <c r="AW53" i="13"/>
  <c r="BM53" i="13"/>
  <c r="S53" i="13"/>
  <c r="BO53" i="13"/>
  <c r="AN53" i="13"/>
  <c r="AT53" i="13"/>
  <c r="AI53" i="13"/>
  <c r="T53" i="13"/>
  <c r="AZ53" i="13"/>
  <c r="BP53" i="13"/>
  <c r="U53" i="13"/>
  <c r="AK53" i="13"/>
  <c r="BA53" i="13"/>
  <c r="AE53" i="13"/>
  <c r="AX53" i="13"/>
  <c r="BV54" i="13"/>
  <c r="BN54" i="13"/>
  <c r="BJ54" i="13"/>
  <c r="AX54" i="13"/>
  <c r="AT54" i="13"/>
  <c r="AL54" i="13"/>
  <c r="AH54" i="13"/>
  <c r="Z54" i="13"/>
  <c r="V54" i="13"/>
  <c r="BY54" i="13"/>
  <c r="BE54" i="13"/>
  <c r="AK54" i="13"/>
  <c r="U54" i="13"/>
  <c r="BZ54" i="13"/>
  <c r="BR54" i="13"/>
  <c r="BF54" i="13"/>
  <c r="AP54" i="13"/>
  <c r="AD54" i="13"/>
  <c r="BU54" i="13"/>
  <c r="BQ54" i="13"/>
  <c r="BI54" i="13"/>
  <c r="BA54" i="13"/>
  <c r="AW54" i="13"/>
  <c r="AO54" i="13"/>
  <c r="AG54" i="13"/>
  <c r="Y54" i="13"/>
  <c r="BB54" i="13"/>
  <c r="BM54" i="13"/>
  <c r="AS54" i="13"/>
  <c r="AC54" i="13"/>
  <c r="BX54" i="13"/>
  <c r="AA54" i="13"/>
  <c r="AQ54" i="13"/>
  <c r="BG54" i="13"/>
  <c r="BW54" i="13"/>
  <c r="AF54" i="13"/>
  <c r="AV54" i="13"/>
  <c r="BL54" i="13"/>
  <c r="BP54" i="13"/>
  <c r="AI54" i="13"/>
  <c r="AN54" i="13"/>
  <c r="W54" i="13"/>
  <c r="BC54" i="13"/>
  <c r="AB54" i="13"/>
  <c r="AE54" i="13"/>
  <c r="AU54" i="13"/>
  <c r="BK54" i="13"/>
  <c r="T54" i="13"/>
  <c r="AJ54" i="13"/>
  <c r="AZ54" i="13"/>
  <c r="AY54" i="13"/>
  <c r="X54" i="13"/>
  <c r="BD54" i="13"/>
  <c r="BT54" i="13"/>
  <c r="AM54" i="13"/>
  <c r="BS54" i="13"/>
  <c r="BH54" i="13"/>
  <c r="S54" i="13"/>
  <c r="BO54" i="13"/>
  <c r="AR54" i="13"/>
  <c r="BZ52" i="13"/>
  <c r="BR52" i="13"/>
  <c r="BN52" i="13"/>
  <c r="BF52" i="13"/>
  <c r="BB52" i="13"/>
  <c r="AT52" i="13"/>
  <c r="AP52" i="13"/>
  <c r="AH52" i="13"/>
  <c r="AD52" i="13"/>
  <c r="Z52" i="13"/>
  <c r="R52" i="13"/>
  <c r="N52" i="13"/>
  <c r="BY52" i="13"/>
  <c r="BQ52" i="13"/>
  <c r="BM52" i="13"/>
  <c r="BE52" i="13"/>
  <c r="BA52" i="13"/>
  <c r="BV52" i="13"/>
  <c r="BJ52" i="13"/>
  <c r="AX52" i="13"/>
  <c r="AL52" i="13"/>
  <c r="V52" i="13"/>
  <c r="J52" i="13"/>
  <c r="BU52" i="13"/>
  <c r="BI52" i="13"/>
  <c r="AO52" i="13"/>
  <c r="Y52" i="13"/>
  <c r="I52" i="13"/>
  <c r="AK52" i="13"/>
  <c r="U52" i="13"/>
  <c r="AW52" i="13"/>
  <c r="AG52" i="13"/>
  <c r="Q52" i="13"/>
  <c r="AS52" i="13"/>
  <c r="AC52" i="13"/>
  <c r="M52" i="13"/>
  <c r="BX52" i="13"/>
  <c r="K52" i="13"/>
  <c r="AE52" i="13"/>
  <c r="AU52" i="13"/>
  <c r="BK52" i="13"/>
  <c r="H52" i="13"/>
  <c r="X52" i="13"/>
  <c r="AN52" i="13"/>
  <c r="BD52" i="13"/>
  <c r="BT52" i="13"/>
  <c r="AV52" i="13"/>
  <c r="G52" i="13"/>
  <c r="T52" i="13"/>
  <c r="AJ52" i="13"/>
  <c r="AA52" i="13"/>
  <c r="O52" i="13"/>
  <c r="AI52" i="13"/>
  <c r="AY52" i="13"/>
  <c r="BO52" i="13"/>
  <c r="L52" i="13"/>
  <c r="AB52" i="13"/>
  <c r="AR52" i="13"/>
  <c r="BH52" i="13"/>
  <c r="BG52" i="13"/>
  <c r="BP52" i="13"/>
  <c r="BS52" i="13"/>
  <c r="S52" i="13"/>
  <c r="AM52" i="13"/>
  <c r="BC52" i="13"/>
  <c r="BW52" i="13"/>
  <c r="P52" i="13"/>
  <c r="AF52" i="13"/>
  <c r="BL52" i="13"/>
  <c r="W52" i="13"/>
  <c r="AQ52" i="13"/>
  <c r="AZ52" i="13"/>
  <c r="CE7" i="13"/>
  <c r="C49" i="13" s="1"/>
  <c r="CE9" i="13"/>
  <c r="C51" i="13" s="1"/>
  <c r="CE6" i="13"/>
  <c r="C48" i="13" s="1"/>
  <c r="CE5" i="13"/>
  <c r="C47" i="13" s="1"/>
  <c r="CE13" i="13"/>
  <c r="C55" i="13" s="1"/>
  <c r="CE17" i="13"/>
  <c r="CE8" i="13"/>
  <c r="BZ59" i="13" l="1"/>
  <c r="BV59" i="13"/>
  <c r="BR59" i="13"/>
  <c r="BN59" i="13"/>
  <c r="BJ59" i="13"/>
  <c r="BF59" i="13"/>
  <c r="BB59" i="13"/>
  <c r="AX59" i="13"/>
  <c r="AT59" i="13"/>
  <c r="AP59" i="13"/>
  <c r="AL59" i="13"/>
  <c r="AH59" i="13"/>
  <c r="AD59" i="13"/>
  <c r="Z59" i="13"/>
  <c r="V59" i="13"/>
  <c r="R59" i="13"/>
  <c r="N59" i="13"/>
  <c r="J59" i="13"/>
  <c r="F59" i="13"/>
  <c r="BY59" i="13"/>
  <c r="BU59" i="13"/>
  <c r="BQ59" i="13"/>
  <c r="BM59" i="13"/>
  <c r="BI59" i="13"/>
  <c r="BE59" i="13"/>
  <c r="BA59" i="13"/>
  <c r="AW59" i="13"/>
  <c r="AS59" i="13"/>
  <c r="AO59" i="13"/>
  <c r="AK59" i="13"/>
  <c r="AG59" i="13"/>
  <c r="AC59" i="13"/>
  <c r="Y59" i="13"/>
  <c r="U59" i="13"/>
  <c r="Q59" i="13"/>
  <c r="M59" i="13"/>
  <c r="I59" i="13"/>
  <c r="E59" i="13"/>
  <c r="BX59" i="13"/>
  <c r="BT59" i="13"/>
  <c r="BP59" i="13"/>
  <c r="BL59" i="13"/>
  <c r="BH59" i="13"/>
  <c r="BD59" i="13"/>
  <c r="AZ59" i="13"/>
  <c r="AV59" i="13"/>
  <c r="AR59" i="13"/>
  <c r="AN59" i="13"/>
  <c r="AJ59" i="13"/>
  <c r="AF59" i="13"/>
  <c r="AB59" i="13"/>
  <c r="X59" i="13"/>
  <c r="T59" i="13"/>
  <c r="P59" i="13"/>
  <c r="L59" i="13"/>
  <c r="H59" i="13"/>
  <c r="D59" i="13"/>
  <c r="BW59" i="13"/>
  <c r="BS59" i="13"/>
  <c r="BO59" i="13"/>
  <c r="BK59" i="13"/>
  <c r="BG59" i="13"/>
  <c r="BC59" i="13"/>
  <c r="AY59" i="13"/>
  <c r="AU59" i="13"/>
  <c r="AQ59" i="13"/>
  <c r="AM59" i="13"/>
  <c r="AI59" i="13"/>
  <c r="AE59" i="13"/>
  <c r="AA59" i="13"/>
  <c r="W59" i="13"/>
  <c r="S59" i="13"/>
  <c r="O59" i="13"/>
  <c r="K59" i="13"/>
  <c r="G59" i="13"/>
  <c r="C59" i="13"/>
  <c r="BF55" i="13"/>
  <c r="BB55" i="13"/>
  <c r="AT55" i="13"/>
  <c r="AL55" i="13"/>
  <c r="AH55" i="13"/>
  <c r="Z55" i="13"/>
  <c r="V55" i="13"/>
  <c r="N55" i="13"/>
  <c r="J55" i="13"/>
  <c r="BU55" i="13"/>
  <c r="BI55" i="13"/>
  <c r="BA55" i="13"/>
  <c r="AW55" i="13"/>
  <c r="AK55" i="13"/>
  <c r="AC55" i="13"/>
  <c r="Q55" i="13"/>
  <c r="M55" i="13"/>
  <c r="E55" i="13"/>
  <c r="BP55" i="13"/>
  <c r="AZ55" i="13"/>
  <c r="AF55" i="13"/>
  <c r="P55" i="13"/>
  <c r="D55" i="13"/>
  <c r="BJ55" i="13"/>
  <c r="AX55" i="13"/>
  <c r="AP55" i="13"/>
  <c r="AD55" i="13"/>
  <c r="R55" i="13"/>
  <c r="F55" i="13"/>
  <c r="BY55" i="13"/>
  <c r="BM55" i="13"/>
  <c r="BE55" i="13"/>
  <c r="AS55" i="13"/>
  <c r="AG55" i="13"/>
  <c r="U55" i="13"/>
  <c r="I55" i="13"/>
  <c r="BT55" i="13"/>
  <c r="BD55" i="13"/>
  <c r="AR55" i="13"/>
  <c r="AJ55" i="13"/>
  <c r="X55" i="13"/>
  <c r="L55" i="13"/>
  <c r="BQ55" i="13"/>
  <c r="AO55" i="13"/>
  <c r="Y55" i="13"/>
  <c r="BX55" i="13"/>
  <c r="BL55" i="13"/>
  <c r="BH55" i="13"/>
  <c r="AV55" i="13"/>
  <c r="AN55" i="13"/>
  <c r="AB55" i="13"/>
  <c r="T55" i="13"/>
  <c r="H55" i="13"/>
  <c r="BW55" i="13"/>
  <c r="BV55" i="13"/>
  <c r="K55" i="13"/>
  <c r="AA55" i="13"/>
  <c r="AQ55" i="13"/>
  <c r="BG55" i="13"/>
  <c r="BR55" i="13"/>
  <c r="G55" i="13"/>
  <c r="BS55" i="13"/>
  <c r="BZ55" i="13"/>
  <c r="O55" i="13"/>
  <c r="AE55" i="13"/>
  <c r="AU55" i="13"/>
  <c r="BK55" i="13"/>
  <c r="BN55" i="13"/>
  <c r="AI55" i="13"/>
  <c r="AY55" i="13"/>
  <c r="BO55" i="13"/>
  <c r="AM55" i="13"/>
  <c r="S55" i="13"/>
  <c r="W55" i="13"/>
  <c r="BC55" i="13"/>
  <c r="BC51" i="13"/>
  <c r="O51" i="13"/>
  <c r="BK51" i="13"/>
  <c r="AE51" i="13"/>
  <c r="W51" i="13"/>
  <c r="AU51" i="13"/>
  <c r="BN51" i="13"/>
  <c r="AX51" i="13"/>
  <c r="AH51" i="13"/>
  <c r="R51" i="13"/>
  <c r="BY51" i="13"/>
  <c r="BI51" i="13"/>
  <c r="AS51" i="13"/>
  <c r="AC51" i="13"/>
  <c r="M51" i="13"/>
  <c r="BX51" i="13"/>
  <c r="AR51" i="13"/>
  <c r="L51" i="13"/>
  <c r="BO51" i="13"/>
  <c r="AI51" i="13"/>
  <c r="AV51" i="13"/>
  <c r="H51" i="13"/>
  <c r="BS51" i="13"/>
  <c r="BZ51" i="13"/>
  <c r="BJ51" i="13"/>
  <c r="AT51" i="13"/>
  <c r="AD51" i="13"/>
  <c r="N51" i="13"/>
  <c r="BU51" i="13"/>
  <c r="BE51" i="13"/>
  <c r="Y51" i="13"/>
  <c r="I51" i="13"/>
  <c r="BP51" i="13"/>
  <c r="AJ51" i="13"/>
  <c r="D51" i="13"/>
  <c r="BG51" i="13"/>
  <c r="AA51" i="13"/>
  <c r="BT51" i="13"/>
  <c r="AN51" i="13"/>
  <c r="BV51" i="13"/>
  <c r="BF51" i="13"/>
  <c r="AP51" i="13"/>
  <c r="Z51" i="13"/>
  <c r="J51" i="13"/>
  <c r="BQ51" i="13"/>
  <c r="BA51" i="13"/>
  <c r="AK51" i="13"/>
  <c r="U51" i="13"/>
  <c r="E51" i="13"/>
  <c r="BH51" i="13"/>
  <c r="AB51" i="13"/>
  <c r="X51" i="13"/>
  <c r="AY51" i="13"/>
  <c r="S51" i="13"/>
  <c r="BL51" i="13"/>
  <c r="AF51" i="13"/>
  <c r="G51" i="13"/>
  <c r="AO51" i="13"/>
  <c r="BB51" i="13"/>
  <c r="BM51" i="13"/>
  <c r="AQ51" i="13"/>
  <c r="AL51" i="13"/>
  <c r="AZ51" i="13"/>
  <c r="K51" i="13"/>
  <c r="AM51" i="13"/>
  <c r="V51" i="13"/>
  <c r="AG51" i="13"/>
  <c r="T51" i="13"/>
  <c r="BD51" i="13"/>
  <c r="BR51" i="13"/>
  <c r="F51" i="13"/>
  <c r="Q51" i="13"/>
  <c r="BW51" i="13"/>
  <c r="P51" i="13"/>
  <c r="AW51" i="13"/>
  <c r="D49" i="13"/>
  <c r="BX49" i="13"/>
  <c r="BP49" i="13"/>
  <c r="BH49" i="13"/>
  <c r="AZ49" i="13"/>
  <c r="AR49" i="13"/>
  <c r="AJ49" i="13"/>
  <c r="AB49" i="13"/>
  <c r="T49" i="13"/>
  <c r="L49" i="13"/>
  <c r="BG49" i="13"/>
  <c r="AA49" i="13"/>
  <c r="BO49" i="13"/>
  <c r="AY49" i="13"/>
  <c r="S49" i="13"/>
  <c r="BW49" i="13"/>
  <c r="AQ49" i="13"/>
  <c r="K49" i="13"/>
  <c r="AI49" i="13"/>
  <c r="O49" i="13"/>
  <c r="AU49" i="13"/>
  <c r="BZ49" i="13"/>
  <c r="BJ49" i="13"/>
  <c r="AT49" i="13"/>
  <c r="AD49" i="13"/>
  <c r="N49" i="13"/>
  <c r="BU49" i="13"/>
  <c r="BE49" i="13"/>
  <c r="AO49" i="13"/>
  <c r="Y49" i="13"/>
  <c r="I49" i="13"/>
  <c r="P49" i="13"/>
  <c r="AV49" i="13"/>
  <c r="W49" i="13"/>
  <c r="BC49" i="13"/>
  <c r="BV49" i="13"/>
  <c r="BF49" i="13"/>
  <c r="AP49" i="13"/>
  <c r="Z49" i="13"/>
  <c r="J49" i="13"/>
  <c r="BQ49" i="13"/>
  <c r="BA49" i="13"/>
  <c r="AK49" i="13"/>
  <c r="U49" i="13"/>
  <c r="E49" i="13"/>
  <c r="X49" i="13"/>
  <c r="BD49" i="13"/>
  <c r="BS49" i="13"/>
  <c r="AM49" i="13"/>
  <c r="BB49" i="13"/>
  <c r="V49" i="13"/>
  <c r="BM49" i="13"/>
  <c r="AG49" i="13"/>
  <c r="AF49" i="13"/>
  <c r="BK49" i="13"/>
  <c r="AX49" i="13"/>
  <c r="R49" i="13"/>
  <c r="BI49" i="13"/>
  <c r="AC49" i="13"/>
  <c r="AN49" i="13"/>
  <c r="G49" i="13"/>
  <c r="BR49" i="13"/>
  <c r="AL49" i="13"/>
  <c r="F49" i="13"/>
  <c r="AW49" i="13"/>
  <c r="Q49" i="13"/>
  <c r="BL49" i="13"/>
  <c r="AE49" i="13"/>
  <c r="BN49" i="13"/>
  <c r="AH49" i="13"/>
  <c r="BY49" i="13"/>
  <c r="AS49" i="13"/>
  <c r="H49" i="13"/>
  <c r="BT49" i="13"/>
  <c r="M49" i="13"/>
  <c r="AA47" i="13"/>
  <c r="K47" i="13"/>
  <c r="BA47" i="13"/>
  <c r="X47" i="13"/>
  <c r="BK47" i="13"/>
  <c r="AO47" i="13"/>
  <c r="W47" i="13"/>
  <c r="G47" i="13"/>
  <c r="AJ47" i="13"/>
  <c r="S47" i="13"/>
  <c r="BW47" i="13"/>
  <c r="BL47" i="13"/>
  <c r="AQ47" i="13"/>
  <c r="AF47" i="13"/>
  <c r="P47" i="13"/>
  <c r="H47" i="13"/>
  <c r="BU47" i="13"/>
  <c r="AZ47" i="13"/>
  <c r="AE47" i="13"/>
  <c r="O47" i="13"/>
  <c r="BP47" i="13"/>
  <c r="BN47" i="13"/>
  <c r="AX47" i="13"/>
  <c r="AH47" i="13"/>
  <c r="BI47" i="13"/>
  <c r="AN47" i="13"/>
  <c r="V47" i="13"/>
  <c r="F47" i="13"/>
  <c r="BH47" i="13"/>
  <c r="AM47" i="13"/>
  <c r="U47" i="13"/>
  <c r="E47" i="13"/>
  <c r="AB47" i="13"/>
  <c r="BQ47" i="13"/>
  <c r="BZ47" i="13"/>
  <c r="BJ47" i="13"/>
  <c r="AT47" i="13"/>
  <c r="BY47" i="13"/>
  <c r="BD47" i="13"/>
  <c r="R47" i="13"/>
  <c r="BX47" i="13"/>
  <c r="BC47" i="13"/>
  <c r="AG47" i="13"/>
  <c r="Q47" i="13"/>
  <c r="D47" i="13"/>
  <c r="BE47" i="13"/>
  <c r="BV47" i="13"/>
  <c r="BF47" i="13"/>
  <c r="AP47" i="13"/>
  <c r="BT47" i="13"/>
  <c r="AY47" i="13"/>
  <c r="AD47" i="13"/>
  <c r="N47" i="13"/>
  <c r="BS47" i="13"/>
  <c r="AW47" i="13"/>
  <c r="AC47" i="13"/>
  <c r="M47" i="13"/>
  <c r="L47" i="13"/>
  <c r="AV47" i="13"/>
  <c r="AU47" i="13"/>
  <c r="AI47" i="13"/>
  <c r="AK47" i="13"/>
  <c r="AL47" i="13"/>
  <c r="J47" i="13"/>
  <c r="I47" i="13"/>
  <c r="BO47" i="13"/>
  <c r="BM47" i="13"/>
  <c r="T47" i="13"/>
  <c r="BR47" i="13"/>
  <c r="AS47" i="13"/>
  <c r="AR47" i="13"/>
  <c r="BG47" i="13"/>
  <c r="BB47" i="13"/>
  <c r="Z47" i="13"/>
  <c r="Y47" i="13"/>
  <c r="BX50" i="13"/>
  <c r="BP50" i="13"/>
  <c r="BH50" i="13"/>
  <c r="AZ50" i="13"/>
  <c r="AR50" i="13"/>
  <c r="AJ50" i="13"/>
  <c r="AB50" i="13"/>
  <c r="AY50" i="13"/>
  <c r="BW50" i="13"/>
  <c r="AQ50" i="13"/>
  <c r="BO50" i="13"/>
  <c r="AI50" i="13"/>
  <c r="BG50" i="13"/>
  <c r="AA50" i="13"/>
  <c r="BV50" i="13"/>
  <c r="BF50" i="13"/>
  <c r="AP50" i="13"/>
  <c r="Z50" i="13"/>
  <c r="BM50" i="13"/>
  <c r="AW50" i="13"/>
  <c r="AG50" i="13"/>
  <c r="W50" i="13"/>
  <c r="BC50" i="13"/>
  <c r="AV50" i="13"/>
  <c r="BR50" i="13"/>
  <c r="BB50" i="13"/>
  <c r="BY50" i="13"/>
  <c r="BI50" i="13"/>
  <c r="AS50" i="13"/>
  <c r="AC50" i="13"/>
  <c r="AE50" i="13"/>
  <c r="BK50" i="13"/>
  <c r="X50" i="13"/>
  <c r="BD50" i="13"/>
  <c r="BJ50" i="13"/>
  <c r="AH50" i="13"/>
  <c r="BE50" i="13"/>
  <c r="Y50" i="13"/>
  <c r="BS50" i="13"/>
  <c r="BT50" i="13"/>
  <c r="AX50" i="13"/>
  <c r="AD50" i="13"/>
  <c r="BA50" i="13"/>
  <c r="AF50" i="13"/>
  <c r="BZ50" i="13"/>
  <c r="AT50" i="13"/>
  <c r="BU50" i="13"/>
  <c r="AO50" i="13"/>
  <c r="AM50" i="13"/>
  <c r="AN50" i="13"/>
  <c r="BN50" i="13"/>
  <c r="AL50" i="13"/>
  <c r="BQ50" i="13"/>
  <c r="AU50" i="13"/>
  <c r="BL50" i="13"/>
  <c r="AK50" i="13"/>
  <c r="BT48" i="13"/>
  <c r="BL48" i="13"/>
  <c r="BE48" i="13"/>
  <c r="AZ48" i="13"/>
  <c r="BS48" i="13"/>
  <c r="AU48" i="13"/>
  <c r="AJ48" i="13"/>
  <c r="Y48" i="13"/>
  <c r="O48" i="13"/>
  <c r="D48" i="13"/>
  <c r="AO48" i="13"/>
  <c r="I48" i="13"/>
  <c r="AN48" i="13"/>
  <c r="S48" i="13"/>
  <c r="BK48" i="13"/>
  <c r="AS48" i="13"/>
  <c r="AI48" i="13"/>
  <c r="X48" i="13"/>
  <c r="M48" i="13"/>
  <c r="BD48" i="13"/>
  <c r="AE48" i="13"/>
  <c r="T48" i="13"/>
  <c r="AY48" i="13"/>
  <c r="AC48" i="13"/>
  <c r="H48" i="13"/>
  <c r="BR48" i="13"/>
  <c r="BB48" i="13"/>
  <c r="AL48" i="13"/>
  <c r="V48" i="13"/>
  <c r="F48" i="13"/>
  <c r="BM48" i="13"/>
  <c r="P48" i="13"/>
  <c r="AK48" i="13"/>
  <c r="BG48" i="13"/>
  <c r="Q48" i="13"/>
  <c r="AM48" i="13"/>
  <c r="BH48" i="13"/>
  <c r="BN48" i="13"/>
  <c r="AX48" i="13"/>
  <c r="AH48" i="13"/>
  <c r="R48" i="13"/>
  <c r="BY48" i="13"/>
  <c r="BI48" i="13"/>
  <c r="U48" i="13"/>
  <c r="BO48" i="13"/>
  <c r="W48" i="13"/>
  <c r="AR48" i="13"/>
  <c r="BP48" i="13"/>
  <c r="BZ48" i="13"/>
  <c r="BJ48" i="13"/>
  <c r="AT48" i="13"/>
  <c r="AD48" i="13"/>
  <c r="N48" i="13"/>
  <c r="BU48" i="13"/>
  <c r="E48" i="13"/>
  <c r="AA48" i="13"/>
  <c r="AQ48" i="13"/>
  <c r="BF48" i="13"/>
  <c r="BQ48" i="13"/>
  <c r="BA48" i="13"/>
  <c r="G48" i="13"/>
  <c r="AW48" i="13"/>
  <c r="AP48" i="13"/>
  <c r="K48" i="13"/>
  <c r="BW48" i="13"/>
  <c r="L48" i="13"/>
  <c r="Z48" i="13"/>
  <c r="AF48" i="13"/>
  <c r="AB48" i="13"/>
  <c r="BX48" i="13"/>
  <c r="BV48" i="13"/>
  <c r="J48" i="13"/>
  <c r="AV48" i="13"/>
  <c r="AG48" i="13"/>
  <c r="BC48" i="13"/>
</calcChain>
</file>

<file path=xl/sharedStrings.xml><?xml version="1.0" encoding="utf-8"?>
<sst xmlns="http://schemas.openxmlformats.org/spreadsheetml/2006/main" count="419" uniqueCount="184">
  <si>
    <t>Eurostat</t>
  </si>
  <si>
    <t xml:space="preserve"> </t>
  </si>
  <si>
    <t>III</t>
  </si>
  <si>
    <t>I</t>
  </si>
  <si>
    <t>II</t>
  </si>
  <si>
    <t>IV</t>
  </si>
  <si>
    <t>Full description</t>
  </si>
  <si>
    <t>Unit</t>
  </si>
  <si>
    <t>Source</t>
  </si>
  <si>
    <t>Indicator</t>
  </si>
  <si>
    <t>Core inflation</t>
  </si>
  <si>
    <t>Average wage</t>
  </si>
  <si>
    <t>Unemployment rate</t>
  </si>
  <si>
    <t>Employment rate</t>
  </si>
  <si>
    <t>Vacancies</t>
  </si>
  <si>
    <t>Capacity utilization</t>
  </si>
  <si>
    <t>Demand in construction</t>
  </si>
  <si>
    <t>Demand in industry</t>
  </si>
  <si>
    <t>Demand in services</t>
  </si>
  <si>
    <t>Economic sentiment</t>
  </si>
  <si>
    <t>Construction survey: 'insufficient demand' as the main factor limiting building activity</t>
  </si>
  <si>
    <t>Industry survey: 'insufficient demand' as the main factor currently limiting production</t>
  </si>
  <si>
    <t>Services survey: 'insufficient demand' as the main factor currently limiting business</t>
  </si>
  <si>
    <t>Current level of capacity utilization in manufacturing industry</t>
  </si>
  <si>
    <t>HICP excluding energy, food, alcohol and tobacco</t>
  </si>
  <si>
    <t>Average monthly gross wages, average of economic activities</t>
  </si>
  <si>
    <t>Unemployment rate, population aged 15-74</t>
  </si>
  <si>
    <t>Employment rate, population aged 15-74</t>
  </si>
  <si>
    <t>Number of job vacancies, economic activities total</t>
  </si>
  <si>
    <t>Economic Sentiment Indicator, composite indicator made up of five sectoral confidence indicators</t>
  </si>
  <si>
    <t>%, seasonally adjusted</t>
  </si>
  <si>
    <t>% change y-o-y, quarter = 3 month average</t>
  </si>
  <si>
    <t>% change y-o-y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</si>
  <si>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</si>
  <si>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</si>
  <si>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</si>
  <si>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</si>
  <si>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</si>
  <si>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</si>
  <si>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</si>
  <si>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</si>
  <si>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</si>
  <si>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</si>
  <si>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</si>
  <si>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</si>
  <si>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</si>
  <si>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</si>
  <si>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</si>
  <si>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</si>
  <si>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</si>
  <si>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</si>
  <si>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</si>
  <si>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</si>
  <si>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</si>
  <si>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</si>
  <si>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</si>
  <si>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</si>
  <si>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</si>
  <si>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</si>
  <si>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</si>
  <si>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</si>
  <si>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</si>
  <si>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</si>
  <si>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</si>
  <si>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</si>
  <si>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</si>
  <si>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</si>
  <si>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</si>
  <si>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</si>
  <si>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</si>
  <si>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</si>
  <si>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</si>
  <si>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</si>
  <si>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</si>
  <si>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</si>
  <si>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</si>
  <si>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</si>
  <si>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</si>
  <si>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</si>
  <si>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</si>
  <si>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</si>
  <si>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</si>
  <si>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</si>
  <si>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</si>
  <si>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</si>
  <si>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</si>
  <si>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</si>
  <si>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</si>
  <si>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</si>
  <si>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</si>
  <si>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mean</t>
  </si>
  <si>
    <t>variance</t>
  </si>
  <si>
    <t>st. deviation</t>
  </si>
  <si>
    <t>Composite indicator</t>
  </si>
  <si>
    <t>Table 1</t>
  </si>
  <si>
    <t>Table 2</t>
  </si>
  <si>
    <t>Table 3</t>
  </si>
  <si>
    <t>Table 4</t>
  </si>
  <si>
    <t>Statistics Latvia</t>
  </si>
  <si>
    <t>http://appsso.eurostat.ec.europa.eu/nui/show.do?dataset=prc_hicp_manr&amp;lang=en</t>
  </si>
  <si>
    <t>https://www.csb.gov.lv/lv/statistika/statistikas-temas/socialie-procesi/darba-samaksa/tabulas/ds020c/stradajoso-menesa-videja-darba-samaksa-pa</t>
  </si>
  <si>
    <t>https://data1.csb.gov.lv/pxweb/lv/sociala/sociala__aiznemtdv__isterm/JVS020c.px/table/tableViewLayout1/?rxid=736e27d8-4d7b-471d-97b5-6ac2a8510eeb</t>
  </si>
  <si>
    <t>Level, quarter = 3 month average</t>
  </si>
  <si>
    <t>https://ec.europa.eu/eurostat/tgm/table.do?tab=table&amp;init=1&amp;language=en&amp;pcode=teibs070&amp;plugin=1</t>
  </si>
  <si>
    <t>2018Q2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</si>
  <si>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</si>
  <si>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</si>
  <si>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</si>
  <si>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</si>
  <si>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</si>
  <si>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</si>
  <si>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</si>
  <si>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</si>
  <si>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</si>
  <si>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</si>
  <si>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</si>
  <si>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</si>
  <si>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</si>
  <si>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</si>
  <si>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</si>
  <si>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</si>
  <si>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Direct source</t>
  </si>
  <si>
    <t>Pamatinflācija</t>
  </si>
  <si>
    <t>Vidējā alga</t>
  </si>
  <si>
    <t>Bezdarba līmenis</t>
  </si>
  <si>
    <t>Nodarbinātības līmenis</t>
  </si>
  <si>
    <t>Vakances</t>
  </si>
  <si>
    <t>Jaudu noslodze</t>
  </si>
  <si>
    <t>Ekonomikas sentiments</t>
  </si>
  <si>
    <t>Rādītājs</t>
  </si>
  <si>
    <t>http://appsso.eurostat.ec.europa.eu/nui/submitViewTableAction.do</t>
  </si>
  <si>
    <t>n</t>
  </si>
  <si>
    <t>Tirdzniecības bilance</t>
  </si>
  <si>
    <t>Tekošā konta bilance</t>
  </si>
  <si>
    <t>Mājokļu cenas</t>
  </si>
  <si>
    <t>Trade balance</t>
  </si>
  <si>
    <t>Current account balance</t>
  </si>
  <si>
    <t>House price index</t>
  </si>
  <si>
    <t>Current account</t>
  </si>
  <si>
    <t>Total, at the end of each quarter</t>
  </si>
  <si>
    <t>2018Q3</t>
  </si>
  <si>
    <t>2018Q4</t>
  </si>
  <si>
    <t>https://data1.csb.gov.lv/pxweb/lv/sociala/sociala__nodarb__nodarb__isterm/NB050c.px/?rxid=ff27ca5d-8a31-4fd4-abcb-83f666f3c6f4</t>
  </si>
  <si>
    <t>% of employed to the total population of the same age group</t>
  </si>
  <si>
    <t>https://data1.csb.gov.lv/pxweb/en/ekfin/ekfin__konjunkt__isterm/KR090m.px/?rxid=4926f411-d9bf-4388-8501-8888ed08ea2b</t>
  </si>
  <si>
    <t>Pieprasījums būvniecības nozarē</t>
  </si>
  <si>
    <t>Pieprasījums apstrādes rūpniecības nozarē</t>
  </si>
  <si>
    <t>Pieprasījums pakalpojumu nozarēs</t>
  </si>
  <si>
    <t>https://data1.csb.gov.lv/pxweb/en/ekfin/ekfin__konjunkt__isterm/KR050c.px/?rxid=4926f411-d9bf-4388-8501-8888ed08ea2b</t>
  </si>
  <si>
    <t>% of enterprises, quarter = 3 month average</t>
  </si>
  <si>
    <t>% of enterprises, 4 quarters = 4 times a year</t>
  </si>
  <si>
    <t>https://data1.csb.gov.lv/pxweb/en/ekfin/ekfin__konjunkt__isterm/KR120c.px/?rxid=4926f411-d9bf-4388-8501-8888ed08ea2b</t>
  </si>
  <si>
    <t>http://data1.csb.gov.lv/pxweb/lv/ekfin/ekfin__konjunkt__isterm/KR010m.px/?rxid=377d7f37-d756-4aed-8a3a-8dbe8a39c6ab</t>
  </si>
  <si>
    <t>https://data1.csb.gov.lv/pxweb/en/atirdz/atirdz__atirdz__isterm/AT020c.px/</t>
  </si>
  <si>
    <t>Exports and imports by grouping of countries</t>
  </si>
  <si>
    <t>% of GDP, seasonally unadjusted</t>
  </si>
  <si>
    <t>% of active population, seasonally adjusted</t>
  </si>
  <si>
    <t>Bank of Latvia</t>
  </si>
  <si>
    <t>https://statdb.bank.lv/lb/Data.aspx?id=200</t>
  </si>
  <si>
    <t>http://data.csb.gov.lv/pxweb/en/ekfin/ekfin__PCI__isterm/PC070c.px/?rxid=6566fef6-07dc-4eff-a946-933dbfd593ce</t>
  </si>
  <si>
    <t>House price</t>
  </si>
  <si>
    <t>Value of loans granted to the non-financial residents</t>
  </si>
  <si>
    <t>https://statdb.bank.lv/lb/Data.aspx?id=224</t>
  </si>
  <si>
    <t>Credits (non-financial residents)</t>
  </si>
  <si>
    <t>coef.</t>
  </si>
  <si>
    <t>Credit (non-financial residents)</t>
  </si>
  <si>
    <t>Kreditēšana (nefinanšu rezidenti)</t>
  </si>
  <si>
    <t>Saliktais indekss</t>
  </si>
  <si>
    <t>Latvijas ekonomikas siltuma karte, 2000.-2018.gadiem</t>
  </si>
  <si>
    <t>Latvian economy cycle heatmap, 2000-2018</t>
  </si>
  <si>
    <t>Instructions</t>
  </si>
  <si>
    <t>Instrukcija</t>
  </si>
  <si>
    <t xml:space="preserve">1. Datu sērijām tiek aprēķināta vidējā vērtība, dispersija un </t>
  </si>
  <si>
    <t>standartnovirze.</t>
  </si>
  <si>
    <t xml:space="preserve">2. Dati tiek normalizēti, atņemot vidējo vērtību un dalot ar </t>
  </si>
  <si>
    <t>3. Izmantojot nosacīto formatējumu, datu lauki tiek iekrāsoti,</t>
  </si>
  <si>
    <t>no mazākās līdz augstākai vērtībai ap ilgtermiņa vidējo.</t>
  </si>
  <si>
    <t xml:space="preserve">1. Calculate the mean, variance, and standard deviation of </t>
  </si>
  <si>
    <t>each data series.</t>
  </si>
  <si>
    <t>2. Normalise the data by substracting the mean and dividing</t>
  </si>
  <si>
    <t>standartnovirzi (4.tabula).</t>
  </si>
  <si>
    <t>by standard deviation (Table 4).</t>
  </si>
  <si>
    <t>3. Use Conditional Formating → New rule → 3-Color Scale from</t>
  </si>
  <si>
    <t>lowest to highest value to color the cells.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</si>
</sst>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;;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.5"/>
      <color theme="1"/>
      <name val="Calibri"/>
      <family val="2"/>
      <scheme val="minor"/>
    </font>
    <font>
      <sz val="10.5"/>
      <name val="Calibri"/>
      <family val="2"/>
      <scheme val="minor"/>
    </font>
    <font>
      <sz val="10.5"/>
      <color theme="0" tint="-0.499984740745262"/>
      <name val="Calibri"/>
      <family val="2"/>
      <charset val="186"/>
      <scheme val="minor"/>
    </font>
    <font>
      <b/>
      <sz val="10.5"/>
      <color rgb="FF0070C0"/>
      <name val="Calibri"/>
      <family val="2"/>
      <charset val="186"/>
      <scheme val="minor"/>
    </font>
    <font>
      <i/>
      <sz val="10.5"/>
      <color theme="1"/>
      <name val="Calibri"/>
      <family val="2"/>
      <scheme val="minor"/>
    </font>
    <font>
      <sz val="10.5"/>
      <color theme="0" tint="-0.499984740745262"/>
      <name val="Calibri"/>
      <family val="2"/>
      <scheme val="minor"/>
    </font>
    <font>
      <sz val="10.5"/>
      <color rgb="FFFF0000"/>
      <name val="Calibri"/>
      <family val="2"/>
      <scheme val="minor"/>
    </font>
    <font>
      <sz val="10.5"/>
      <color rgb="FF0070C0"/>
      <name val="Calibri"/>
      <family val="2"/>
      <scheme val="minor"/>
    </font>
    <font>
      <sz val="10.5"/>
      <color rgb="FF0070C0"/>
      <name val="Calibri"/>
      <family val="2"/>
      <charset val="186"/>
      <scheme val="minor"/>
    </font>
    <font>
      <i/>
      <sz val="10.5"/>
      <color rgb="FFFF0000"/>
      <name val="Calibri"/>
      <family val="2"/>
      <charset val="186"/>
      <scheme val="minor"/>
    </font>
    <font>
      <b/>
      <sz val="10.5"/>
      <color theme="1"/>
      <name val="Calibri"/>
      <family val="2"/>
      <charset val="186"/>
      <scheme val="minor"/>
    </font>
    <font>
      <b/>
      <i/>
      <sz val="10.5"/>
      <color theme="1"/>
      <name val="Calibri"/>
      <family val="2"/>
      <charset val="186"/>
      <scheme val="minor"/>
    </font>
    <font>
      <u/>
      <sz val="11"/>
      <color theme="10"/>
      <name val="Calibri"/>
      <family val="2"/>
      <scheme val="minor"/>
    </font>
    <font>
      <sz val="10.5"/>
      <name val="Calibri"/>
      <family val="2"/>
      <charset val="186"/>
      <scheme val="minor"/>
    </font>
    <font>
      <b/>
      <sz val="10.5"/>
      <color theme="1"/>
      <name val="Calibri"/>
      <family val="2"/>
      <scheme val="minor"/>
    </font>
    <font>
      <b/>
      <sz val="10.5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1" fillId="0" borderId="0"/>
    <xf numFmtId="0" fontId="14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6" fillId="2" borderId="0" xfId="0" applyFont="1" applyFill="1" applyAlignment="1">
      <alignment horizontal="center"/>
    </xf>
    <xf numFmtId="0" fontId="12" fillId="4" borderId="1" xfId="0" applyFont="1" applyFill="1" applyBorder="1"/>
    <xf numFmtId="0" fontId="2" fillId="2" borderId="0" xfId="0" applyFont="1" applyFill="1"/>
    <xf numFmtId="0" fontId="3" fillId="2" borderId="0" xfId="0" applyFont="1" applyFill="1"/>
    <xf numFmtId="0" fontId="13" fillId="3" borderId="0" xfId="0" applyFont="1" applyFill="1" applyAlignment="1">
      <alignment horizontal="center"/>
    </xf>
    <xf numFmtId="0" fontId="14" fillId="2" borderId="0" xfId="2" applyFill="1"/>
    <xf numFmtId="0" fontId="0" fillId="4" borderId="1" xfId="0" applyFill="1" applyBorder="1"/>
    <xf numFmtId="0" fontId="2" fillId="5" borderId="0" xfId="0" applyFont="1" applyFill="1"/>
    <xf numFmtId="0" fontId="14" fillId="5" borderId="0" xfId="2" applyFill="1"/>
    <xf numFmtId="0" fontId="0" fillId="2" borderId="0" xfId="0" applyFill="1"/>
    <xf numFmtId="0" fontId="3" fillId="2" borderId="0" xfId="0" applyFont="1" applyFill="1" applyBorder="1"/>
    <xf numFmtId="0" fontId="14" fillId="2" borderId="0" xfId="2" applyFill="1" applyBorder="1"/>
    <xf numFmtId="0" fontId="3" fillId="5" borderId="0" xfId="0" applyFont="1" applyFill="1"/>
    <xf numFmtId="0" fontId="3" fillId="5" borderId="0" xfId="0" applyFont="1" applyFill="1" applyBorder="1"/>
    <xf numFmtId="0" fontId="14" fillId="5" borderId="0" xfId="2" applyFill="1" applyAlignment="1">
      <alignment horizontal="left"/>
    </xf>
    <xf numFmtId="0" fontId="0" fillId="5" borderId="0" xfId="0" applyFill="1"/>
    <xf numFmtId="0" fontId="4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5" fillId="5" borderId="0" xfId="0" applyFont="1" applyFill="1"/>
    <xf numFmtId="164" fontId="2" fillId="5" borderId="0" xfId="0" applyNumberFormat="1" applyFont="1" applyFill="1" applyAlignment="1">
      <alignment horizontal="center"/>
    </xf>
    <xf numFmtId="164" fontId="3" fillId="5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/>
    </xf>
    <xf numFmtId="164" fontId="2" fillId="5" borderId="0" xfId="0" applyNumberFormat="1" applyFont="1" applyFill="1" applyAlignment="1">
      <alignment horizontal="center" vertical="center"/>
    </xf>
    <xf numFmtId="0" fontId="15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1" fontId="2" fillId="5" borderId="0" xfId="0" applyNumberFormat="1" applyFont="1" applyFill="1" applyAlignment="1">
      <alignment horizontal="center"/>
    </xf>
    <xf numFmtId="1" fontId="2" fillId="5" borderId="0" xfId="0" applyNumberFormat="1" applyFont="1" applyFill="1" applyAlignment="1">
      <alignment horizontal="center" vertical="center"/>
    </xf>
    <xf numFmtId="165" fontId="2" fillId="5" borderId="0" xfId="0" applyNumberFormat="1" applyFont="1" applyFill="1" applyAlignment="1">
      <alignment horizontal="center" vertical="center"/>
    </xf>
    <xf numFmtId="1" fontId="3" fillId="5" borderId="0" xfId="0" applyNumberFormat="1" applyFont="1" applyFill="1" applyAlignment="1">
      <alignment horizontal="center"/>
    </xf>
    <xf numFmtId="0" fontId="16" fillId="5" borderId="0" xfId="0" applyFont="1" applyFill="1"/>
    <xf numFmtId="0" fontId="7" fillId="5" borderId="0" xfId="0" applyFont="1" applyFill="1"/>
    <xf numFmtId="164" fontId="7" fillId="5" borderId="0" xfId="0" applyNumberFormat="1" applyFont="1" applyFill="1" applyAlignment="1">
      <alignment horizontal="center"/>
    </xf>
    <xf numFmtId="1" fontId="7" fillId="5" borderId="0" xfId="0" applyNumberFormat="1" applyFont="1" applyFill="1" applyAlignment="1">
      <alignment horizontal="center"/>
    </xf>
    <xf numFmtId="0" fontId="2" fillId="5" borderId="0" xfId="0" applyFont="1" applyFill="1" applyBorder="1"/>
    <xf numFmtId="164" fontId="2" fillId="5" borderId="0" xfId="0" applyNumberFormat="1" applyFont="1" applyFill="1" applyBorder="1" applyAlignment="1">
      <alignment horizontal="center"/>
    </xf>
    <xf numFmtId="0" fontId="0" fillId="5" borderId="0" xfId="0" applyFill="1" applyBorder="1"/>
    <xf numFmtId="0" fontId="3" fillId="5" borderId="2" xfId="0" applyFont="1" applyFill="1" applyBorder="1"/>
    <xf numFmtId="164" fontId="2" fillId="5" borderId="2" xfId="0" applyNumberFormat="1" applyFont="1" applyFill="1" applyBorder="1" applyAlignment="1">
      <alignment horizontal="center"/>
    </xf>
    <xf numFmtId="0" fontId="11" fillId="5" borderId="0" xfId="0" applyFont="1" applyFill="1"/>
    <xf numFmtId="0" fontId="9" fillId="5" borderId="0" xfId="0" applyFont="1" applyFill="1"/>
    <xf numFmtId="0" fontId="10" fillId="5" borderId="0" xfId="0" applyFont="1" applyFill="1"/>
    <xf numFmtId="0" fontId="12" fillId="5" borderId="0" xfId="0" applyFont="1" applyFill="1" applyBorder="1"/>
    <xf numFmtId="0" fontId="2" fillId="5" borderId="0" xfId="0" applyFont="1" applyFill="1" applyBorder="1" applyAlignment="1">
      <alignment horizontal="center"/>
    </xf>
    <xf numFmtId="2" fontId="2" fillId="5" borderId="0" xfId="0" applyNumberFormat="1" applyFont="1" applyFill="1" applyBorder="1" applyAlignment="1">
      <alignment horizontal="center"/>
    </xf>
    <xf numFmtId="0" fontId="11" fillId="5" borderId="0" xfId="0" applyFont="1" applyFill="1" applyBorder="1" applyAlignment="1">
      <alignment horizontal="right"/>
    </xf>
    <xf numFmtId="0" fontId="6" fillId="5" borderId="0" xfId="0" applyFont="1" applyFill="1" applyBorder="1" applyAlignment="1">
      <alignment horizontal="right"/>
    </xf>
    <xf numFmtId="0" fontId="8" fillId="5" borderId="0" xfId="0" applyFont="1" applyFill="1" applyBorder="1"/>
    <xf numFmtId="0" fontId="7" fillId="5" borderId="0" xfId="0" applyFont="1" applyFill="1" applyBorder="1"/>
    <xf numFmtId="0" fontId="17" fillId="3" borderId="0" xfId="0" applyFont="1" applyFill="1"/>
    <xf numFmtId="0" fontId="18" fillId="5" borderId="0" xfId="0" applyFont="1" applyFill="1"/>
    <xf numFmtId="0" fontId="18" fillId="5" borderId="0" xfId="0" applyFont="1" applyFill="1" applyBorder="1"/>
    <xf numFmtId="0" fontId="18" fillId="5" borderId="2" xfId="0" applyFont="1" applyFill="1" applyBorder="1"/>
    <xf numFmtId="0" fontId="18" fillId="5" borderId="0" xfId="0" applyFont="1" applyFill="1" applyAlignment="1">
      <alignment horizontal="center"/>
    </xf>
    <xf numFmtId="166" fontId="18" fillId="5" borderId="0" xfId="0" applyNumberFormat="1" applyFont="1" applyFill="1" applyAlignment="1">
      <alignment horizontal="center"/>
    </xf>
    <xf numFmtId="166" fontId="18" fillId="5" borderId="0" xfId="0" applyNumberFormat="1" applyFont="1" applyFill="1"/>
    <xf numFmtId="166" fontId="18" fillId="5" borderId="0" xfId="0" applyNumberFormat="1" applyFont="1" applyFill="1" applyBorder="1"/>
    <xf numFmtId="166" fontId="18" fillId="5" borderId="0" xfId="0" applyNumberFormat="1" applyFont="1" applyFill="1" applyBorder="1" applyAlignment="1">
      <alignment horizontal="center"/>
    </xf>
    <xf numFmtId="166" fontId="18" fillId="5" borderId="2" xfId="0" applyNumberFormat="1" applyFont="1" applyFill="1" applyBorder="1" applyAlignment="1">
      <alignment horizontal="center"/>
    </xf>
    <xf numFmtId="0" fontId="19" fillId="5" borderId="0" xfId="0" applyFont="1" applyFill="1"/>
    <xf numFmtId="1" fontId="2" fillId="5" borderId="0" xfId="0" applyNumberFormat="1" applyFont="1" applyFill="1" applyAlignment="1">
      <alignment horizontal="left"/>
    </xf>
    <xf numFmtId="1" fontId="18" fillId="5" borderId="0" xfId="0" applyNumberFormat="1" applyFont="1" applyFill="1" applyAlignment="1">
      <alignment horizontal="left"/>
    </xf>
  </cellXfs>
  <cellStyles count="3">
    <cellStyle name="Hyperlink" xfId="2" builtinId="8"/>
    <cellStyle name="Normaallaad 2" xfId="1" xr:uid="{00000000-0005-0000-0000-000001000000}"/>
    <cellStyle name="Normal" xfId="0" builtinId="0"/>
  </cellStyles>
  <dxfs count="0"/>
  <tableStyles count="0" defaultTableStyle="TableStyleMedium2" defaultPivotStyle="PivotStyleMedium9"/>
  <colors>
    <mruColors>
      <color rgb="FFFFFFFF"/>
      <color rgb="FF00FF00"/>
      <color rgb="FFFF6600"/>
      <color rgb="FFD80A0F"/>
      <color rgb="FFFFFFCC"/>
      <color rgb="FF419D59"/>
      <color rgb="FF3785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ppsso.eurostat.ec.europa.eu/nui/submitViewTableAction.do" TargetMode="External"/><Relationship Id="rId13" Type="http://schemas.openxmlformats.org/officeDocument/2006/relationships/hyperlink" Target="http://data.csb.gov.lv/pxweb/en/ekfin/ekfin__PCI__isterm/PC070c.px/?rxid=6566fef6-07dc-4eff-a946-933dbfd593ce" TargetMode="External"/><Relationship Id="rId3" Type="http://schemas.openxmlformats.org/officeDocument/2006/relationships/hyperlink" Target="http://data1.csb.gov.lv/pxweb/lv/ekfin/ekfin__konjunkt__isterm/KR010m.px/?rxid=377d7f37-d756-4aed-8a3a-8dbe8a39c6ab" TargetMode="External"/><Relationship Id="rId7" Type="http://schemas.openxmlformats.org/officeDocument/2006/relationships/hyperlink" Target="https://data1.csb.gov.lv/pxweb/en/ekfin/ekfin__konjunkt__isterm/KR120c.px/?rxid=4926f411-d9bf-4388-8501-8888ed08ea2b" TargetMode="External"/><Relationship Id="rId12" Type="http://schemas.openxmlformats.org/officeDocument/2006/relationships/hyperlink" Target="https://statdb.bank.lv/lb/Data.aspx?id=200" TargetMode="External"/><Relationship Id="rId2" Type="http://schemas.openxmlformats.org/officeDocument/2006/relationships/hyperlink" Target="https://data1.csb.gov.lv/pxweb/lv/sociala/sociala__aiznemtdv__isterm/JVS020c.px/table/tableViewLayout1/?rxid=736e27d8-4d7b-471d-97b5-6ac2a8510eeb" TargetMode="External"/><Relationship Id="rId1" Type="http://schemas.openxmlformats.org/officeDocument/2006/relationships/hyperlink" Target="https://www.csb.gov.lv/lv/statistika/statistikas-temas/socialie-procesi/darba-samaksa/tabulas/ds020c/stradajoso-menesa-videja-darba-samaksa-pa" TargetMode="External"/><Relationship Id="rId6" Type="http://schemas.openxmlformats.org/officeDocument/2006/relationships/hyperlink" Target="https://data1.csb.gov.lv/pxweb/en/ekfin/ekfin__konjunkt__isterm/KR050c.px/?rxid=4926f411-d9bf-4388-8501-8888ed08ea2b" TargetMode="External"/><Relationship Id="rId11" Type="http://schemas.openxmlformats.org/officeDocument/2006/relationships/hyperlink" Target="https://data1.csb.gov.lv/pxweb/en/atirdz/atirdz__atirdz__isterm/AT020c.px/" TargetMode="External"/><Relationship Id="rId5" Type="http://schemas.openxmlformats.org/officeDocument/2006/relationships/hyperlink" Target="https://data1.csb.gov.lv/pxweb/en/ekfin/ekfin__konjunkt__isterm/KR090m.px/?rxid=4926f411-d9bf-4388-8501-8888ed08ea2b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ata1.csb.gov.lv/pxweb/lv/sociala/sociala__nodarb__nodarb__isterm/NB050c.px/?rxid=ff27ca5d-8a31-4fd4-abcb-83f666f3c6f4" TargetMode="External"/><Relationship Id="rId4" Type="http://schemas.openxmlformats.org/officeDocument/2006/relationships/hyperlink" Target="https://ec.europa.eu/eurostat/tgm/table.do?tab=table&amp;init=1&amp;language=en&amp;pcode=teibs070&amp;plugin=1" TargetMode="External"/><Relationship Id="rId9" Type="http://schemas.openxmlformats.org/officeDocument/2006/relationships/hyperlink" Target="http://appsso.eurostat.ec.europa.eu/nui/show.do?dataset=prc_hicp_manr&amp;lang=en" TargetMode="External"/><Relationship Id="rId14" Type="http://schemas.openxmlformats.org/officeDocument/2006/relationships/hyperlink" Target="https://statdb.bank.lv/lb/Data.aspx?id=22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U31"/>
  <sheetViews>
    <sheetView zoomScale="85" zoomScaleNormal="85" workbookViewId="0">
      <selection activeCell="A2" sqref="A2"/>
    </sheetView>
  </sheetViews>
  <sheetFormatPr defaultColWidth="0" defaultRowHeight="15" zeroHeight="1" x14ac:dyDescent="0.25"/>
  <cols>
    <col min="1" max="1" width="17.5703125" customWidth="1"/>
    <col min="2" max="2" width="20.140625" customWidth="1"/>
    <col min="3" max="3" width="79.5703125" customWidth="1"/>
    <col min="4" max="4" width="63.85546875" customWidth="1"/>
    <col min="5" max="5" width="33.42578125" customWidth="1"/>
    <col min="6" max="21" width="9.140625" customWidth="1"/>
    <col min="22" max="16384" width="9.140625" style="17" hidden="1"/>
  </cols>
  <sheetData>
    <row r="1" spans="1:21" x14ac:dyDescent="0.25">
      <c r="A1" s="9"/>
      <c r="B1" s="9"/>
      <c r="C1" s="9"/>
      <c r="D1" s="9"/>
      <c r="E1" s="9"/>
      <c r="F1" s="9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ht="15.75" thickBot="1" x14ac:dyDescent="0.3">
      <c r="A2" s="3" t="s">
        <v>129</v>
      </c>
      <c r="B2" s="3" t="s">
        <v>9</v>
      </c>
      <c r="C2" s="3" t="s">
        <v>6</v>
      </c>
      <c r="D2" s="3" t="s">
        <v>7</v>
      </c>
      <c r="E2" s="3" t="s">
        <v>8</v>
      </c>
      <c r="F2" s="3" t="s">
        <v>121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x14ac:dyDescent="0.25">
      <c r="A3" s="4" t="s">
        <v>123</v>
      </c>
      <c r="B3" s="4" t="s">
        <v>11</v>
      </c>
      <c r="C3" s="4" t="s">
        <v>25</v>
      </c>
      <c r="D3" s="5" t="s">
        <v>32</v>
      </c>
      <c r="E3" s="7" t="s">
        <v>98</v>
      </c>
      <c r="F3" s="4" t="s">
        <v>100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x14ac:dyDescent="0.25">
      <c r="A4" s="9" t="s">
        <v>124</v>
      </c>
      <c r="B4" s="9" t="s">
        <v>12</v>
      </c>
      <c r="C4" s="9" t="s">
        <v>26</v>
      </c>
      <c r="D4" s="9" t="s">
        <v>156</v>
      </c>
      <c r="E4" s="10" t="s">
        <v>0</v>
      </c>
      <c r="F4" s="9" t="s">
        <v>130</v>
      </c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 x14ac:dyDescent="0.25">
      <c r="A5" s="4" t="s">
        <v>125</v>
      </c>
      <c r="B5" s="4" t="s">
        <v>13</v>
      </c>
      <c r="C5" s="4" t="s">
        <v>27</v>
      </c>
      <c r="D5" s="4" t="s">
        <v>143</v>
      </c>
      <c r="E5" s="7" t="s">
        <v>98</v>
      </c>
      <c r="F5" s="11" t="s">
        <v>142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x14ac:dyDescent="0.25">
      <c r="A6" s="9" t="s">
        <v>126</v>
      </c>
      <c r="B6" s="9" t="s">
        <v>14</v>
      </c>
      <c r="C6" s="14" t="s">
        <v>28</v>
      </c>
      <c r="D6" s="14" t="s">
        <v>139</v>
      </c>
      <c r="E6" s="10" t="s">
        <v>98</v>
      </c>
      <c r="F6" s="9" t="s">
        <v>101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x14ac:dyDescent="0.25">
      <c r="A7" s="4" t="s">
        <v>127</v>
      </c>
      <c r="B7" s="4" t="s">
        <v>15</v>
      </c>
      <c r="C7" s="4" t="s">
        <v>23</v>
      </c>
      <c r="D7" s="4" t="s">
        <v>30</v>
      </c>
      <c r="E7" s="7" t="s">
        <v>0</v>
      </c>
      <c r="F7" s="4" t="s">
        <v>103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x14ac:dyDescent="0.25">
      <c r="A8" s="9" t="s">
        <v>145</v>
      </c>
      <c r="B8" s="9" t="s">
        <v>16</v>
      </c>
      <c r="C8" s="9" t="s">
        <v>20</v>
      </c>
      <c r="D8" s="9" t="s">
        <v>149</v>
      </c>
      <c r="E8" s="10" t="s">
        <v>98</v>
      </c>
      <c r="F8" s="9" t="s">
        <v>144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x14ac:dyDescent="0.25">
      <c r="A9" s="4" t="s">
        <v>146</v>
      </c>
      <c r="B9" s="4" t="s">
        <v>17</v>
      </c>
      <c r="C9" s="4" t="s">
        <v>21</v>
      </c>
      <c r="D9" s="4" t="s">
        <v>150</v>
      </c>
      <c r="E9" s="7" t="s">
        <v>98</v>
      </c>
      <c r="F9" s="4" t="s">
        <v>148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x14ac:dyDescent="0.25">
      <c r="A10" s="9" t="s">
        <v>147</v>
      </c>
      <c r="B10" s="9" t="s">
        <v>18</v>
      </c>
      <c r="C10" s="9" t="s">
        <v>22</v>
      </c>
      <c r="D10" s="9" t="s">
        <v>150</v>
      </c>
      <c r="E10" s="10" t="s">
        <v>98</v>
      </c>
      <c r="F10" s="9" t="s">
        <v>151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</row>
    <row r="11" spans="1:21" x14ac:dyDescent="0.25">
      <c r="A11" s="4" t="s">
        <v>128</v>
      </c>
      <c r="B11" s="4" t="s">
        <v>19</v>
      </c>
      <c r="C11" s="5" t="s">
        <v>29</v>
      </c>
      <c r="D11" s="5" t="s">
        <v>102</v>
      </c>
      <c r="E11" s="7" t="s">
        <v>98</v>
      </c>
      <c r="F11" s="11" t="s">
        <v>152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x14ac:dyDescent="0.25">
      <c r="A12" s="9" t="s">
        <v>166</v>
      </c>
      <c r="B12" s="9" t="s">
        <v>165</v>
      </c>
      <c r="C12" s="9" t="s">
        <v>161</v>
      </c>
      <c r="D12" s="14" t="s">
        <v>139</v>
      </c>
      <c r="E12" s="10" t="s">
        <v>157</v>
      </c>
      <c r="F12" s="9" t="s">
        <v>162</v>
      </c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</row>
    <row r="13" spans="1:21" x14ac:dyDescent="0.25">
      <c r="A13" s="4" t="s">
        <v>132</v>
      </c>
      <c r="B13" s="12" t="s">
        <v>135</v>
      </c>
      <c r="C13" s="12" t="s">
        <v>154</v>
      </c>
      <c r="D13" s="12" t="s">
        <v>155</v>
      </c>
      <c r="E13" s="13" t="s">
        <v>98</v>
      </c>
      <c r="F13" s="4" t="s">
        <v>153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x14ac:dyDescent="0.25">
      <c r="A14" s="9" t="s">
        <v>133</v>
      </c>
      <c r="B14" s="9" t="s">
        <v>136</v>
      </c>
      <c r="C14" s="14" t="s">
        <v>138</v>
      </c>
      <c r="D14" s="15" t="s">
        <v>155</v>
      </c>
      <c r="E14" s="16" t="s">
        <v>157</v>
      </c>
      <c r="F14" s="9" t="s">
        <v>158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spans="1:21" x14ac:dyDescent="0.25">
      <c r="A15" s="4" t="s">
        <v>122</v>
      </c>
      <c r="B15" s="4" t="s">
        <v>10</v>
      </c>
      <c r="C15" s="4" t="s">
        <v>24</v>
      </c>
      <c r="D15" s="5" t="s">
        <v>31</v>
      </c>
      <c r="E15" s="7" t="s">
        <v>0</v>
      </c>
      <c r="F15" s="4" t="s">
        <v>99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x14ac:dyDescent="0.25">
      <c r="A16" s="9" t="s">
        <v>134</v>
      </c>
      <c r="B16" s="9" t="s">
        <v>137</v>
      </c>
      <c r="C16" s="9" t="s">
        <v>137</v>
      </c>
      <c r="D16" s="14" t="s">
        <v>32</v>
      </c>
      <c r="E16" s="10" t="s">
        <v>98</v>
      </c>
      <c r="F16" s="9" t="s">
        <v>159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</row>
    <row r="17" spans="1:21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1:21" hidden="1" x14ac:dyDescent="0.25">
      <c r="A18" s="1"/>
      <c r="F18" s="1"/>
    </row>
    <row r="19" spans="1:21" hidden="1" x14ac:dyDescent="0.25">
      <c r="A19" s="1"/>
      <c r="F19" s="1"/>
    </row>
    <row r="20" spans="1:21" hidden="1" x14ac:dyDescent="0.25">
      <c r="A20" s="1"/>
      <c r="F20" s="1"/>
    </row>
    <row r="21" spans="1:21" hidden="1" x14ac:dyDescent="0.25">
      <c r="A21" s="1"/>
      <c r="F21" s="1"/>
    </row>
    <row r="22" spans="1:21" hidden="1" x14ac:dyDescent="0.25">
      <c r="A22" s="1"/>
      <c r="F22" s="1"/>
    </row>
    <row r="23" spans="1:21" hidden="1" x14ac:dyDescent="0.25"/>
    <row r="24" spans="1:21" hidden="1" x14ac:dyDescent="0.25"/>
    <row r="25" spans="1:21" hidden="1" x14ac:dyDescent="0.25"/>
    <row r="26" spans="1:21" hidden="1" x14ac:dyDescent="0.25"/>
    <row r="27" spans="1:21" hidden="1" x14ac:dyDescent="0.25"/>
    <row r="28" spans="1:21" hidden="1" x14ac:dyDescent="0.25"/>
    <row r="29" spans="1:21" hidden="1" x14ac:dyDescent="0.25"/>
    <row r="30" spans="1:21" hidden="1" x14ac:dyDescent="0.25">
      <c r="C30" s="1"/>
    </row>
    <row r="31" spans="1:21" hidden="1" x14ac:dyDescent="0.25"/>
  </sheetData>
  <hyperlinks>
    <hyperlink ref="E3" r:id="rId1" xr:uid="{00000000-0004-0000-0000-000001000000}"/>
    <hyperlink ref="E6" r:id="rId2" xr:uid="{00000000-0004-0000-0000-000002000000}"/>
    <hyperlink ref="E11" r:id="rId3" xr:uid="{00000000-0004-0000-0000-000003000000}"/>
    <hyperlink ref="E7" r:id="rId4" xr:uid="{00000000-0004-0000-0000-000004000000}"/>
    <hyperlink ref="E8" r:id="rId5" xr:uid="{00000000-0004-0000-0000-000005000000}"/>
    <hyperlink ref="E9" r:id="rId6" xr:uid="{00000000-0004-0000-0000-000006000000}"/>
    <hyperlink ref="E10" r:id="rId7" xr:uid="{00000000-0004-0000-0000-000007000000}"/>
    <hyperlink ref="E4" r:id="rId8" xr:uid="{00000000-0004-0000-0000-000008000000}"/>
    <hyperlink ref="E15" r:id="rId9" xr:uid="{482C5C8E-C762-44A0-8B0B-101CC8FDD364}"/>
    <hyperlink ref="E5" r:id="rId10" xr:uid="{177538BD-20B0-49C6-961A-7244093911E6}"/>
    <hyperlink ref="E13" r:id="rId11" xr:uid="{F5ED0E82-8D02-401E-8E75-2860540B79FD}"/>
    <hyperlink ref="E14" r:id="rId12" xr:uid="{D754E547-C07B-4E05-B854-430831DEFFAF}"/>
    <hyperlink ref="E16" r:id="rId13" xr:uid="{7981DCC5-5A8A-41E9-A54B-6531874E029B}"/>
    <hyperlink ref="E12" r:id="rId14" xr:uid="{69F6DF45-1AFC-4B0A-AF12-D7D3919A75AD}"/>
  </hyperlinks>
  <pageMargins left="0.7" right="0.7" top="0.75" bottom="0.75" header="0.3" footer="0.3"/>
  <pageSetup paperSize="9" scale="30" orientation="landscape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4.9989318521683403E-2"/>
    <pageSetUpPr fitToPage="1"/>
  </sheetPr>
  <dimension ref="A1:CM118"/>
  <sheetViews>
    <sheetView zoomScale="55" zoomScaleNormal="55" workbookViewId="0">
      <pane xSplit="2" topLeftCell="BW1" activePane="topRight" state="frozen"/>
      <selection pane="topRight"/>
    </sheetView>
  </sheetViews>
  <sheetFormatPr defaultColWidth="0" defaultRowHeight="14.25" zeroHeight="1" x14ac:dyDescent="0.25"/>
  <cols>
    <col min="1" max="1" width="9.140625" style="9" customWidth="1"/>
    <col min="2" max="2" width="22.28515625" style="9" customWidth="1"/>
    <col min="3" max="30" width="11.7109375" style="9" customWidth="1"/>
    <col min="31" max="31" width="11.85546875" style="9" bestFit="1" customWidth="1"/>
    <col min="32" max="57" width="10.5703125" style="9" bestFit="1" customWidth="1"/>
    <col min="58" max="58" width="10.7109375" style="9" customWidth="1"/>
    <col min="59" max="59" width="10.85546875" style="9" bestFit="1" customWidth="1"/>
    <col min="60" max="73" width="10.5703125" style="9" bestFit="1" customWidth="1"/>
    <col min="74" max="75" width="9.28515625" style="9" customWidth="1"/>
    <col min="76" max="76" width="10.7109375" style="9" customWidth="1"/>
    <col min="77" max="77" width="10.5703125" style="9" bestFit="1" customWidth="1"/>
    <col min="78" max="78" width="11.140625" style="9" customWidth="1"/>
    <col min="79" max="79" width="11.42578125" style="9" customWidth="1"/>
    <col min="80" max="80" width="12.140625" style="9" customWidth="1"/>
    <col min="81" max="81" width="9.140625" style="9" customWidth="1"/>
    <col min="82" max="82" width="10.7109375" style="9" bestFit="1" customWidth="1"/>
    <col min="83" max="87" width="9.140625" style="9" customWidth="1"/>
    <col min="88" max="16384" width="9.140625" style="9" hidden="1"/>
  </cols>
  <sheetData>
    <row r="1" spans="2:85" x14ac:dyDescent="0.25"/>
    <row r="2" spans="2:85" x14ac:dyDescent="0.25">
      <c r="CC2" s="18"/>
      <c r="CD2" s="19"/>
    </row>
    <row r="3" spans="2:85" x14ac:dyDescent="0.25">
      <c r="B3" s="20" t="s">
        <v>94</v>
      </c>
      <c r="CC3" s="20" t="s">
        <v>95</v>
      </c>
    </row>
    <row r="4" spans="2:85" x14ac:dyDescent="0.25">
      <c r="B4" s="9" t="s">
        <v>9</v>
      </c>
      <c r="C4" s="2" t="s">
        <v>105</v>
      </c>
      <c r="D4" s="2" t="s">
        <v>106</v>
      </c>
      <c r="E4" s="2" t="s">
        <v>107</v>
      </c>
      <c r="F4" s="2" t="s">
        <v>108</v>
      </c>
      <c r="G4" s="2" t="s">
        <v>109</v>
      </c>
      <c r="H4" s="2" t="s">
        <v>110</v>
      </c>
      <c r="I4" s="2" t="s">
        <v>111</v>
      </c>
      <c r="J4" s="2" t="s">
        <v>112</v>
      </c>
      <c r="K4" s="2" t="s">
        <v>113</v>
      </c>
      <c r="L4" s="2" t="s">
        <v>114</v>
      </c>
      <c r="M4" s="2" t="s">
        <v>115</v>
      </c>
      <c r="N4" s="2" t="s">
        <v>116</v>
      </c>
      <c r="O4" s="2" t="s">
        <v>117</v>
      </c>
      <c r="P4" s="2" t="s">
        <v>118</v>
      </c>
      <c r="Q4" s="2" t="s">
        <v>119</v>
      </c>
      <c r="R4" s="2" t="s">
        <v>120</v>
      </c>
      <c r="S4" s="2" t="s">
        <v>33</v>
      </c>
      <c r="T4" s="2" t="s">
        <v>34</v>
      </c>
      <c r="U4" s="2" t="s">
        <v>35</v>
      </c>
      <c r="V4" s="2" t="s">
        <v>36</v>
      </c>
      <c r="W4" s="2" t="s">
        <v>37</v>
      </c>
      <c r="X4" s="2" t="s">
        <v>38</v>
      </c>
      <c r="Y4" s="2" t="s">
        <v>39</v>
      </c>
      <c r="Z4" s="2" t="s">
        <v>40</v>
      </c>
      <c r="AA4" s="2" t="s">
        <v>41</v>
      </c>
      <c r="AB4" s="2" t="s">
        <v>42</v>
      </c>
      <c r="AC4" s="2" t="s">
        <v>43</v>
      </c>
      <c r="AD4" s="2" t="s">
        <v>44</v>
      </c>
      <c r="AE4" s="2" t="s">
        <v>45</v>
      </c>
      <c r="AF4" s="2" t="s">
        <v>46</v>
      </c>
      <c r="AG4" s="2" t="s">
        <v>47</v>
      </c>
      <c r="AH4" s="2" t="s">
        <v>48</v>
      </c>
      <c r="AI4" s="2" t="s">
        <v>49</v>
      </c>
      <c r="AJ4" s="2" t="s">
        <v>50</v>
      </c>
      <c r="AK4" s="2" t="s">
        <v>51</v>
      </c>
      <c r="AL4" s="2" t="s">
        <v>52</v>
      </c>
      <c r="AM4" s="2" t="s">
        <v>53</v>
      </c>
      <c r="AN4" s="2" t="s">
        <v>54</v>
      </c>
      <c r="AO4" s="2" t="s">
        <v>55</v>
      </c>
      <c r="AP4" s="2" t="s">
        <v>56</v>
      </c>
      <c r="AQ4" s="2" t="s">
        <v>57</v>
      </c>
      <c r="AR4" s="2" t="s">
        <v>58</v>
      </c>
      <c r="AS4" s="2" t="s">
        <v>59</v>
      </c>
      <c r="AT4" s="2" t="s">
        <v>60</v>
      </c>
      <c r="AU4" s="2" t="s">
        <v>61</v>
      </c>
      <c r="AV4" s="2" t="s">
        <v>62</v>
      </c>
      <c r="AW4" s="2" t="s">
        <v>63</v>
      </c>
      <c r="AX4" s="2" t="s">
        <v>64</v>
      </c>
      <c r="AY4" s="2" t="s">
        <v>65</v>
      </c>
      <c r="AZ4" s="2" t="s">
        <v>66</v>
      </c>
      <c r="BA4" s="2" t="s">
        <v>67</v>
      </c>
      <c r="BB4" s="2" t="s">
        <v>68</v>
      </c>
      <c r="BC4" s="2" t="s">
        <v>69</v>
      </c>
      <c r="BD4" s="2" t="s">
        <v>70</v>
      </c>
      <c r="BE4" s="2" t="s">
        <v>71</v>
      </c>
      <c r="BF4" s="2" t="s">
        <v>72</v>
      </c>
      <c r="BG4" s="2" t="s">
        <v>73</v>
      </c>
      <c r="BH4" s="2" t="s">
        <v>74</v>
      </c>
      <c r="BI4" s="2" t="s">
        <v>75</v>
      </c>
      <c r="BJ4" s="2" t="s">
        <v>76</v>
      </c>
      <c r="BK4" s="2" t="s">
        <v>77</v>
      </c>
      <c r="BL4" s="2" t="s">
        <v>78</v>
      </c>
      <c r="BM4" s="2" t="s">
        <v>79</v>
      </c>
      <c r="BN4" s="2" t="s">
        <v>80</v>
      </c>
      <c r="BO4" s="2" t="s">
        <v>81</v>
      </c>
      <c r="BP4" s="2" t="s">
        <v>82</v>
      </c>
      <c r="BQ4" s="2" t="s">
        <v>83</v>
      </c>
      <c r="BR4" s="2" t="s">
        <v>84</v>
      </c>
      <c r="BS4" s="2" t="s">
        <v>85</v>
      </c>
      <c r="BT4" s="2" t="s">
        <v>86</v>
      </c>
      <c r="BU4" s="2" t="s">
        <v>87</v>
      </c>
      <c r="BV4" s="2" t="s">
        <v>88</v>
      </c>
      <c r="BW4" s="2" t="s">
        <v>89</v>
      </c>
      <c r="BX4" s="2" t="s">
        <v>104</v>
      </c>
      <c r="BY4" s="2" t="s">
        <v>140</v>
      </c>
      <c r="BZ4" s="2" t="s">
        <v>141</v>
      </c>
      <c r="CC4" s="6" t="s">
        <v>90</v>
      </c>
      <c r="CD4" s="6" t="s">
        <v>91</v>
      </c>
      <c r="CE4" s="6" t="s">
        <v>92</v>
      </c>
      <c r="CF4" s="6" t="s">
        <v>131</v>
      </c>
      <c r="CG4" s="51" t="s">
        <v>164</v>
      </c>
    </row>
    <row r="5" spans="2:85" x14ac:dyDescent="0.25">
      <c r="B5" s="14" t="s">
        <v>11</v>
      </c>
      <c r="C5" s="21">
        <v>6.9000000000000057</v>
      </c>
      <c r="D5" s="21">
        <v>5.9000000000000057</v>
      </c>
      <c r="E5" s="21">
        <v>5.5999999999999943</v>
      </c>
      <c r="F5" s="21">
        <v>5.9000000000000057</v>
      </c>
      <c r="G5" s="21">
        <v>4.9000000000000057</v>
      </c>
      <c r="H5" s="21">
        <v>4.5999999999999943</v>
      </c>
      <c r="I5" s="21">
        <v>8.0999999999999943</v>
      </c>
      <c r="J5" s="21">
        <v>7.7000000000000028</v>
      </c>
      <c r="K5" s="21">
        <v>8.4000000000000057</v>
      </c>
      <c r="L5" s="21">
        <v>9.5999999999999943</v>
      </c>
      <c r="M5" s="21">
        <v>7</v>
      </c>
      <c r="N5" s="21">
        <v>9.7000000000000028</v>
      </c>
      <c r="O5" s="21">
        <v>9.9000000000000057</v>
      </c>
      <c r="P5" s="21">
        <v>12</v>
      </c>
      <c r="Q5" s="21">
        <v>12.200000000000003</v>
      </c>
      <c r="R5" s="21">
        <v>11.299999999999997</v>
      </c>
      <c r="S5" s="21">
        <v>10</v>
      </c>
      <c r="T5" s="21">
        <v>8.4000000000000057</v>
      </c>
      <c r="U5" s="21">
        <v>8.0999999999999943</v>
      </c>
      <c r="V5" s="21">
        <v>11.799999999999997</v>
      </c>
      <c r="W5" s="21">
        <v>15.799999999999997</v>
      </c>
      <c r="X5" s="21">
        <v>15.5</v>
      </c>
      <c r="Y5" s="21">
        <v>17.5</v>
      </c>
      <c r="Z5" s="21">
        <v>16.900000000000006</v>
      </c>
      <c r="AA5" s="21">
        <v>19.200000000000003</v>
      </c>
      <c r="AB5" s="21">
        <v>21.5</v>
      </c>
      <c r="AC5" s="21">
        <v>22.5</v>
      </c>
      <c r="AD5" s="21">
        <v>27.900000000000006</v>
      </c>
      <c r="AE5" s="22">
        <v>31.5</v>
      </c>
      <c r="AF5" s="22">
        <v>32.400000000000006</v>
      </c>
      <c r="AG5" s="22">
        <v>32.900000000000006</v>
      </c>
      <c r="AH5" s="22">
        <v>29.800000000000011</v>
      </c>
      <c r="AI5" s="22">
        <v>28.099999999999994</v>
      </c>
      <c r="AJ5" s="22">
        <v>23.799999999999997</v>
      </c>
      <c r="AK5" s="22">
        <v>20.5</v>
      </c>
      <c r="AL5" s="22">
        <v>12.099999999999994</v>
      </c>
      <c r="AM5" s="22">
        <v>3.7000000000000028</v>
      </c>
      <c r="AN5" s="22">
        <v>-0.70000000000000284</v>
      </c>
      <c r="AO5" s="22">
        <v>-6.4000000000000057</v>
      </c>
      <c r="AP5" s="22">
        <v>-12.099999999999994</v>
      </c>
      <c r="AQ5" s="22">
        <v>-8.2000000000000028</v>
      </c>
      <c r="AR5" s="22">
        <v>-6.2999999999999972</v>
      </c>
      <c r="AS5" s="22">
        <v>-1.7999999999999972</v>
      </c>
      <c r="AT5" s="22">
        <v>3.4000000000000057</v>
      </c>
      <c r="AU5" s="22">
        <v>4.2999999999999972</v>
      </c>
      <c r="AV5" s="22">
        <v>4.4000000000000057</v>
      </c>
      <c r="AW5" s="22">
        <v>4.2999999999999972</v>
      </c>
      <c r="AX5" s="22">
        <v>4.5</v>
      </c>
      <c r="AY5" s="22">
        <v>3.5999999999999943</v>
      </c>
      <c r="AZ5" s="22">
        <v>3.7999999999999972</v>
      </c>
      <c r="BA5" s="22">
        <v>3.5</v>
      </c>
      <c r="BB5" s="22">
        <v>4</v>
      </c>
      <c r="BC5" s="22">
        <v>3.7999999999999972</v>
      </c>
      <c r="BD5" s="22">
        <v>4.5999999999999943</v>
      </c>
      <c r="BE5" s="22">
        <v>5.0999999999999943</v>
      </c>
      <c r="BF5" s="22">
        <v>4.7999999999999972</v>
      </c>
      <c r="BG5" s="22">
        <v>7.4000000000000057</v>
      </c>
      <c r="BH5" s="22">
        <v>6.5</v>
      </c>
      <c r="BI5" s="22">
        <v>7</v>
      </c>
      <c r="BJ5" s="22">
        <v>6.5999999999999943</v>
      </c>
      <c r="BK5" s="22">
        <v>6.2000000000000028</v>
      </c>
      <c r="BL5" s="22">
        <v>6.4000000000000057</v>
      </c>
      <c r="BM5" s="22">
        <v>7.2999999999999972</v>
      </c>
      <c r="BN5" s="22">
        <v>7.4000000000000057</v>
      </c>
      <c r="BO5" s="22">
        <v>5.2000000000000028</v>
      </c>
      <c r="BP5" s="22">
        <v>5.0999999999999943</v>
      </c>
      <c r="BQ5" s="22">
        <v>3.7999999999999972</v>
      </c>
      <c r="BR5" s="22">
        <v>5.9000000000000057</v>
      </c>
      <c r="BS5" s="22">
        <v>7</v>
      </c>
      <c r="BT5" s="22">
        <v>8.5999999999999943</v>
      </c>
      <c r="BU5" s="22">
        <v>8.2999999999999972</v>
      </c>
      <c r="BV5" s="22">
        <v>7.5</v>
      </c>
      <c r="BW5" s="22">
        <v>8.7000000000000028</v>
      </c>
      <c r="BX5" s="22">
        <v>8.4000000000000057</v>
      </c>
      <c r="BY5" s="21">
        <v>8.0999999999999943</v>
      </c>
      <c r="BZ5" s="23">
        <v>8.2999999999999972</v>
      </c>
      <c r="CC5" s="21">
        <f>AVERAGE(C5:BZ5)</f>
        <v>9.1828947368421012</v>
      </c>
      <c r="CD5" s="21">
        <f>SUM(C25:BZ25)/(CF5-1)</f>
        <v>77.206503508771888</v>
      </c>
      <c r="CE5" s="21">
        <f t="shared" ref="CE5:CE9" si="0">SQRT(CD5)</f>
        <v>8.7867231382792461</v>
      </c>
      <c r="CF5" s="24">
        <v>76</v>
      </c>
      <c r="CG5" s="9">
        <v>1</v>
      </c>
    </row>
    <row r="6" spans="2:85" x14ac:dyDescent="0.25">
      <c r="B6" s="14" t="s">
        <v>12</v>
      </c>
      <c r="C6" s="24">
        <v>14.3</v>
      </c>
      <c r="D6" s="24">
        <v>14.4</v>
      </c>
      <c r="E6" s="24">
        <v>14.4</v>
      </c>
      <c r="F6" s="24">
        <v>14.4</v>
      </c>
      <c r="G6" s="24">
        <v>13.8</v>
      </c>
      <c r="H6" s="24">
        <v>13.1</v>
      </c>
      <c r="I6" s="24">
        <v>13.1</v>
      </c>
      <c r="J6" s="24">
        <v>13.8</v>
      </c>
      <c r="K6" s="21">
        <v>12.6</v>
      </c>
      <c r="L6" s="21">
        <v>13.6</v>
      </c>
      <c r="M6" s="21">
        <v>11.5</v>
      </c>
      <c r="N6" s="21">
        <v>12.3</v>
      </c>
      <c r="O6" s="21">
        <v>11.3</v>
      </c>
      <c r="P6" s="21">
        <v>11.8</v>
      </c>
      <c r="Q6" s="21">
        <v>12.4</v>
      </c>
      <c r="R6" s="21">
        <v>11.1</v>
      </c>
      <c r="S6" s="21">
        <v>11.8</v>
      </c>
      <c r="T6" s="21">
        <v>11.4</v>
      </c>
      <c r="U6" s="21">
        <v>11.8</v>
      </c>
      <c r="V6" s="21">
        <v>12</v>
      </c>
      <c r="W6" s="21">
        <v>11</v>
      </c>
      <c r="X6" s="21">
        <v>10.1</v>
      </c>
      <c r="Y6" s="21">
        <v>10</v>
      </c>
      <c r="Z6" s="21">
        <v>8.9</v>
      </c>
      <c r="AA6" s="21">
        <v>8.1</v>
      </c>
      <c r="AB6" s="21">
        <v>6.9</v>
      </c>
      <c r="AC6" s="21">
        <v>6.4</v>
      </c>
      <c r="AD6" s="21">
        <v>6.6</v>
      </c>
      <c r="AE6" s="22">
        <v>6.7</v>
      </c>
      <c r="AF6" s="22">
        <v>6.1</v>
      </c>
      <c r="AG6" s="22">
        <v>5.9</v>
      </c>
      <c r="AH6" s="22">
        <v>5.5</v>
      </c>
      <c r="AI6" s="22">
        <v>6.3</v>
      </c>
      <c r="AJ6" s="22">
        <v>6.5</v>
      </c>
      <c r="AK6" s="22">
        <v>7.7</v>
      </c>
      <c r="AL6" s="22">
        <v>10.5</v>
      </c>
      <c r="AM6" s="22">
        <v>13.6</v>
      </c>
      <c r="AN6" s="22">
        <v>17.100000000000001</v>
      </c>
      <c r="AO6" s="22">
        <v>19.399999999999999</v>
      </c>
      <c r="AP6" s="22">
        <v>20.3</v>
      </c>
      <c r="AQ6" s="22">
        <v>20.399999999999999</v>
      </c>
      <c r="AR6" s="22">
        <v>20.3</v>
      </c>
      <c r="AS6" s="22">
        <v>19.100000000000001</v>
      </c>
      <c r="AT6" s="22">
        <v>18.100000000000001</v>
      </c>
      <c r="AU6" s="22">
        <v>16.899999999999999</v>
      </c>
      <c r="AV6" s="22">
        <v>17</v>
      </c>
      <c r="AW6" s="22">
        <v>15.5</v>
      </c>
      <c r="AX6" s="22">
        <v>15.3</v>
      </c>
      <c r="AY6" s="22">
        <v>15.7</v>
      </c>
      <c r="AZ6" s="22">
        <v>16.2</v>
      </c>
      <c r="BA6" s="22">
        <v>14</v>
      </c>
      <c r="BB6" s="22">
        <v>14.2</v>
      </c>
      <c r="BC6" s="22">
        <v>12.5</v>
      </c>
      <c r="BD6" s="22">
        <v>11.4</v>
      </c>
      <c r="BE6" s="22">
        <v>11.9</v>
      </c>
      <c r="BF6" s="22">
        <v>11.5</v>
      </c>
      <c r="BG6" s="22">
        <v>11.4</v>
      </c>
      <c r="BH6" s="22">
        <v>10.7</v>
      </c>
      <c r="BI6" s="22">
        <v>10.8</v>
      </c>
      <c r="BJ6" s="22">
        <v>10.4</v>
      </c>
      <c r="BK6" s="22">
        <v>9.8000000000000007</v>
      </c>
      <c r="BL6" s="22">
        <v>9.8000000000000007</v>
      </c>
      <c r="BM6" s="22">
        <v>9.9</v>
      </c>
      <c r="BN6" s="22">
        <v>10</v>
      </c>
      <c r="BO6" s="22">
        <v>9.9</v>
      </c>
      <c r="BP6" s="22">
        <v>9.6</v>
      </c>
      <c r="BQ6" s="22">
        <v>9.8000000000000007</v>
      </c>
      <c r="BR6" s="22">
        <v>9.4</v>
      </c>
      <c r="BS6" s="22">
        <v>9</v>
      </c>
      <c r="BT6" s="22">
        <v>8.9</v>
      </c>
      <c r="BU6" s="22">
        <v>8.6999999999999993</v>
      </c>
      <c r="BV6" s="22">
        <v>8.1999999999999993</v>
      </c>
      <c r="BW6" s="22">
        <v>7.8</v>
      </c>
      <c r="BX6" s="22">
        <v>7.7</v>
      </c>
      <c r="BY6" s="21">
        <v>7.1</v>
      </c>
      <c r="BZ6" s="25">
        <v>7</v>
      </c>
      <c r="CC6" s="21">
        <f>AVERAGE(C6:BZ6)</f>
        <v>11.636842105263158</v>
      </c>
      <c r="CD6" s="21">
        <f>SUM(C26:BZ26)/(CF6-1)</f>
        <v>13.865557894736845</v>
      </c>
      <c r="CE6" s="21">
        <f t="shared" si="0"/>
        <v>3.7236484655156219</v>
      </c>
      <c r="CF6" s="24">
        <v>76</v>
      </c>
      <c r="CG6" s="9">
        <v>-1</v>
      </c>
    </row>
    <row r="7" spans="2:85" x14ac:dyDescent="0.25">
      <c r="B7" s="14" t="s">
        <v>13</v>
      </c>
      <c r="C7" s="24">
        <v>51.4</v>
      </c>
      <c r="D7" s="24">
        <v>51.4</v>
      </c>
      <c r="E7" s="24">
        <v>51.4</v>
      </c>
      <c r="F7" s="24">
        <v>51.4</v>
      </c>
      <c r="G7" s="24">
        <v>52.1</v>
      </c>
      <c r="H7" s="24">
        <v>52.1</v>
      </c>
      <c r="I7" s="24">
        <v>52.3</v>
      </c>
      <c r="J7" s="24">
        <v>52.3</v>
      </c>
      <c r="K7" s="21">
        <v>52</v>
      </c>
      <c r="L7" s="21">
        <v>53.6</v>
      </c>
      <c r="M7" s="21">
        <v>55.1</v>
      </c>
      <c r="N7" s="21">
        <v>54.7</v>
      </c>
      <c r="O7" s="21">
        <v>53.9</v>
      </c>
      <c r="P7" s="21">
        <v>54.1</v>
      </c>
      <c r="Q7" s="21">
        <v>55.7</v>
      </c>
      <c r="R7" s="21">
        <v>54.3</v>
      </c>
      <c r="S7" s="21">
        <v>54.4</v>
      </c>
      <c r="T7" s="21">
        <v>54.7</v>
      </c>
      <c r="U7" s="21">
        <v>55.4</v>
      </c>
      <c r="V7" s="21">
        <v>55.1</v>
      </c>
      <c r="W7" s="21">
        <v>54.3</v>
      </c>
      <c r="X7" s="21">
        <v>55.8</v>
      </c>
      <c r="Y7" s="21">
        <v>56.4</v>
      </c>
      <c r="Z7" s="21">
        <v>57</v>
      </c>
      <c r="AA7" s="21">
        <v>57.7</v>
      </c>
      <c r="AB7" s="21">
        <v>59.2</v>
      </c>
      <c r="AC7" s="21">
        <v>61.6</v>
      </c>
      <c r="AD7" s="21">
        <v>60.1</v>
      </c>
      <c r="AE7" s="22">
        <v>59.4</v>
      </c>
      <c r="AF7" s="22">
        <v>61.2</v>
      </c>
      <c r="AG7" s="22">
        <v>63</v>
      </c>
      <c r="AH7" s="22">
        <v>63</v>
      </c>
      <c r="AI7" s="22">
        <v>62.3</v>
      </c>
      <c r="AJ7" s="22">
        <v>63.1</v>
      </c>
      <c r="AK7" s="22">
        <v>62.4</v>
      </c>
      <c r="AL7" s="22">
        <v>60.1</v>
      </c>
      <c r="AM7" s="22">
        <v>57.8</v>
      </c>
      <c r="AN7" s="22">
        <v>55.2</v>
      </c>
      <c r="AO7" s="22">
        <v>52.5</v>
      </c>
      <c r="AP7" s="22">
        <v>51.5</v>
      </c>
      <c r="AQ7" s="22">
        <v>50.8</v>
      </c>
      <c r="AR7" s="22">
        <v>51.5</v>
      </c>
      <c r="AS7" s="22">
        <v>53.1</v>
      </c>
      <c r="AT7" s="22">
        <v>52.7</v>
      </c>
      <c r="AU7" s="22">
        <v>52.4</v>
      </c>
      <c r="AV7" s="22">
        <v>53.8</v>
      </c>
      <c r="AW7" s="22">
        <v>54.9</v>
      </c>
      <c r="AX7" s="22">
        <v>55</v>
      </c>
      <c r="AY7" s="22">
        <v>54.4</v>
      </c>
      <c r="AZ7" s="22">
        <v>55.6</v>
      </c>
      <c r="BA7" s="22">
        <v>57.4</v>
      </c>
      <c r="BB7" s="22">
        <v>57.2</v>
      </c>
      <c r="BC7" s="22">
        <v>57.3</v>
      </c>
      <c r="BD7" s="22">
        <v>57.9</v>
      </c>
      <c r="BE7" s="22">
        <v>59</v>
      </c>
      <c r="BF7" s="22">
        <v>58.6</v>
      </c>
      <c r="BG7" s="22">
        <v>58.6</v>
      </c>
      <c r="BH7" s="22">
        <v>59.3</v>
      </c>
      <c r="BI7" s="22">
        <v>59.3</v>
      </c>
      <c r="BJ7" s="22">
        <v>59.3</v>
      </c>
      <c r="BK7" s="22">
        <v>59.7</v>
      </c>
      <c r="BL7" s="22">
        <v>60.9</v>
      </c>
      <c r="BM7" s="22">
        <v>61.4</v>
      </c>
      <c r="BN7" s="22">
        <v>61.4</v>
      </c>
      <c r="BO7" s="22">
        <v>61</v>
      </c>
      <c r="BP7" s="22">
        <v>61.8</v>
      </c>
      <c r="BQ7" s="22">
        <v>61.8</v>
      </c>
      <c r="BR7" s="22">
        <v>61.7</v>
      </c>
      <c r="BS7" s="22">
        <v>61.6</v>
      </c>
      <c r="BT7" s="22">
        <v>62.6</v>
      </c>
      <c r="BU7" s="22">
        <v>63.6</v>
      </c>
      <c r="BV7" s="22">
        <v>63.7</v>
      </c>
      <c r="BW7" s="22">
        <v>63.5</v>
      </c>
      <c r="BX7" s="22">
        <v>64.400000000000006</v>
      </c>
      <c r="BY7" s="21">
        <v>65.3</v>
      </c>
      <c r="BZ7" s="23">
        <v>64.7</v>
      </c>
      <c r="CC7" s="21">
        <f>AVERAGE(C7:BZ7)</f>
        <v>57.34473684210527</v>
      </c>
      <c r="CD7" s="21">
        <f>SUM(C27:BZ27)/(CF7-1)</f>
        <v>17.158505263157899</v>
      </c>
      <c r="CE7" s="21">
        <f t="shared" si="0"/>
        <v>4.1422826150756418</v>
      </c>
      <c r="CF7" s="24">
        <v>76</v>
      </c>
      <c r="CG7" s="9">
        <v>1</v>
      </c>
    </row>
    <row r="8" spans="2:85" x14ac:dyDescent="0.25">
      <c r="B8" s="14" t="s">
        <v>14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>
        <v>11061</v>
      </c>
      <c r="X8" s="24">
        <v>12039</v>
      </c>
      <c r="Y8" s="24">
        <v>12765</v>
      </c>
      <c r="Z8" s="24">
        <v>13177</v>
      </c>
      <c r="AA8" s="24">
        <v>17140</v>
      </c>
      <c r="AB8" s="24">
        <v>18252</v>
      </c>
      <c r="AC8" s="24">
        <v>20781</v>
      </c>
      <c r="AD8" s="24">
        <v>20454</v>
      </c>
      <c r="AE8" s="26">
        <v>21837</v>
      </c>
      <c r="AF8" s="26">
        <v>21458</v>
      </c>
      <c r="AG8" s="26">
        <v>20803</v>
      </c>
      <c r="AH8" s="26">
        <v>16826</v>
      </c>
      <c r="AI8" s="27">
        <v>20956</v>
      </c>
      <c r="AJ8" s="27">
        <v>18329</v>
      </c>
      <c r="AK8" s="27">
        <v>13690</v>
      </c>
      <c r="AL8" s="27">
        <v>11441</v>
      </c>
      <c r="AM8" s="27">
        <v>9207</v>
      </c>
      <c r="AN8" s="27">
        <v>7786</v>
      </c>
      <c r="AO8" s="27">
        <v>6630</v>
      </c>
      <c r="AP8" s="27">
        <v>5776</v>
      </c>
      <c r="AQ8" s="27">
        <v>5949</v>
      </c>
      <c r="AR8" s="27">
        <v>6378</v>
      </c>
      <c r="AS8" s="27">
        <v>7279</v>
      </c>
      <c r="AT8" s="27">
        <v>7224</v>
      </c>
      <c r="AU8" s="27">
        <v>10629</v>
      </c>
      <c r="AV8" s="27">
        <v>10573</v>
      </c>
      <c r="AW8" s="27">
        <v>9990</v>
      </c>
      <c r="AX8" s="27">
        <v>9314</v>
      </c>
      <c r="AY8" s="27">
        <v>11850</v>
      </c>
      <c r="AZ8" s="27">
        <v>11477</v>
      </c>
      <c r="BA8" s="27">
        <v>10976</v>
      </c>
      <c r="BB8" s="27">
        <v>11217</v>
      </c>
      <c r="BC8" s="27">
        <v>14958</v>
      </c>
      <c r="BD8" s="27">
        <v>13963</v>
      </c>
      <c r="BE8" s="27">
        <v>13203</v>
      </c>
      <c r="BF8" s="27">
        <v>11988</v>
      </c>
      <c r="BG8" s="27">
        <v>14387</v>
      </c>
      <c r="BH8" s="27">
        <v>13222</v>
      </c>
      <c r="BI8" s="27">
        <v>11399</v>
      </c>
      <c r="BJ8" s="27">
        <v>10277</v>
      </c>
      <c r="BK8" s="27">
        <v>13600</v>
      </c>
      <c r="BL8" s="27">
        <v>14224</v>
      </c>
      <c r="BM8" s="27">
        <v>12745</v>
      </c>
      <c r="BN8" s="27">
        <v>12211</v>
      </c>
      <c r="BO8" s="27">
        <v>13821</v>
      </c>
      <c r="BP8" s="27">
        <v>15250</v>
      </c>
      <c r="BQ8" s="27">
        <v>14226</v>
      </c>
      <c r="BR8" s="27">
        <v>14445</v>
      </c>
      <c r="BS8" s="27">
        <v>16185</v>
      </c>
      <c r="BT8" s="27">
        <v>16708</v>
      </c>
      <c r="BU8" s="27">
        <v>17638</v>
      </c>
      <c r="BV8" s="27">
        <v>17574</v>
      </c>
      <c r="BW8" s="27">
        <v>22179</v>
      </c>
      <c r="BX8" s="27">
        <v>24637</v>
      </c>
      <c r="BY8" s="28">
        <v>22711</v>
      </c>
      <c r="BZ8" s="29">
        <v>21340</v>
      </c>
      <c r="CC8" s="28">
        <f>AVERAGE(W8:BZ8)</f>
        <v>14038.482142857143</v>
      </c>
      <c r="CD8" s="28">
        <f>SUM(W28:BZ28)/(CF8-1)</f>
        <v>22609919.636038966</v>
      </c>
      <c r="CE8" s="28">
        <f t="shared" si="0"/>
        <v>4754.988920706227</v>
      </c>
      <c r="CF8" s="24">
        <v>56</v>
      </c>
      <c r="CG8" s="9">
        <v>1</v>
      </c>
    </row>
    <row r="9" spans="2:85" x14ac:dyDescent="0.25">
      <c r="B9" s="14" t="s">
        <v>15</v>
      </c>
      <c r="C9" s="21">
        <v>59.1</v>
      </c>
      <c r="D9" s="21">
        <v>57.1</v>
      </c>
      <c r="E9" s="21">
        <v>57.4</v>
      </c>
      <c r="F9" s="21">
        <v>59.8</v>
      </c>
      <c r="G9" s="21">
        <v>52.1</v>
      </c>
      <c r="H9" s="21">
        <v>64.3</v>
      </c>
      <c r="I9" s="21">
        <v>66.099999999999994</v>
      </c>
      <c r="J9" s="21">
        <v>66.900000000000006</v>
      </c>
      <c r="K9" s="21">
        <v>70.599999999999994</v>
      </c>
      <c r="L9" s="21">
        <v>68.3</v>
      </c>
      <c r="M9" s="21">
        <v>68.8</v>
      </c>
      <c r="N9" s="21">
        <v>72.400000000000006</v>
      </c>
      <c r="O9" s="21">
        <v>71.2</v>
      </c>
      <c r="P9" s="21">
        <v>67.099999999999994</v>
      </c>
      <c r="Q9" s="21">
        <v>65.5</v>
      </c>
      <c r="R9" s="21">
        <v>70.900000000000006</v>
      </c>
      <c r="S9" s="21">
        <v>72.7</v>
      </c>
      <c r="T9" s="21">
        <v>72.3</v>
      </c>
      <c r="U9" s="21">
        <v>72.099999999999994</v>
      </c>
      <c r="V9" s="21">
        <v>69.599999999999994</v>
      </c>
      <c r="W9" s="21">
        <v>70.8</v>
      </c>
      <c r="X9" s="21">
        <v>71.599999999999994</v>
      </c>
      <c r="Y9" s="21">
        <v>75.3</v>
      </c>
      <c r="Z9" s="21">
        <v>70.8</v>
      </c>
      <c r="AA9" s="21">
        <v>74.3</v>
      </c>
      <c r="AB9" s="21">
        <v>72.7</v>
      </c>
      <c r="AC9" s="21">
        <v>71.2</v>
      </c>
      <c r="AD9" s="21">
        <v>73.099999999999994</v>
      </c>
      <c r="AE9" s="22">
        <v>71.400000000000006</v>
      </c>
      <c r="AF9" s="22">
        <v>72.900000000000006</v>
      </c>
      <c r="AG9" s="22">
        <v>70.400000000000006</v>
      </c>
      <c r="AH9" s="22">
        <v>72.400000000000006</v>
      </c>
      <c r="AI9" s="22">
        <v>70.3</v>
      </c>
      <c r="AJ9" s="22">
        <v>66.3</v>
      </c>
      <c r="AK9" s="22">
        <v>65.900000000000006</v>
      </c>
      <c r="AL9" s="22">
        <v>62.9</v>
      </c>
      <c r="AM9" s="22">
        <v>57.2</v>
      </c>
      <c r="AN9" s="22">
        <v>52.3</v>
      </c>
      <c r="AO9" s="22">
        <v>52.6</v>
      </c>
      <c r="AP9" s="22">
        <v>52.2</v>
      </c>
      <c r="AQ9" s="22">
        <v>57.9</v>
      </c>
      <c r="AR9" s="22">
        <v>60.6</v>
      </c>
      <c r="AS9" s="22">
        <v>65.099999999999994</v>
      </c>
      <c r="AT9" s="22">
        <v>66.099999999999994</v>
      </c>
      <c r="AU9" s="22">
        <v>66.7</v>
      </c>
      <c r="AV9" s="22">
        <v>67</v>
      </c>
      <c r="AW9" s="22">
        <v>68.5</v>
      </c>
      <c r="AX9" s="22">
        <v>68.2</v>
      </c>
      <c r="AY9" s="22">
        <v>68.3</v>
      </c>
      <c r="AZ9" s="22">
        <v>71.400000000000006</v>
      </c>
      <c r="BA9" s="22">
        <v>72</v>
      </c>
      <c r="BB9" s="22">
        <v>71.599999999999994</v>
      </c>
      <c r="BC9" s="22">
        <v>72.099999999999994</v>
      </c>
      <c r="BD9" s="22">
        <v>72</v>
      </c>
      <c r="BE9" s="22">
        <v>71.8</v>
      </c>
      <c r="BF9" s="22">
        <v>72.2</v>
      </c>
      <c r="BG9" s="22">
        <v>72.099999999999994</v>
      </c>
      <c r="BH9" s="22">
        <v>72</v>
      </c>
      <c r="BI9" s="22">
        <v>71.5</v>
      </c>
      <c r="BJ9" s="22">
        <v>73.3</v>
      </c>
      <c r="BK9" s="22">
        <v>71.3</v>
      </c>
      <c r="BL9" s="22">
        <v>72.2</v>
      </c>
      <c r="BM9" s="22">
        <v>71.400000000000006</v>
      </c>
      <c r="BN9" s="22">
        <v>71</v>
      </c>
      <c r="BO9" s="22">
        <v>72.3</v>
      </c>
      <c r="BP9" s="22">
        <v>73</v>
      </c>
      <c r="BQ9" s="22">
        <v>71.8</v>
      </c>
      <c r="BR9" s="22">
        <v>73.099999999999994</v>
      </c>
      <c r="BS9" s="22">
        <v>74.5</v>
      </c>
      <c r="BT9" s="22">
        <v>74.8</v>
      </c>
      <c r="BU9" s="22">
        <v>74.5</v>
      </c>
      <c r="BV9" s="22">
        <v>74.2</v>
      </c>
      <c r="BW9" s="22">
        <v>75.8</v>
      </c>
      <c r="BX9" s="22">
        <v>76.3</v>
      </c>
      <c r="BY9" s="21">
        <v>77.400000000000006</v>
      </c>
      <c r="BZ9" s="23">
        <v>75.900000000000006</v>
      </c>
      <c r="CC9" s="21">
        <f>AVERAGE(C9:BZ9)</f>
        <v>68.826315789473668</v>
      </c>
      <c r="CD9" s="21">
        <f>SUM(AE29:BZ29)/(CF9-1)</f>
        <v>24.15339058171746</v>
      </c>
      <c r="CE9" s="21">
        <f t="shared" si="0"/>
        <v>4.914609911449479</v>
      </c>
      <c r="CF9" s="24">
        <v>76</v>
      </c>
      <c r="CG9" s="9">
        <v>-1</v>
      </c>
    </row>
    <row r="10" spans="2:85" x14ac:dyDescent="0.25">
      <c r="B10" s="14" t="s">
        <v>16</v>
      </c>
      <c r="C10" s="24"/>
      <c r="D10" s="24"/>
      <c r="E10" s="24"/>
      <c r="F10" s="24"/>
      <c r="G10" s="30">
        <v>74</v>
      </c>
      <c r="H10" s="30">
        <v>70</v>
      </c>
      <c r="I10" s="30">
        <v>54</v>
      </c>
      <c r="J10" s="30">
        <v>56</v>
      </c>
      <c r="K10" s="30">
        <v>53.666666666666664</v>
      </c>
      <c r="L10" s="30">
        <v>45</v>
      </c>
      <c r="M10" s="30">
        <v>30.333333333333332</v>
      </c>
      <c r="N10" s="30">
        <v>34.333333333333336</v>
      </c>
      <c r="O10" s="30">
        <v>43</v>
      </c>
      <c r="P10" s="30">
        <v>50</v>
      </c>
      <c r="Q10" s="30">
        <v>35</v>
      </c>
      <c r="R10" s="30">
        <v>32</v>
      </c>
      <c r="S10" s="21">
        <v>44.666666666666664</v>
      </c>
      <c r="T10" s="21">
        <v>40</v>
      </c>
      <c r="U10" s="21">
        <v>28.333333333333332</v>
      </c>
      <c r="V10" s="21">
        <v>26.333333333333332</v>
      </c>
      <c r="W10" s="21">
        <v>34.333333333333336</v>
      </c>
      <c r="X10" s="21">
        <v>28.333333333333332</v>
      </c>
      <c r="Y10" s="21">
        <v>17.333333333333332</v>
      </c>
      <c r="Z10" s="21">
        <v>13.333333333333334</v>
      </c>
      <c r="AA10" s="21">
        <v>18.666666666666668</v>
      </c>
      <c r="AB10" s="21">
        <v>16.333333333333332</v>
      </c>
      <c r="AC10" s="21">
        <v>10</v>
      </c>
      <c r="AD10" s="21">
        <v>10</v>
      </c>
      <c r="AE10" s="22">
        <v>15</v>
      </c>
      <c r="AF10" s="22">
        <v>13.666666666666666</v>
      </c>
      <c r="AG10" s="22">
        <v>12.333333333333334</v>
      </c>
      <c r="AH10" s="22">
        <v>19.333333333333332</v>
      </c>
      <c r="AI10" s="22">
        <v>41</v>
      </c>
      <c r="AJ10" s="22">
        <v>55.666666666666664</v>
      </c>
      <c r="AK10" s="22">
        <v>55.333333333333336</v>
      </c>
      <c r="AL10" s="22">
        <v>67.666666666666671</v>
      </c>
      <c r="AM10" s="22">
        <v>78.666666666666671</v>
      </c>
      <c r="AN10" s="22">
        <v>80.666666666666671</v>
      </c>
      <c r="AO10" s="22">
        <v>78.666666666666671</v>
      </c>
      <c r="AP10" s="22">
        <v>80.666666666666671</v>
      </c>
      <c r="AQ10" s="22">
        <v>78.333333333333329</v>
      </c>
      <c r="AR10" s="22">
        <v>77</v>
      </c>
      <c r="AS10" s="22">
        <v>65.666666666666671</v>
      </c>
      <c r="AT10" s="22">
        <v>66.666666666666671</v>
      </c>
      <c r="AU10" s="22">
        <v>66</v>
      </c>
      <c r="AV10" s="22">
        <v>59.666666666666664</v>
      </c>
      <c r="AW10" s="22">
        <v>46</v>
      </c>
      <c r="AX10" s="22">
        <v>46.666666666666664</v>
      </c>
      <c r="AY10" s="22">
        <v>51</v>
      </c>
      <c r="AZ10" s="22">
        <v>43</v>
      </c>
      <c r="BA10" s="22">
        <v>37.333333333333336</v>
      </c>
      <c r="BB10" s="22">
        <v>41.333333333333336</v>
      </c>
      <c r="BC10" s="22">
        <v>49</v>
      </c>
      <c r="BD10" s="22">
        <v>42</v>
      </c>
      <c r="BE10" s="22">
        <v>39.666666666666664</v>
      </c>
      <c r="BF10" s="22">
        <v>42</v>
      </c>
      <c r="BG10" s="22">
        <v>45.333333333333336</v>
      </c>
      <c r="BH10" s="22">
        <v>41.666666666666664</v>
      </c>
      <c r="BI10" s="22">
        <v>34.666666666666664</v>
      </c>
      <c r="BJ10" s="22">
        <v>39.666666666666664</v>
      </c>
      <c r="BK10" s="22">
        <v>46.666666666666664</v>
      </c>
      <c r="BL10" s="22">
        <v>48.333333333333336</v>
      </c>
      <c r="BM10" s="22">
        <v>41.333333333333336</v>
      </c>
      <c r="BN10" s="22">
        <v>53</v>
      </c>
      <c r="BO10" s="22">
        <v>58</v>
      </c>
      <c r="BP10" s="22">
        <v>58.666666666666664</v>
      </c>
      <c r="BQ10" s="22">
        <v>53.666666666666664</v>
      </c>
      <c r="BR10" s="22">
        <v>52</v>
      </c>
      <c r="BS10" s="22">
        <v>50</v>
      </c>
      <c r="BT10" s="22">
        <v>40.666666666666664</v>
      </c>
      <c r="BU10" s="22">
        <v>32</v>
      </c>
      <c r="BV10" s="22">
        <v>30</v>
      </c>
      <c r="BW10" s="22">
        <v>30</v>
      </c>
      <c r="BX10" s="22">
        <v>25.666666666666668</v>
      </c>
      <c r="BY10" s="25">
        <v>20.333333333333332</v>
      </c>
      <c r="BZ10" s="25">
        <v>21.666666666666668</v>
      </c>
      <c r="CC10" s="21">
        <f>AVERAGE(G10:BZ10)</f>
        <v>43.587962962962962</v>
      </c>
      <c r="CD10" s="21">
        <f>SUM(AE30:BZ30)/(CF10-1)</f>
        <v>230.39733669506759</v>
      </c>
      <c r="CE10" s="21">
        <f t="shared" ref="CE10:CE12" si="1">SQRT(CD10)</f>
        <v>15.17884503824542</v>
      </c>
      <c r="CF10" s="24">
        <v>72</v>
      </c>
      <c r="CG10" s="9">
        <v>-1</v>
      </c>
    </row>
    <row r="11" spans="2:85" x14ac:dyDescent="0.25">
      <c r="B11" s="14" t="s">
        <v>17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8">
        <v>39</v>
      </c>
      <c r="T11" s="28">
        <v>34</v>
      </c>
      <c r="U11" s="28">
        <v>32</v>
      </c>
      <c r="V11" s="28">
        <v>32</v>
      </c>
      <c r="W11" s="28">
        <v>29</v>
      </c>
      <c r="X11" s="28">
        <v>36</v>
      </c>
      <c r="Y11" s="28">
        <v>26</v>
      </c>
      <c r="Z11" s="28">
        <v>22</v>
      </c>
      <c r="AA11" s="28">
        <v>30</v>
      </c>
      <c r="AB11" s="28">
        <v>26</v>
      </c>
      <c r="AC11" s="28">
        <v>25</v>
      </c>
      <c r="AD11" s="28">
        <v>22</v>
      </c>
      <c r="AE11" s="31">
        <v>23</v>
      </c>
      <c r="AF11" s="31">
        <v>25</v>
      </c>
      <c r="AG11" s="31">
        <v>24</v>
      </c>
      <c r="AH11" s="31">
        <v>29</v>
      </c>
      <c r="AI11" s="31">
        <v>39</v>
      </c>
      <c r="AJ11" s="31">
        <v>45</v>
      </c>
      <c r="AK11" s="31">
        <v>49</v>
      </c>
      <c r="AL11" s="31">
        <v>61</v>
      </c>
      <c r="AM11" s="31">
        <v>72</v>
      </c>
      <c r="AN11" s="31">
        <v>75</v>
      </c>
      <c r="AO11" s="31">
        <v>70</v>
      </c>
      <c r="AP11" s="31">
        <v>69</v>
      </c>
      <c r="AQ11" s="31">
        <v>69</v>
      </c>
      <c r="AR11" s="31">
        <v>55</v>
      </c>
      <c r="AS11" s="31">
        <v>48</v>
      </c>
      <c r="AT11" s="31">
        <v>54</v>
      </c>
      <c r="AU11" s="31">
        <v>58</v>
      </c>
      <c r="AV11" s="31">
        <v>52</v>
      </c>
      <c r="AW11" s="31">
        <v>48</v>
      </c>
      <c r="AX11" s="31">
        <v>46</v>
      </c>
      <c r="AY11" s="31">
        <v>50</v>
      </c>
      <c r="AZ11" s="31">
        <v>49</v>
      </c>
      <c r="BA11" s="31">
        <v>43</v>
      </c>
      <c r="BB11" s="31">
        <v>44</v>
      </c>
      <c r="BC11" s="31">
        <v>46</v>
      </c>
      <c r="BD11" s="31">
        <v>50</v>
      </c>
      <c r="BE11" s="31">
        <v>42</v>
      </c>
      <c r="BF11" s="31">
        <v>41</v>
      </c>
      <c r="BG11" s="31">
        <v>40</v>
      </c>
      <c r="BH11" s="31">
        <v>42</v>
      </c>
      <c r="BI11" s="31">
        <v>39</v>
      </c>
      <c r="BJ11" s="31">
        <v>42</v>
      </c>
      <c r="BK11" s="31">
        <v>43</v>
      </c>
      <c r="BL11" s="31">
        <v>44</v>
      </c>
      <c r="BM11" s="31">
        <v>44</v>
      </c>
      <c r="BN11" s="31">
        <v>43</v>
      </c>
      <c r="BO11" s="31">
        <v>46</v>
      </c>
      <c r="BP11" s="31">
        <v>45</v>
      </c>
      <c r="BQ11" s="31">
        <v>42</v>
      </c>
      <c r="BR11" s="31">
        <v>42</v>
      </c>
      <c r="BS11" s="31">
        <v>40</v>
      </c>
      <c r="BT11" s="31">
        <v>38</v>
      </c>
      <c r="BU11" s="31">
        <v>36</v>
      </c>
      <c r="BV11" s="31">
        <v>32</v>
      </c>
      <c r="BW11" s="31">
        <v>33</v>
      </c>
      <c r="BX11" s="31">
        <v>31</v>
      </c>
      <c r="BY11" s="29">
        <v>28</v>
      </c>
      <c r="BZ11" s="29">
        <v>29</v>
      </c>
      <c r="CC11" s="21">
        <f>AVERAGE(S11:BZ11)</f>
        <v>41.8</v>
      </c>
      <c r="CD11" s="21">
        <f>SUM(S31:BZ31)/(CF11-1)</f>
        <v>165.24745762711873</v>
      </c>
      <c r="CE11" s="21">
        <f t="shared" si="1"/>
        <v>12.854861244957828</v>
      </c>
      <c r="CF11" s="24">
        <v>60</v>
      </c>
      <c r="CG11" s="9">
        <v>-1</v>
      </c>
    </row>
    <row r="12" spans="2:85" x14ac:dyDescent="0.25">
      <c r="B12" s="14" t="s">
        <v>18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28">
        <v>33</v>
      </c>
      <c r="T12" s="28">
        <v>35</v>
      </c>
      <c r="U12" s="28">
        <v>37</v>
      </c>
      <c r="V12" s="28">
        <v>30</v>
      </c>
      <c r="W12" s="28">
        <v>29</v>
      </c>
      <c r="X12" s="28">
        <v>30</v>
      </c>
      <c r="Y12" s="28">
        <v>29</v>
      </c>
      <c r="Z12" s="28">
        <v>29</v>
      </c>
      <c r="AA12" s="28">
        <v>23</v>
      </c>
      <c r="AB12" s="28">
        <v>28</v>
      </c>
      <c r="AC12" s="28">
        <v>23</v>
      </c>
      <c r="AD12" s="28">
        <v>21</v>
      </c>
      <c r="AE12" s="31">
        <v>23</v>
      </c>
      <c r="AF12" s="31">
        <v>18</v>
      </c>
      <c r="AG12" s="31">
        <v>18</v>
      </c>
      <c r="AH12" s="31">
        <v>17</v>
      </c>
      <c r="AI12" s="31">
        <v>21</v>
      </c>
      <c r="AJ12" s="31">
        <v>27</v>
      </c>
      <c r="AK12" s="31">
        <v>40</v>
      </c>
      <c r="AL12" s="31">
        <v>46</v>
      </c>
      <c r="AM12" s="31">
        <v>53</v>
      </c>
      <c r="AN12" s="31">
        <v>55</v>
      </c>
      <c r="AO12" s="31">
        <v>60</v>
      </c>
      <c r="AP12" s="31">
        <v>56</v>
      </c>
      <c r="AQ12" s="31">
        <v>59</v>
      </c>
      <c r="AR12" s="31">
        <v>52</v>
      </c>
      <c r="AS12" s="31">
        <v>49</v>
      </c>
      <c r="AT12" s="31">
        <v>49</v>
      </c>
      <c r="AU12" s="31">
        <v>56</v>
      </c>
      <c r="AV12" s="31">
        <v>54</v>
      </c>
      <c r="AW12" s="31">
        <v>46</v>
      </c>
      <c r="AX12" s="31">
        <v>49</v>
      </c>
      <c r="AY12" s="31">
        <v>44</v>
      </c>
      <c r="AZ12" s="31">
        <v>45</v>
      </c>
      <c r="BA12" s="31">
        <v>37</v>
      </c>
      <c r="BB12" s="31">
        <v>43</v>
      </c>
      <c r="BC12" s="31">
        <v>38</v>
      </c>
      <c r="BD12" s="31">
        <v>36</v>
      </c>
      <c r="BE12" s="31">
        <v>33</v>
      </c>
      <c r="BF12" s="31">
        <v>36</v>
      </c>
      <c r="BG12" s="31">
        <v>35</v>
      </c>
      <c r="BH12" s="31">
        <v>33</v>
      </c>
      <c r="BI12" s="31">
        <v>36</v>
      </c>
      <c r="BJ12" s="31">
        <v>35</v>
      </c>
      <c r="BK12" s="31">
        <v>36</v>
      </c>
      <c r="BL12" s="31">
        <v>36</v>
      </c>
      <c r="BM12" s="31">
        <v>35</v>
      </c>
      <c r="BN12" s="31">
        <v>38</v>
      </c>
      <c r="BO12" s="31">
        <v>34</v>
      </c>
      <c r="BP12" s="31">
        <v>34</v>
      </c>
      <c r="BQ12" s="31">
        <v>31</v>
      </c>
      <c r="BR12" s="31">
        <v>33</v>
      </c>
      <c r="BS12" s="31">
        <v>35</v>
      </c>
      <c r="BT12" s="31">
        <v>31</v>
      </c>
      <c r="BU12" s="31">
        <v>30</v>
      </c>
      <c r="BV12" s="31">
        <v>28</v>
      </c>
      <c r="BW12" s="31">
        <v>29</v>
      </c>
      <c r="BX12" s="31">
        <v>27</v>
      </c>
      <c r="BY12" s="29">
        <v>26</v>
      </c>
      <c r="BZ12" s="29">
        <v>25</v>
      </c>
      <c r="CC12" s="21">
        <f>AVERAGE(S12:BZ12)</f>
        <v>35.9</v>
      </c>
      <c r="CD12" s="21">
        <f>SUM(S32:BZ32)/(CF12-1)</f>
        <v>117.65084745762712</v>
      </c>
      <c r="CE12" s="21">
        <f t="shared" si="1"/>
        <v>10.846697536929254</v>
      </c>
      <c r="CF12" s="24">
        <v>60</v>
      </c>
      <c r="CG12" s="9">
        <v>1</v>
      </c>
    </row>
    <row r="13" spans="2:85" x14ac:dyDescent="0.25">
      <c r="B13" s="14" t="s">
        <v>19</v>
      </c>
      <c r="C13" s="21">
        <v>96.866666666666674</v>
      </c>
      <c r="D13" s="21">
        <v>101.8</v>
      </c>
      <c r="E13" s="21">
        <v>101.7</v>
      </c>
      <c r="F13" s="21">
        <v>107.7</v>
      </c>
      <c r="G13" s="21">
        <v>107.03333333333335</v>
      </c>
      <c r="H13" s="21">
        <v>103.93333333333334</v>
      </c>
      <c r="I13" s="21">
        <v>106.86666666666667</v>
      </c>
      <c r="J13" s="21">
        <v>105.60000000000001</v>
      </c>
      <c r="K13" s="21">
        <v>109.03333333333335</v>
      </c>
      <c r="L13" s="21">
        <v>105.60000000000001</v>
      </c>
      <c r="M13" s="21">
        <v>106.3</v>
      </c>
      <c r="N13" s="21">
        <v>107.3</v>
      </c>
      <c r="O13" s="21">
        <v>108.63333333333333</v>
      </c>
      <c r="P13" s="21">
        <v>109.06666666666668</v>
      </c>
      <c r="Q13" s="21">
        <v>108.66666666666667</v>
      </c>
      <c r="R13" s="21">
        <v>108.5</v>
      </c>
      <c r="S13" s="21">
        <v>107.83333333333333</v>
      </c>
      <c r="T13" s="21">
        <v>108.93333333333334</v>
      </c>
      <c r="U13" s="21">
        <v>109.23333333333333</v>
      </c>
      <c r="V13" s="21">
        <v>108.10000000000001</v>
      </c>
      <c r="W13" s="21">
        <v>108.43333333333332</v>
      </c>
      <c r="X13" s="21">
        <v>109.33333333333333</v>
      </c>
      <c r="Y13" s="21">
        <v>110.26666666666665</v>
      </c>
      <c r="Z13" s="21">
        <v>111.23333333333333</v>
      </c>
      <c r="AA13" s="21">
        <v>111.36666666666667</v>
      </c>
      <c r="AB13" s="21">
        <v>111.5</v>
      </c>
      <c r="AC13" s="21">
        <v>113.8</v>
      </c>
      <c r="AD13" s="21">
        <v>114.43333333333332</v>
      </c>
      <c r="AE13" s="21">
        <v>114.96666666666665</v>
      </c>
      <c r="AF13" s="21">
        <v>113.06666666666666</v>
      </c>
      <c r="AG13" s="21">
        <v>111.53333333333335</v>
      </c>
      <c r="AH13" s="21">
        <v>108.53333333333335</v>
      </c>
      <c r="AI13" s="21">
        <v>104.23333333333333</v>
      </c>
      <c r="AJ13" s="21">
        <v>97</v>
      </c>
      <c r="AK13" s="21">
        <v>93.166666666666671</v>
      </c>
      <c r="AL13" s="21">
        <v>84</v>
      </c>
      <c r="AM13" s="21">
        <v>70.8</v>
      </c>
      <c r="AN13" s="21">
        <v>74.966666666666654</v>
      </c>
      <c r="AO13" s="21">
        <v>73.8</v>
      </c>
      <c r="AP13" s="21">
        <v>78.466666666666669</v>
      </c>
      <c r="AQ13" s="21">
        <v>86.333333333333329</v>
      </c>
      <c r="AR13" s="21">
        <v>94.933333333333323</v>
      </c>
      <c r="AS13" s="21">
        <v>98</v>
      </c>
      <c r="AT13" s="21">
        <v>100.53333333333335</v>
      </c>
      <c r="AU13" s="21">
        <v>101.73333333333333</v>
      </c>
      <c r="AV13" s="21">
        <v>101.5</v>
      </c>
      <c r="AW13" s="21">
        <v>102.5</v>
      </c>
      <c r="AX13" s="21">
        <v>101.86666666666667</v>
      </c>
      <c r="AY13" s="21">
        <v>104.46666666666665</v>
      </c>
      <c r="AZ13" s="21">
        <v>102.5</v>
      </c>
      <c r="BA13" s="21">
        <v>103.19999999999999</v>
      </c>
      <c r="BB13" s="21">
        <v>103.86666666666667</v>
      </c>
      <c r="BC13" s="21">
        <v>105.60000000000001</v>
      </c>
      <c r="BD13" s="21">
        <v>103.56666666666666</v>
      </c>
      <c r="BE13" s="21">
        <v>102.73333333333333</v>
      </c>
      <c r="BF13" s="21">
        <v>103.60000000000001</v>
      </c>
      <c r="BG13" s="21">
        <v>104.96666666666665</v>
      </c>
      <c r="BH13" s="21">
        <v>103.76666666666667</v>
      </c>
      <c r="BI13" s="21">
        <v>102.83333333333333</v>
      </c>
      <c r="BJ13" s="21">
        <v>103.2</v>
      </c>
      <c r="BK13" s="21">
        <v>102.63333333333333</v>
      </c>
      <c r="BL13" s="21">
        <v>103.06666666666666</v>
      </c>
      <c r="BM13" s="21">
        <v>102.43333333333332</v>
      </c>
      <c r="BN13" s="21">
        <v>102.16666666666667</v>
      </c>
      <c r="BO13" s="21">
        <v>103.13333333333333</v>
      </c>
      <c r="BP13" s="21">
        <v>104.46666666666668</v>
      </c>
      <c r="BQ13" s="21">
        <v>104.13333333333333</v>
      </c>
      <c r="BR13" s="21">
        <v>103.76666666666667</v>
      </c>
      <c r="BS13" s="21">
        <v>104.43333333333332</v>
      </c>
      <c r="BT13" s="21">
        <v>105.8</v>
      </c>
      <c r="BU13" s="21">
        <v>106.76666666666665</v>
      </c>
      <c r="BV13" s="21">
        <v>107.63333333333333</v>
      </c>
      <c r="BW13" s="21">
        <v>107.33333333333333</v>
      </c>
      <c r="BX13" s="21">
        <v>105.66666666666667</v>
      </c>
      <c r="BY13" s="25">
        <v>106.66666666666667</v>
      </c>
      <c r="BZ13" s="25">
        <v>107.26666666666665</v>
      </c>
      <c r="CC13" s="21">
        <f t="shared" ref="CC13:CC18" si="2">AVERAGE(C13:BZ13)</f>
        <v>103.32456140350877</v>
      </c>
      <c r="CD13" s="21">
        <f t="shared" ref="CD13:CD18" si="3">SUM(C33:BZ33)/(CF13-1)</f>
        <v>74.981936842105284</v>
      </c>
      <c r="CE13" s="21">
        <f t="shared" ref="CE13:CE18" si="4">SQRT(CD13)</f>
        <v>8.659211098137364</v>
      </c>
      <c r="CF13" s="24">
        <v>76</v>
      </c>
      <c r="CG13" s="9">
        <v>1</v>
      </c>
    </row>
    <row r="14" spans="2:85" x14ac:dyDescent="0.25">
      <c r="B14" s="9" t="s">
        <v>163</v>
      </c>
      <c r="C14" s="25">
        <v>1002</v>
      </c>
      <c r="D14" s="25">
        <v>1063</v>
      </c>
      <c r="E14" s="25">
        <v>1154.9000000000001</v>
      </c>
      <c r="F14" s="25">
        <v>1286.5999999999999</v>
      </c>
      <c r="G14" s="25">
        <v>1410.4</v>
      </c>
      <c r="H14" s="25">
        <v>1526.6</v>
      </c>
      <c r="I14" s="25">
        <v>1655.9</v>
      </c>
      <c r="J14" s="25">
        <v>1927.6</v>
      </c>
      <c r="K14" s="25">
        <v>2040.5</v>
      </c>
      <c r="L14" s="25">
        <v>2154.8000000000002</v>
      </c>
      <c r="M14" s="25">
        <v>2367.9</v>
      </c>
      <c r="N14" s="25">
        <v>2631.6</v>
      </c>
      <c r="O14" s="25">
        <v>2820.4</v>
      </c>
      <c r="P14" s="25">
        <v>3050.2</v>
      </c>
      <c r="Q14" s="25">
        <v>3327.2</v>
      </c>
      <c r="R14" s="25">
        <v>3617.8</v>
      </c>
      <c r="S14" s="25">
        <v>3951</v>
      </c>
      <c r="T14" s="25">
        <v>4356</v>
      </c>
      <c r="U14" s="25">
        <v>4826.5</v>
      </c>
      <c r="V14" s="25">
        <v>5317.3</v>
      </c>
      <c r="W14" s="25">
        <v>5905.9</v>
      </c>
      <c r="X14" s="25">
        <v>6711.7</v>
      </c>
      <c r="Y14" s="25">
        <v>7616.8</v>
      </c>
      <c r="Z14" s="25">
        <v>8736</v>
      </c>
      <c r="AA14" s="25">
        <v>9684.9</v>
      </c>
      <c r="AB14" s="25">
        <v>10708.4</v>
      </c>
      <c r="AC14" s="25">
        <v>12147.1</v>
      </c>
      <c r="AD14" s="25">
        <v>13834.4</v>
      </c>
      <c r="AE14" s="25">
        <v>15320.3</v>
      </c>
      <c r="AF14" s="25">
        <v>16725.3</v>
      </c>
      <c r="AG14" s="25">
        <v>17653</v>
      </c>
      <c r="AH14" s="25">
        <v>18569.3</v>
      </c>
      <c r="AI14" s="25">
        <v>19208.8</v>
      </c>
      <c r="AJ14" s="25">
        <v>20074.599999999999</v>
      </c>
      <c r="AK14" s="25">
        <v>20765.400000000001</v>
      </c>
      <c r="AL14" s="25">
        <v>20742.2</v>
      </c>
      <c r="AM14" s="25">
        <v>20444.2</v>
      </c>
      <c r="AN14" s="25">
        <v>20028.5</v>
      </c>
      <c r="AO14" s="25">
        <v>19750.599999999999</v>
      </c>
      <c r="AP14" s="25">
        <v>19230</v>
      </c>
      <c r="AQ14" s="25">
        <v>18806.5</v>
      </c>
      <c r="AR14" s="25">
        <v>17259.7</v>
      </c>
      <c r="AS14" s="25">
        <v>16999.400000000001</v>
      </c>
      <c r="AT14" s="25">
        <v>16382</v>
      </c>
      <c r="AU14" s="25">
        <v>15975.7</v>
      </c>
      <c r="AV14" s="25">
        <v>15679.6</v>
      </c>
      <c r="AW14" s="25">
        <v>15609.9</v>
      </c>
      <c r="AX14" s="25">
        <v>15128.2</v>
      </c>
      <c r="AY14" s="25">
        <v>14240.800000000001</v>
      </c>
      <c r="AZ14" s="25">
        <v>13750.999999999998</v>
      </c>
      <c r="BA14" s="25">
        <v>13700.900000000001</v>
      </c>
      <c r="BB14" s="25">
        <v>13352.2</v>
      </c>
      <c r="BC14" s="25">
        <v>13126.099999999999</v>
      </c>
      <c r="BD14" s="25">
        <v>12786.8</v>
      </c>
      <c r="BE14" s="25">
        <v>12595.9</v>
      </c>
      <c r="BF14" s="25">
        <v>12413.800000000001</v>
      </c>
      <c r="BG14" s="25">
        <v>11851.2</v>
      </c>
      <c r="BH14" s="25">
        <v>11666.4</v>
      </c>
      <c r="BI14" s="25">
        <v>11647</v>
      </c>
      <c r="BJ14" s="25">
        <v>11325.099999999999</v>
      </c>
      <c r="BK14" s="25">
        <v>11250.099999999999</v>
      </c>
      <c r="BL14" s="25">
        <v>11165.4</v>
      </c>
      <c r="BM14" s="25">
        <v>11144.100000000002</v>
      </c>
      <c r="BN14" s="25">
        <v>10943.9</v>
      </c>
      <c r="BO14" s="25">
        <v>10778.2</v>
      </c>
      <c r="BP14" s="25">
        <v>10968.000000000002</v>
      </c>
      <c r="BQ14" s="25">
        <v>11007.3</v>
      </c>
      <c r="BR14" s="25">
        <v>10997.3</v>
      </c>
      <c r="BS14" s="25">
        <v>11022.8</v>
      </c>
      <c r="BT14" s="25">
        <v>10958.400000000001</v>
      </c>
      <c r="BU14" s="25">
        <v>10717.500000000004</v>
      </c>
      <c r="BV14" s="25">
        <v>10651.900000000001</v>
      </c>
      <c r="BW14" s="25">
        <v>10604.100000000002</v>
      </c>
      <c r="BX14" s="25">
        <v>10522.699999999999</v>
      </c>
      <c r="BY14" s="25">
        <v>10015.200000000001</v>
      </c>
      <c r="BZ14" s="25">
        <v>9931.4</v>
      </c>
      <c r="CC14" s="28">
        <f t="shared" si="2"/>
        <v>10688.448684210525</v>
      </c>
      <c r="CD14" s="28">
        <f t="shared" si="3"/>
        <v>34967139.264131568</v>
      </c>
      <c r="CE14" s="28">
        <f t="shared" si="4"/>
        <v>5913.3018918478674</v>
      </c>
      <c r="CF14" s="24">
        <v>76</v>
      </c>
      <c r="CG14" s="9">
        <v>1</v>
      </c>
    </row>
    <row r="15" spans="2:85" x14ac:dyDescent="0.25">
      <c r="B15" s="9" t="s">
        <v>135</v>
      </c>
      <c r="C15" s="30">
        <v>-13.073334436348425</v>
      </c>
      <c r="D15" s="30">
        <v>-16.001716748154209</v>
      </c>
      <c r="E15" s="30">
        <v>-17.363598431682341</v>
      </c>
      <c r="F15" s="30">
        <v>-19.636013242209756</v>
      </c>
      <c r="G15" s="30">
        <v>-15.707149201390017</v>
      </c>
      <c r="H15" s="30">
        <v>-15.828537641437718</v>
      </c>
      <c r="I15" s="30">
        <v>-18.994949178830471</v>
      </c>
      <c r="J15" s="30">
        <v>-21.054690110339351</v>
      </c>
      <c r="K15" s="30">
        <v>-16.025570832256562</v>
      </c>
      <c r="L15" s="30">
        <v>-17.987793595689674</v>
      </c>
      <c r="M15" s="30">
        <v>-18.178957693074395</v>
      </c>
      <c r="N15" s="30">
        <v>-21.043912327931029</v>
      </c>
      <c r="O15" s="30">
        <v>-18.072618806467933</v>
      </c>
      <c r="P15" s="30">
        <v>-19.023022080338283</v>
      </c>
      <c r="Q15" s="30">
        <v>-21.099293274148135</v>
      </c>
      <c r="R15" s="30">
        <v>-21.163436871101112</v>
      </c>
      <c r="S15" s="30">
        <v>-19.787518750604605</v>
      </c>
      <c r="T15" s="30">
        <v>-22.305379376188338</v>
      </c>
      <c r="U15" s="30">
        <v>-21.007527552621301</v>
      </c>
      <c r="V15" s="30">
        <v>-21.933607386136558</v>
      </c>
      <c r="W15" s="30">
        <v>-18.582853305618606</v>
      </c>
      <c r="X15" s="30">
        <v>-19.633944445974517</v>
      </c>
      <c r="Y15" s="30">
        <v>-20.130568053969689</v>
      </c>
      <c r="Z15" s="30">
        <v>-23.673076578525048</v>
      </c>
      <c r="AA15" s="30">
        <v>-23.425273851740776</v>
      </c>
      <c r="AB15" s="30">
        <v>-24.345549228976548</v>
      </c>
      <c r="AC15" s="30">
        <v>-25.931326128905528</v>
      </c>
      <c r="AD15" s="30">
        <v>-28.178208770332407</v>
      </c>
      <c r="AE15" s="30">
        <v>-25.783413119420366</v>
      </c>
      <c r="AF15" s="30">
        <v>-24.211415787764032</v>
      </c>
      <c r="AG15" s="30">
        <v>-24.007553807705428</v>
      </c>
      <c r="AH15" s="30">
        <v>-20.789129573648797</v>
      </c>
      <c r="AI15" s="30">
        <v>-20.062287856821616</v>
      </c>
      <c r="AJ15" s="30">
        <v>-18.183494147172766</v>
      </c>
      <c r="AK15" s="30">
        <v>-17.897996050455394</v>
      </c>
      <c r="AL15" s="30">
        <v>-16.409818055833856</v>
      </c>
      <c r="AM15" s="30">
        <v>-11.660093938554807</v>
      </c>
      <c r="AN15" s="30">
        <v>-7.4226274027646175</v>
      </c>
      <c r="AO15" s="30">
        <v>-8.0653276357724923</v>
      </c>
      <c r="AP15" s="30">
        <v>-6.3358058290268371</v>
      </c>
      <c r="AQ15" s="30">
        <v>-8.4719180179772042</v>
      </c>
      <c r="AR15" s="30">
        <v>-7.4653300688945228</v>
      </c>
      <c r="AS15" s="30">
        <v>-10.232742012332801</v>
      </c>
      <c r="AT15" s="30">
        <v>-12.075149099959321</v>
      </c>
      <c r="AU15" s="30">
        <v>-10.689502530327363</v>
      </c>
      <c r="AV15" s="30">
        <v>-10.297174264730122</v>
      </c>
      <c r="AW15" s="30">
        <v>-13.983073397830614</v>
      </c>
      <c r="AX15" s="30">
        <v>-12.889783777170408</v>
      </c>
      <c r="AY15" s="30">
        <v>-14.401011542923298</v>
      </c>
      <c r="AZ15" s="30">
        <v>-14.044135189378771</v>
      </c>
      <c r="BA15" s="30">
        <v>-10.76740840396838</v>
      </c>
      <c r="BB15" s="30">
        <v>-9.5926759173123521</v>
      </c>
      <c r="BC15" s="30">
        <v>-13.535204581011309</v>
      </c>
      <c r="BD15" s="30">
        <v>-11.314599674136701</v>
      </c>
      <c r="BE15" s="30">
        <v>-12.435500352063283</v>
      </c>
      <c r="BF15" s="30">
        <v>-8.9857201360471297</v>
      </c>
      <c r="BG15" s="30">
        <v>-11.414306120006506</v>
      </c>
      <c r="BH15" s="30">
        <v>-10.352418498442516</v>
      </c>
      <c r="BI15" s="30">
        <v>-10.264793781782926</v>
      </c>
      <c r="BJ15" s="30">
        <v>-8.9309438869585929</v>
      </c>
      <c r="BK15" s="30">
        <v>-10.292672485269554</v>
      </c>
      <c r="BL15" s="30">
        <v>-9.3384611073288362</v>
      </c>
      <c r="BM15" s="30">
        <v>-9.4328174299423129</v>
      </c>
      <c r="BN15" s="30">
        <v>-6.2359708138540135</v>
      </c>
      <c r="BO15" s="30">
        <v>-7.6773915696938397</v>
      </c>
      <c r="BP15" s="30">
        <v>-7.9028945653536189</v>
      </c>
      <c r="BQ15" s="30">
        <v>-6.8731661688273551</v>
      </c>
      <c r="BR15" s="30">
        <v>-7.7881804511634591</v>
      </c>
      <c r="BS15" s="30">
        <v>-9.261341724429748</v>
      </c>
      <c r="BT15" s="30">
        <v>-9.919044639852963</v>
      </c>
      <c r="BU15" s="30">
        <v>-11.361852201379966</v>
      </c>
      <c r="BV15" s="30">
        <v>-7.0119860878889773</v>
      </c>
      <c r="BW15" s="30">
        <v>-8.6708047586753842</v>
      </c>
      <c r="BX15" s="30">
        <v>-9.2380391151897054</v>
      </c>
      <c r="BY15" s="30">
        <v>-14.81303516193525</v>
      </c>
      <c r="BZ15" s="30">
        <v>-9.2698054694107661</v>
      </c>
      <c r="CC15" s="21">
        <f t="shared" si="2"/>
        <v>-14.832226922491889</v>
      </c>
      <c r="CD15" s="21">
        <f t="shared" si="3"/>
        <v>33.94386902201154</v>
      </c>
      <c r="CE15" s="21">
        <f t="shared" si="4"/>
        <v>5.826136715012062</v>
      </c>
      <c r="CF15" s="24">
        <v>76</v>
      </c>
      <c r="CG15" s="9">
        <v>-1</v>
      </c>
    </row>
    <row r="16" spans="2:85" x14ac:dyDescent="0.25">
      <c r="B16" s="9" t="s">
        <v>136</v>
      </c>
      <c r="C16" s="21">
        <v>-1.9541606033405725</v>
      </c>
      <c r="D16" s="21">
        <v>-3.4798949071738035</v>
      </c>
      <c r="E16" s="21">
        <v>-4.3380456305320783</v>
      </c>
      <c r="F16" s="21">
        <v>-8.5373970618303296</v>
      </c>
      <c r="G16" s="21">
        <v>-2.2648656291949747</v>
      </c>
      <c r="H16" s="21">
        <v>-4.3545529474290037</v>
      </c>
      <c r="I16" s="21">
        <v>-7.5852491833922286</v>
      </c>
      <c r="J16" s="21">
        <v>-14.642468268100647</v>
      </c>
      <c r="K16" s="21">
        <v>-2.6280403141384188</v>
      </c>
      <c r="L16" s="21">
        <v>-7.3075411482489301</v>
      </c>
      <c r="M16" s="21">
        <v>-7.1427337623019591</v>
      </c>
      <c r="N16" s="21">
        <v>-8.1524997002757456</v>
      </c>
      <c r="O16" s="21">
        <v>-4.8001643576276045</v>
      </c>
      <c r="P16" s="21">
        <v>-8.1963339805370516</v>
      </c>
      <c r="Q16" s="21">
        <v>-8.5200955697512484</v>
      </c>
      <c r="R16" s="21">
        <v>-9.1125179740555797</v>
      </c>
      <c r="S16" s="21">
        <v>-8.9679061060230705</v>
      </c>
      <c r="T16" s="21">
        <v>-17.624094686834248</v>
      </c>
      <c r="U16" s="21">
        <v>-12.714991043921609</v>
      </c>
      <c r="V16" s="21">
        <v>-9.7868207856362197</v>
      </c>
      <c r="W16" s="21">
        <v>-9.8193486217189214</v>
      </c>
      <c r="X16" s="21">
        <v>-10.557529354521836</v>
      </c>
      <c r="Y16" s="21">
        <v>-12.091185972213728</v>
      </c>
      <c r="Z16" s="21">
        <v>-14.179786381774113</v>
      </c>
      <c r="AA16" s="21">
        <v>-14.623320869492035</v>
      </c>
      <c r="AB16" s="21">
        <v>-17.921164384494325</v>
      </c>
      <c r="AC16" s="21">
        <v>-23.158515379450279</v>
      </c>
      <c r="AD16" s="21">
        <v>-25.851941770336079</v>
      </c>
      <c r="AE16" s="22">
        <v>-22.212446629576917</v>
      </c>
      <c r="AF16" s="22">
        <v>-21.313815993240013</v>
      </c>
      <c r="AG16" s="22">
        <v>-22.630071212181349</v>
      </c>
      <c r="AH16" s="22">
        <v>-17.340390249027987</v>
      </c>
      <c r="AI16" s="22">
        <v>-15.700309399826223</v>
      </c>
      <c r="AJ16" s="22">
        <v>-14.340599022719491</v>
      </c>
      <c r="AK16" s="22">
        <v>-11.93828895535253</v>
      </c>
      <c r="AL16" s="22">
        <v>-7.6003367837546261</v>
      </c>
      <c r="AM16" s="22">
        <v>0.36073084068322425</v>
      </c>
      <c r="AN16" s="22">
        <v>12.771895195818447</v>
      </c>
      <c r="AO16" s="22">
        <v>8.1325567717523128</v>
      </c>
      <c r="AP16" s="22">
        <v>9.7227374442064445</v>
      </c>
      <c r="AQ16" s="22">
        <v>7.204348752867813</v>
      </c>
      <c r="AR16" s="22">
        <v>4.419366616376541</v>
      </c>
      <c r="AS16" s="22">
        <v>-1.3378954128313665</v>
      </c>
      <c r="AT16" s="22">
        <v>-1.1541361146914519</v>
      </c>
      <c r="AU16" s="22">
        <v>-0.91129603839107953</v>
      </c>
      <c r="AV16" s="22">
        <v>-2.2441286247145689</v>
      </c>
      <c r="AW16" s="22">
        <v>-7.027140879370787</v>
      </c>
      <c r="AX16" s="22">
        <v>-2.0391230110881375</v>
      </c>
      <c r="AY16" s="22">
        <v>-5.1668382401418276</v>
      </c>
      <c r="AZ16" s="22">
        <v>-5.0032806437603483</v>
      </c>
      <c r="BA16" s="22">
        <v>-3.3073950728913131</v>
      </c>
      <c r="BB16" s="22">
        <v>-1.407694662547605</v>
      </c>
      <c r="BC16" s="22">
        <v>-3.3668671978082294</v>
      </c>
      <c r="BD16" s="22">
        <v>-1.9291277404675427</v>
      </c>
      <c r="BE16" s="22">
        <v>-4.4979825127134898</v>
      </c>
      <c r="BF16" s="22">
        <v>-1.2059181901840541</v>
      </c>
      <c r="BG16" s="22">
        <v>-2.0863636975751332</v>
      </c>
      <c r="BH16" s="22">
        <v>-2.2583362118565731</v>
      </c>
      <c r="BI16" s="22">
        <v>-2.5265191384634522</v>
      </c>
      <c r="BJ16" s="22">
        <v>-0.20549074430170214</v>
      </c>
      <c r="BK16" s="22">
        <v>-0.11129218762230549</v>
      </c>
      <c r="BL16" s="22">
        <v>-1.2363364219764568</v>
      </c>
      <c r="BM16" s="22">
        <v>-2.0692144452949486</v>
      </c>
      <c r="BN16" s="22">
        <v>1.5694818146006873</v>
      </c>
      <c r="BO16" s="22">
        <v>4.2381654190229066</v>
      </c>
      <c r="BP16" s="22">
        <v>0</v>
      </c>
      <c r="BQ16" s="22">
        <v>1.8147988541544591</v>
      </c>
      <c r="BR16" s="22">
        <v>0.74060293373558927</v>
      </c>
      <c r="BS16" s="22">
        <v>4.1367889197543999</v>
      </c>
      <c r="BT16" s="22">
        <v>-2.3429646480741053</v>
      </c>
      <c r="BU16" s="22">
        <v>-2.208780083725427</v>
      </c>
      <c r="BV16" s="22">
        <v>3.5955370706071181</v>
      </c>
      <c r="BW16" s="22">
        <v>3.145905697642152</v>
      </c>
      <c r="BX16" s="22">
        <v>0.47381501909677592</v>
      </c>
      <c r="BY16" s="25">
        <v>-5.7166341694039557</v>
      </c>
      <c r="BZ16" s="25">
        <v>-0.95229145130470205</v>
      </c>
      <c r="CC16" s="21">
        <f t="shared" si="2"/>
        <v>-5.4391544846172017</v>
      </c>
      <c r="CD16" s="21">
        <f t="shared" si="3"/>
        <v>61.65932951774893</v>
      </c>
      <c r="CE16" s="21">
        <f t="shared" si="4"/>
        <v>7.8523454787565816</v>
      </c>
      <c r="CF16" s="24">
        <v>76</v>
      </c>
      <c r="CG16" s="9">
        <v>-1</v>
      </c>
    </row>
    <row r="17" spans="2:85" x14ac:dyDescent="0.25">
      <c r="B17" s="9" t="s">
        <v>10</v>
      </c>
      <c r="C17" s="21">
        <v>3.7333333333333329</v>
      </c>
      <c r="D17" s="21">
        <v>3.2333333333333329</v>
      </c>
      <c r="E17" s="21">
        <v>1.5333333333333332</v>
      </c>
      <c r="F17" s="21">
        <v>1.3999999999999997</v>
      </c>
      <c r="G17" s="21">
        <v>0.43333333333333335</v>
      </c>
      <c r="H17" s="21">
        <v>1.0999999999999999</v>
      </c>
      <c r="I17" s="21">
        <v>1.9333333333333333</v>
      </c>
      <c r="J17" s="21">
        <v>1.9666666666666666</v>
      </c>
      <c r="K17" s="21">
        <v>1.5666666666666664</v>
      </c>
      <c r="L17" s="21">
        <v>1.4333333333333333</v>
      </c>
      <c r="M17" s="21">
        <v>1.1666666666666667</v>
      </c>
      <c r="N17" s="21">
        <v>1.6333333333333335</v>
      </c>
      <c r="O17" s="21">
        <v>2.2333333333333329</v>
      </c>
      <c r="P17" s="21">
        <v>2.9</v>
      </c>
      <c r="Q17" s="21">
        <v>3</v>
      </c>
      <c r="R17" s="21">
        <v>3.9333333333333331</v>
      </c>
      <c r="S17" s="21">
        <v>4.1000000000000005</v>
      </c>
      <c r="T17" s="21">
        <v>4.7333333333333334</v>
      </c>
      <c r="U17" s="21">
        <v>5.166666666666667</v>
      </c>
      <c r="V17" s="21">
        <v>5</v>
      </c>
      <c r="W17" s="21">
        <v>4.9666666666666668</v>
      </c>
      <c r="X17" s="21">
        <v>4.7333333333333334</v>
      </c>
      <c r="Y17" s="21">
        <v>4.8</v>
      </c>
      <c r="Z17" s="21">
        <v>4.7333333333333334</v>
      </c>
      <c r="AA17" s="21">
        <v>4.4333333333333327</v>
      </c>
      <c r="AB17" s="21">
        <v>4</v>
      </c>
      <c r="AC17" s="21">
        <v>3.8666666666666667</v>
      </c>
      <c r="AD17" s="21">
        <v>4.5</v>
      </c>
      <c r="AE17" s="22">
        <v>6.3999999999999995</v>
      </c>
      <c r="AF17" s="22">
        <v>7.3999999999999995</v>
      </c>
      <c r="AG17" s="22">
        <v>8.7333333333333325</v>
      </c>
      <c r="AH17" s="22">
        <v>9.5666666666666647</v>
      </c>
      <c r="AI17" s="22">
        <v>9.8333333333333339</v>
      </c>
      <c r="AJ17" s="22">
        <v>9.9333333333333336</v>
      </c>
      <c r="AK17" s="22">
        <v>9</v>
      </c>
      <c r="AL17" s="22">
        <v>7.333333333333333</v>
      </c>
      <c r="AM17" s="22">
        <v>6.5666666666666664</v>
      </c>
      <c r="AN17" s="22">
        <v>3.8666666666666667</v>
      </c>
      <c r="AO17" s="22">
        <v>1.0333333333333334</v>
      </c>
      <c r="AP17" s="22">
        <v>-1.5</v>
      </c>
      <c r="AQ17" s="22">
        <v>-4.7666666666666666</v>
      </c>
      <c r="AR17" s="22">
        <v>-4.8666666666666663</v>
      </c>
      <c r="AS17" s="22">
        <v>-3.7666666666666671</v>
      </c>
      <c r="AT17" s="22">
        <v>-2.6999999999999997</v>
      </c>
      <c r="AU17" s="22">
        <v>-1.2333333333333334</v>
      </c>
      <c r="AV17" s="22">
        <v>-6.6666666666666666E-2</v>
      </c>
      <c r="AW17" s="22">
        <v>0.33333333333333331</v>
      </c>
      <c r="AX17" s="22">
        <v>0.40000000000000008</v>
      </c>
      <c r="AY17" s="22">
        <v>0.26666666666666666</v>
      </c>
      <c r="AZ17" s="22">
        <v>0.79999999999999993</v>
      </c>
      <c r="BA17" s="22">
        <v>0.5</v>
      </c>
      <c r="BB17" s="22">
        <v>-0.33333333333333331</v>
      </c>
      <c r="BC17" s="22">
        <v>-0.3666666666666667</v>
      </c>
      <c r="BD17" s="22">
        <v>-0.6</v>
      </c>
      <c r="BE17" s="22">
        <v>-0.10000000000000002</v>
      </c>
      <c r="BF17" s="22">
        <v>0.70000000000000007</v>
      </c>
      <c r="BG17" s="22">
        <v>1.3333333333333333</v>
      </c>
      <c r="BH17" s="22">
        <v>1.7333333333333334</v>
      </c>
      <c r="BI17" s="22">
        <v>1.8333333333333333</v>
      </c>
      <c r="BJ17" s="22">
        <v>1.7333333333333334</v>
      </c>
      <c r="BK17" s="22">
        <v>1.3333333333333333</v>
      </c>
      <c r="BL17" s="22">
        <v>1.9333333333333333</v>
      </c>
      <c r="BM17" s="22">
        <v>1.3333333333333333</v>
      </c>
      <c r="BN17" s="22">
        <v>1.2333333333333334</v>
      </c>
      <c r="BO17" s="22">
        <v>0.9</v>
      </c>
      <c r="BP17" s="22">
        <v>0.73333333333333339</v>
      </c>
      <c r="BQ17" s="22">
        <v>1.4333333333333333</v>
      </c>
      <c r="BR17" s="22">
        <v>1.6333333333333335</v>
      </c>
      <c r="BS17" s="22">
        <v>1.5333333333333332</v>
      </c>
      <c r="BT17" s="22">
        <v>2</v>
      </c>
      <c r="BU17" s="22">
        <v>1.5666666666666667</v>
      </c>
      <c r="BV17" s="22">
        <v>1.5666666666666664</v>
      </c>
      <c r="BW17" s="22">
        <v>1.8333333333333333</v>
      </c>
      <c r="BX17" s="22">
        <v>1.8</v>
      </c>
      <c r="BY17" s="25">
        <v>1.9666666666666668</v>
      </c>
      <c r="BZ17" s="25">
        <v>2.0333333333333332</v>
      </c>
      <c r="CC17" s="21">
        <f t="shared" si="2"/>
        <v>2.39561403508772</v>
      </c>
      <c r="CD17" s="21">
        <f t="shared" si="3"/>
        <v>9.0789434697855746</v>
      </c>
      <c r="CE17" s="21">
        <f t="shared" si="4"/>
        <v>3.0131285186306895</v>
      </c>
      <c r="CF17" s="24">
        <v>76</v>
      </c>
      <c r="CG17" s="9">
        <v>1</v>
      </c>
    </row>
    <row r="18" spans="2:85" x14ac:dyDescent="0.25">
      <c r="B18" s="9" t="s">
        <v>160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2">
        <v>49.6</v>
      </c>
      <c r="AF18" s="22">
        <v>39.700000000000003</v>
      </c>
      <c r="AG18" s="22">
        <v>36.5</v>
      </c>
      <c r="AH18" s="22">
        <v>23.1</v>
      </c>
      <c r="AI18" s="22">
        <v>16.7</v>
      </c>
      <c r="AJ18" s="22">
        <v>11.3</v>
      </c>
      <c r="AK18" s="22">
        <v>-3.8</v>
      </c>
      <c r="AL18" s="22">
        <v>-17.8</v>
      </c>
      <c r="AM18" s="22">
        <v>-37</v>
      </c>
      <c r="AN18" s="22">
        <v>-42.3</v>
      </c>
      <c r="AO18" s="22">
        <v>-39.1</v>
      </c>
      <c r="AP18" s="22">
        <v>-29.3</v>
      </c>
      <c r="AQ18" s="22">
        <v>-20.7</v>
      </c>
      <c r="AR18" s="22">
        <v>-11.5</v>
      </c>
      <c r="AS18" s="22">
        <v>-7.7</v>
      </c>
      <c r="AT18" s="22">
        <v>-2.4</v>
      </c>
      <c r="AU18" s="22">
        <v>10.8</v>
      </c>
      <c r="AV18" s="22">
        <v>12.3</v>
      </c>
      <c r="AW18" s="22">
        <v>13</v>
      </c>
      <c r="AX18" s="22">
        <v>5.8</v>
      </c>
      <c r="AY18" s="22">
        <v>2.6</v>
      </c>
      <c r="AZ18" s="22">
        <v>2</v>
      </c>
      <c r="BA18" s="22">
        <v>1.3</v>
      </c>
      <c r="BB18" s="22">
        <v>6.1</v>
      </c>
      <c r="BC18" s="22">
        <v>4.8</v>
      </c>
      <c r="BD18" s="22">
        <v>7.9</v>
      </c>
      <c r="BE18" s="22">
        <v>6.5</v>
      </c>
      <c r="BF18" s="22">
        <v>8.1999999999999993</v>
      </c>
      <c r="BG18" s="22">
        <v>10.6</v>
      </c>
      <c r="BH18" s="22">
        <v>7.7</v>
      </c>
      <c r="BI18" s="22">
        <v>10.7</v>
      </c>
      <c r="BJ18" s="22">
        <v>-4.5</v>
      </c>
      <c r="BK18" s="22">
        <v>-6.5</v>
      </c>
      <c r="BL18" s="22">
        <v>-4.5999999999999996</v>
      </c>
      <c r="BM18" s="22">
        <v>-7.9</v>
      </c>
      <c r="BN18" s="22">
        <v>6.6</v>
      </c>
      <c r="BO18" s="22">
        <v>7.1</v>
      </c>
      <c r="BP18" s="22">
        <v>9.5</v>
      </c>
      <c r="BQ18" s="22">
        <v>9.6</v>
      </c>
      <c r="BR18" s="22">
        <v>7.8</v>
      </c>
      <c r="BS18" s="22">
        <v>9.3000000000000007</v>
      </c>
      <c r="BT18" s="22">
        <v>9.1</v>
      </c>
      <c r="BU18" s="22">
        <v>8.8000000000000007</v>
      </c>
      <c r="BV18" s="22">
        <v>7.9</v>
      </c>
      <c r="BW18" s="22">
        <v>11.4</v>
      </c>
      <c r="BX18" s="22">
        <v>8.6999999999999993</v>
      </c>
      <c r="BY18" s="23">
        <v>7.2</v>
      </c>
      <c r="BZ18" s="23">
        <v>11.8</v>
      </c>
      <c r="CC18" s="21">
        <f t="shared" si="2"/>
        <v>3.4770833333333324</v>
      </c>
      <c r="CD18" s="21">
        <f t="shared" si="3"/>
        <v>306.84052748226952</v>
      </c>
      <c r="CE18" s="21">
        <f t="shared" si="4"/>
        <v>17.516864088137165</v>
      </c>
      <c r="CF18" s="24">
        <v>48</v>
      </c>
      <c r="CG18" s="9">
        <v>1</v>
      </c>
    </row>
    <row r="19" spans="2:85" x14ac:dyDescent="0.25"/>
    <row r="20" spans="2:85" x14ac:dyDescent="0.25"/>
    <row r="21" spans="2:85" x14ac:dyDescent="0.25"/>
    <row r="22" spans="2:85" x14ac:dyDescent="0.25"/>
    <row r="23" spans="2:85" x14ac:dyDescent="0.25">
      <c r="B23" s="20" t="s">
        <v>96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CC23" s="51" t="s">
        <v>171</v>
      </c>
    </row>
    <row r="24" spans="2:85" x14ac:dyDescent="0.25">
      <c r="CC24" s="9" t="s">
        <v>172</v>
      </c>
    </row>
    <row r="25" spans="2:85" x14ac:dyDescent="0.25">
      <c r="B25" s="33" t="s">
        <v>11</v>
      </c>
      <c r="C25" s="34">
        <f t="shared" ref="C25:AH25" si="5">(C5-$CC$5)^2</f>
        <v>5.2116083795013406</v>
      </c>
      <c r="D25" s="34">
        <f t="shared" si="5"/>
        <v>10.777397853185532</v>
      </c>
      <c r="E25" s="34">
        <f t="shared" si="5"/>
        <v>12.837134695290871</v>
      </c>
      <c r="F25" s="34">
        <f t="shared" si="5"/>
        <v>10.777397853185532</v>
      </c>
      <c r="G25" s="34">
        <f t="shared" si="5"/>
        <v>18.343187326869725</v>
      </c>
      <c r="H25" s="34">
        <f t="shared" si="5"/>
        <v>21.002924168975085</v>
      </c>
      <c r="I25" s="34">
        <f t="shared" si="5"/>
        <v>1.1726610110803359</v>
      </c>
      <c r="J25" s="34">
        <f t="shared" si="5"/>
        <v>2.198976800553996</v>
      </c>
      <c r="K25" s="34">
        <f t="shared" si="5"/>
        <v>0.61292416897505397</v>
      </c>
      <c r="L25" s="34">
        <f t="shared" si="5"/>
        <v>0.17397680055401524</v>
      </c>
      <c r="M25" s="34">
        <f t="shared" si="5"/>
        <v>4.7650294321329465</v>
      </c>
      <c r="N25" s="34">
        <f t="shared" si="5"/>
        <v>0.26739785318560266</v>
      </c>
      <c r="O25" s="34">
        <f t="shared" si="5"/>
        <v>0.51423995844876735</v>
      </c>
      <c r="P25" s="34">
        <f t="shared" si="5"/>
        <v>7.9360820637119343</v>
      </c>
      <c r="Q25" s="34">
        <f t="shared" si="5"/>
        <v>9.102924168975111</v>
      </c>
      <c r="R25" s="34">
        <f t="shared" si="5"/>
        <v>4.4821346952908634</v>
      </c>
      <c r="S25" s="34">
        <f t="shared" si="5"/>
        <v>0.66766101108033904</v>
      </c>
      <c r="T25" s="34">
        <f t="shared" si="5"/>
        <v>0.61292416897505397</v>
      </c>
      <c r="U25" s="34">
        <f t="shared" si="5"/>
        <v>1.1726610110803359</v>
      </c>
      <c r="V25" s="34">
        <f t="shared" si="5"/>
        <v>6.8492399584487593</v>
      </c>
      <c r="W25" s="34">
        <f t="shared" si="5"/>
        <v>43.78608206371193</v>
      </c>
      <c r="X25" s="34">
        <f t="shared" si="5"/>
        <v>39.905818905817227</v>
      </c>
      <c r="Y25" s="34">
        <f t="shared" si="5"/>
        <v>69.174239958448823</v>
      </c>
      <c r="Z25" s="34">
        <f t="shared" si="5"/>
        <v>59.553713642659432</v>
      </c>
      <c r="AA25" s="34">
        <f t="shared" si="5"/>
        <v>100.34239785318573</v>
      </c>
      <c r="AB25" s="34">
        <f t="shared" si="5"/>
        <v>151.71108206371201</v>
      </c>
      <c r="AC25" s="34">
        <f t="shared" si="5"/>
        <v>177.34529259002781</v>
      </c>
      <c r="AD25" s="34">
        <f t="shared" si="5"/>
        <v>350.3300294321333</v>
      </c>
      <c r="AE25" s="34">
        <f t="shared" si="5"/>
        <v>498.05318732686999</v>
      </c>
      <c r="AF25" s="34">
        <f t="shared" si="5"/>
        <v>539.03397680055446</v>
      </c>
      <c r="AG25" s="34">
        <f t="shared" si="5"/>
        <v>562.50108206371237</v>
      </c>
      <c r="AH25" s="34">
        <f t="shared" si="5"/>
        <v>425.0650294321336</v>
      </c>
      <c r="AI25" s="34">
        <f t="shared" ref="AI25:BN25" si="6">(AI5-$CC$5)^2</f>
        <v>357.85687153739605</v>
      </c>
      <c r="AJ25" s="34">
        <f t="shared" si="6"/>
        <v>213.65976627423825</v>
      </c>
      <c r="AK25" s="34">
        <f t="shared" si="6"/>
        <v>128.07687153739622</v>
      </c>
      <c r="AL25" s="34">
        <f t="shared" si="6"/>
        <v>8.5095031163434811</v>
      </c>
      <c r="AM25" s="34">
        <f t="shared" si="6"/>
        <v>30.062134695290784</v>
      </c>
      <c r="AN25" s="34">
        <f t="shared" si="6"/>
        <v>97.671608379501365</v>
      </c>
      <c r="AO25" s="34">
        <f t="shared" si="6"/>
        <v>242.82660837950144</v>
      </c>
      <c r="AP25" s="34">
        <f t="shared" si="6"/>
        <v>452.96160837950094</v>
      </c>
      <c r="AQ25" s="34">
        <f t="shared" si="6"/>
        <v>302.16502943213294</v>
      </c>
      <c r="AR25" s="34">
        <f t="shared" si="6"/>
        <v>239.72002943213275</v>
      </c>
      <c r="AS25" s="34">
        <f t="shared" si="6"/>
        <v>120.62397680055386</v>
      </c>
      <c r="AT25" s="34">
        <f t="shared" si="6"/>
        <v>33.441871537396011</v>
      </c>
      <c r="AU25" s="34">
        <f t="shared" si="6"/>
        <v>23.84266101108032</v>
      </c>
      <c r="AV25" s="34">
        <f t="shared" si="6"/>
        <v>22.87608206371182</v>
      </c>
      <c r="AW25" s="34">
        <f t="shared" si="6"/>
        <v>23.84266101108032</v>
      </c>
      <c r="AX25" s="34">
        <f t="shared" si="6"/>
        <v>21.929503116343451</v>
      </c>
      <c r="AY25" s="34">
        <f t="shared" si="6"/>
        <v>31.168713642659299</v>
      </c>
      <c r="AZ25" s="34">
        <f t="shared" si="6"/>
        <v>28.975555747922424</v>
      </c>
      <c r="BA25" s="34">
        <f t="shared" si="6"/>
        <v>32.295292590027657</v>
      </c>
      <c r="BB25" s="34">
        <f t="shared" si="6"/>
        <v>26.862397853185552</v>
      </c>
      <c r="BC25" s="34">
        <f t="shared" si="6"/>
        <v>28.975555747922424</v>
      </c>
      <c r="BD25" s="34">
        <f t="shared" si="6"/>
        <v>21.002924168975085</v>
      </c>
      <c r="BE25" s="34">
        <f t="shared" si="6"/>
        <v>16.670029432132978</v>
      </c>
      <c r="BF25" s="34">
        <f t="shared" si="6"/>
        <v>19.209766274238216</v>
      </c>
      <c r="BG25" s="34">
        <f t="shared" si="6"/>
        <v>3.1787136426592451</v>
      </c>
      <c r="BH25" s="34">
        <f t="shared" si="6"/>
        <v>7.1979241689750477</v>
      </c>
      <c r="BI25" s="34">
        <f t="shared" si="6"/>
        <v>4.7650294321329465</v>
      </c>
      <c r="BJ25" s="34">
        <f t="shared" si="6"/>
        <v>6.6713452216066571</v>
      </c>
      <c r="BK25" s="34">
        <f t="shared" si="6"/>
        <v>8.8976610110802916</v>
      </c>
      <c r="BL25" s="34">
        <f t="shared" si="6"/>
        <v>7.7445031163434361</v>
      </c>
      <c r="BM25" s="34">
        <f t="shared" si="6"/>
        <v>3.5452925900276964</v>
      </c>
      <c r="BN25" s="34">
        <f t="shared" si="6"/>
        <v>3.1787136426592451</v>
      </c>
      <c r="BO25" s="34">
        <f t="shared" ref="BO25:BZ25" si="7">(BO5-$CC$5)^2</f>
        <v>15.863450484764488</v>
      </c>
      <c r="BP25" s="34">
        <f t="shared" si="7"/>
        <v>16.670029432132978</v>
      </c>
      <c r="BQ25" s="34">
        <f t="shared" si="7"/>
        <v>28.975555747922424</v>
      </c>
      <c r="BR25" s="34">
        <f t="shared" si="7"/>
        <v>10.777397853185532</v>
      </c>
      <c r="BS25" s="34">
        <f t="shared" si="7"/>
        <v>4.7650294321329465</v>
      </c>
      <c r="BT25" s="34">
        <f t="shared" si="7"/>
        <v>0.33976627423822908</v>
      </c>
      <c r="BU25" s="34">
        <f t="shared" si="7"/>
        <v>0.77950311634348823</v>
      </c>
      <c r="BV25" s="34">
        <f t="shared" si="7"/>
        <v>2.8321346952908453</v>
      </c>
      <c r="BW25" s="34">
        <f t="shared" si="7"/>
        <v>0.23318732686979946</v>
      </c>
      <c r="BX25" s="34">
        <f t="shared" si="7"/>
        <v>0.61292416897505397</v>
      </c>
      <c r="BY25" s="34">
        <f t="shared" si="7"/>
        <v>1.1726610110803359</v>
      </c>
      <c r="BZ25" s="34">
        <f t="shared" si="7"/>
        <v>0.77950311634348823</v>
      </c>
      <c r="CC25" s="9" t="s">
        <v>173</v>
      </c>
    </row>
    <row r="26" spans="2:85" x14ac:dyDescent="0.25">
      <c r="B26" s="33" t="s">
        <v>12</v>
      </c>
      <c r="C26" s="34">
        <f t="shared" ref="C26:AH26" si="8">(C6-$CC$6)^2</f>
        <v>7.0924099722991727</v>
      </c>
      <c r="D26" s="34">
        <f t="shared" si="8"/>
        <v>7.6350415512465393</v>
      </c>
      <c r="E26" s="34">
        <f t="shared" si="8"/>
        <v>7.6350415512465393</v>
      </c>
      <c r="F26" s="34">
        <f t="shared" si="8"/>
        <v>7.6350415512465393</v>
      </c>
      <c r="G26" s="34">
        <f t="shared" si="8"/>
        <v>4.6792520775623299</v>
      </c>
      <c r="H26" s="34">
        <f t="shared" si="8"/>
        <v>2.1408310249307467</v>
      </c>
      <c r="I26" s="34">
        <f t="shared" si="8"/>
        <v>2.1408310249307467</v>
      </c>
      <c r="J26" s="34">
        <f t="shared" si="8"/>
        <v>4.6792520775623299</v>
      </c>
      <c r="K26" s="34">
        <f t="shared" si="8"/>
        <v>0.92767313019390518</v>
      </c>
      <c r="L26" s="34">
        <f t="shared" si="8"/>
        <v>3.8539889196675885</v>
      </c>
      <c r="M26" s="34">
        <f t="shared" si="8"/>
        <v>1.8725761772853181E-2</v>
      </c>
      <c r="N26" s="34">
        <f t="shared" si="8"/>
        <v>0.43977839335180152</v>
      </c>
      <c r="O26" s="34">
        <f t="shared" si="8"/>
        <v>0.11346260387811585</v>
      </c>
      <c r="P26" s="34">
        <f t="shared" si="8"/>
        <v>2.6620498614958688E-2</v>
      </c>
      <c r="Q26" s="34">
        <f t="shared" si="8"/>
        <v>0.58240997229916958</v>
      </c>
      <c r="R26" s="34">
        <f t="shared" si="8"/>
        <v>0.28819944598337988</v>
      </c>
      <c r="S26" s="34">
        <f t="shared" si="8"/>
        <v>2.6620498614958688E-2</v>
      </c>
      <c r="T26" s="34">
        <f t="shared" si="8"/>
        <v>5.609418282548459E-2</v>
      </c>
      <c r="U26" s="34">
        <f t="shared" si="8"/>
        <v>2.6620498614958688E-2</v>
      </c>
      <c r="V26" s="34">
        <f t="shared" si="8"/>
        <v>0.1318836565096953</v>
      </c>
      <c r="W26" s="34">
        <f t="shared" si="8"/>
        <v>0.40556786703601105</v>
      </c>
      <c r="X26" s="34">
        <f t="shared" si="8"/>
        <v>2.3618836565096961</v>
      </c>
      <c r="Y26" s="34">
        <f t="shared" si="8"/>
        <v>2.6792520775623268</v>
      </c>
      <c r="Z26" s="34">
        <f t="shared" si="8"/>
        <v>7.490304709141272</v>
      </c>
      <c r="AA26" s="34">
        <f t="shared" si="8"/>
        <v>12.50925207756233</v>
      </c>
      <c r="AB26" s="34">
        <f t="shared" si="8"/>
        <v>22.437673130193904</v>
      </c>
      <c r="AC26" s="34">
        <f t="shared" si="8"/>
        <v>27.424515235457061</v>
      </c>
      <c r="AD26" s="34">
        <f t="shared" si="8"/>
        <v>25.369778393351805</v>
      </c>
      <c r="AE26" s="34">
        <f t="shared" si="8"/>
        <v>24.372409972299167</v>
      </c>
      <c r="AF26" s="34">
        <f t="shared" si="8"/>
        <v>30.656620498614963</v>
      </c>
      <c r="AG26" s="34">
        <f t="shared" si="8"/>
        <v>32.911357340720215</v>
      </c>
      <c r="AH26" s="34">
        <f t="shared" si="8"/>
        <v>37.660831024930751</v>
      </c>
      <c r="AI26" s="34">
        <f t="shared" ref="AI26:BN26" si="9">(AI6-$CC$6)^2</f>
        <v>28.481883656509698</v>
      </c>
      <c r="AJ26" s="34">
        <f t="shared" si="9"/>
        <v>26.387146814404431</v>
      </c>
      <c r="AK26" s="34">
        <f t="shared" si="9"/>
        <v>15.498725761772851</v>
      </c>
      <c r="AL26" s="34">
        <f t="shared" si="9"/>
        <v>1.2924099722991689</v>
      </c>
      <c r="AM26" s="34">
        <f t="shared" si="9"/>
        <v>3.8539889196675885</v>
      </c>
      <c r="AN26" s="34">
        <f t="shared" si="9"/>
        <v>29.8460941828255</v>
      </c>
      <c r="AO26" s="34">
        <f t="shared" si="9"/>
        <v>60.266620498614934</v>
      </c>
      <c r="AP26" s="34">
        <f t="shared" si="9"/>
        <v>75.050304709141287</v>
      </c>
      <c r="AQ26" s="34">
        <f t="shared" si="9"/>
        <v>76.792936288088612</v>
      </c>
      <c r="AR26" s="34">
        <f t="shared" si="9"/>
        <v>75.050304709141287</v>
      </c>
      <c r="AS26" s="34">
        <f t="shared" si="9"/>
        <v>55.698725761772877</v>
      </c>
      <c r="AT26" s="34">
        <f t="shared" si="9"/>
        <v>41.772409972299187</v>
      </c>
      <c r="AU26" s="34">
        <f t="shared" si="9"/>
        <v>27.700831024930732</v>
      </c>
      <c r="AV26" s="34">
        <f t="shared" si="9"/>
        <v>28.763462603878118</v>
      </c>
      <c r="AW26" s="34">
        <f t="shared" si="9"/>
        <v>14.92398891966759</v>
      </c>
      <c r="AX26" s="34">
        <f t="shared" si="9"/>
        <v>13.418725761772858</v>
      </c>
      <c r="AY26" s="34">
        <f t="shared" si="9"/>
        <v>16.509252077562323</v>
      </c>
      <c r="AZ26" s="34">
        <f t="shared" si="9"/>
        <v>20.822409972299162</v>
      </c>
      <c r="BA26" s="34">
        <f t="shared" si="9"/>
        <v>5.5845152354570642</v>
      </c>
      <c r="BB26" s="34">
        <f t="shared" si="9"/>
        <v>6.5697783933517968</v>
      </c>
      <c r="BC26" s="34">
        <f t="shared" si="9"/>
        <v>0.74504155124653748</v>
      </c>
      <c r="BD26" s="34">
        <f t="shared" si="9"/>
        <v>5.609418282548459E-2</v>
      </c>
      <c r="BE26" s="34">
        <f t="shared" si="9"/>
        <v>6.9252077562327069E-2</v>
      </c>
      <c r="BF26" s="34">
        <f t="shared" si="9"/>
        <v>1.8725761772853181E-2</v>
      </c>
      <c r="BG26" s="34">
        <f t="shared" si="9"/>
        <v>5.609418282548459E-2</v>
      </c>
      <c r="BH26" s="34">
        <f t="shared" si="9"/>
        <v>0.87767313019390714</v>
      </c>
      <c r="BI26" s="34">
        <f t="shared" si="9"/>
        <v>0.70030470914127296</v>
      </c>
      <c r="BJ26" s="34">
        <f t="shared" si="9"/>
        <v>1.5297783933517997</v>
      </c>
      <c r="BK26" s="34">
        <f t="shared" si="9"/>
        <v>3.3739889196675872</v>
      </c>
      <c r="BL26" s="34">
        <f t="shared" si="9"/>
        <v>3.3739889196675872</v>
      </c>
      <c r="BM26" s="34">
        <f t="shared" si="9"/>
        <v>3.016620498614957</v>
      </c>
      <c r="BN26" s="34">
        <f t="shared" si="9"/>
        <v>2.6792520775623268</v>
      </c>
      <c r="BO26" s="34">
        <f t="shared" ref="BO26:BZ26" si="10">(BO6-$CC$6)^2</f>
        <v>3.016620498614957</v>
      </c>
      <c r="BP26" s="34">
        <f t="shared" si="10"/>
        <v>4.1487257617728543</v>
      </c>
      <c r="BQ26" s="34">
        <f t="shared" si="10"/>
        <v>3.3739889196675872</v>
      </c>
      <c r="BR26" s="34">
        <f t="shared" si="10"/>
        <v>5.0034626038781145</v>
      </c>
      <c r="BS26" s="34">
        <f t="shared" si="10"/>
        <v>6.9529362880886429</v>
      </c>
      <c r="BT26" s="34">
        <f t="shared" si="10"/>
        <v>7.490304709141272</v>
      </c>
      <c r="BU26" s="34">
        <f t="shared" si="10"/>
        <v>8.6250415512465413</v>
      </c>
      <c r="BV26" s="34">
        <f t="shared" si="10"/>
        <v>11.8118836565097</v>
      </c>
      <c r="BW26" s="34">
        <f t="shared" si="10"/>
        <v>14.721357340720223</v>
      </c>
      <c r="BX26" s="34">
        <f t="shared" si="10"/>
        <v>15.498725761772851</v>
      </c>
      <c r="BY26" s="34">
        <f t="shared" si="10"/>
        <v>20.582936288088646</v>
      </c>
      <c r="BZ26" s="34">
        <f t="shared" si="10"/>
        <v>21.500304709141275</v>
      </c>
      <c r="CC26" s="9" t="s">
        <v>174</v>
      </c>
    </row>
    <row r="27" spans="2:85" x14ac:dyDescent="0.25">
      <c r="B27" s="33" t="s">
        <v>13</v>
      </c>
      <c r="C27" s="34">
        <f t="shared" ref="C27:AH27" si="11">(C7-$CC$7)^2</f>
        <v>35.339896121883754</v>
      </c>
      <c r="D27" s="34">
        <f t="shared" si="11"/>
        <v>35.339896121883754</v>
      </c>
      <c r="E27" s="34">
        <f t="shared" si="11"/>
        <v>35.339896121883754</v>
      </c>
      <c r="F27" s="34">
        <f t="shared" si="11"/>
        <v>35.339896121883754</v>
      </c>
      <c r="G27" s="34">
        <f t="shared" si="11"/>
        <v>27.507264542936348</v>
      </c>
      <c r="H27" s="34">
        <f t="shared" si="11"/>
        <v>27.507264542936348</v>
      </c>
      <c r="I27" s="34">
        <f t="shared" si="11"/>
        <v>25.449369806094282</v>
      </c>
      <c r="J27" s="34">
        <f t="shared" si="11"/>
        <v>25.449369806094282</v>
      </c>
      <c r="K27" s="34">
        <f t="shared" si="11"/>
        <v>28.566211911357414</v>
      </c>
      <c r="L27" s="34">
        <f t="shared" si="11"/>
        <v>14.02305401662054</v>
      </c>
      <c r="M27" s="34">
        <f t="shared" si="11"/>
        <v>5.0388434903047337</v>
      </c>
      <c r="N27" s="34">
        <f t="shared" si="11"/>
        <v>6.9946329639889413</v>
      </c>
      <c r="O27" s="34">
        <f t="shared" si="11"/>
        <v>11.866211911357398</v>
      </c>
      <c r="P27" s="34">
        <f t="shared" si="11"/>
        <v>10.528317174515271</v>
      </c>
      <c r="Q27" s="34">
        <f t="shared" si="11"/>
        <v>2.7051592797784068</v>
      </c>
      <c r="R27" s="34">
        <f t="shared" si="11"/>
        <v>9.2704224376731901</v>
      </c>
      <c r="S27" s="34">
        <f t="shared" si="11"/>
        <v>8.6714750692521267</v>
      </c>
      <c r="T27" s="34">
        <f t="shared" si="11"/>
        <v>6.9946329639889413</v>
      </c>
      <c r="U27" s="34">
        <f t="shared" si="11"/>
        <v>3.7820013850415837</v>
      </c>
      <c r="V27" s="34">
        <f t="shared" si="11"/>
        <v>5.0388434903047337</v>
      </c>
      <c r="W27" s="34">
        <f t="shared" si="11"/>
        <v>9.2704224376731901</v>
      </c>
      <c r="X27" s="34">
        <f t="shared" si="11"/>
        <v>2.3862119113573712</v>
      </c>
      <c r="Y27" s="34">
        <f t="shared" si="11"/>
        <v>0.89252770083104072</v>
      </c>
      <c r="Z27" s="34">
        <f t="shared" si="11"/>
        <v>0.11884349030471393</v>
      </c>
      <c r="AA27" s="34">
        <f t="shared" si="11"/>
        <v>0.12621191135733781</v>
      </c>
      <c r="AB27" s="34">
        <f t="shared" si="11"/>
        <v>3.4420013850415359</v>
      </c>
      <c r="AC27" s="34">
        <f t="shared" si="11"/>
        <v>18.107264542936242</v>
      </c>
      <c r="AD27" s="34">
        <f t="shared" si="11"/>
        <v>7.5914750692520467</v>
      </c>
      <c r="AE27" s="34">
        <f t="shared" si="11"/>
        <v>4.2241066481994114</v>
      </c>
      <c r="AF27" s="34">
        <f t="shared" si="11"/>
        <v>14.863054016620467</v>
      </c>
      <c r="AG27" s="34">
        <f t="shared" si="11"/>
        <v>31.982001385041471</v>
      </c>
      <c r="AH27" s="34">
        <f t="shared" si="11"/>
        <v>31.982001385041471</v>
      </c>
      <c r="AI27" s="34">
        <f t="shared" ref="AI27:BN27" si="12">(AI7-$CC$7)^2</f>
        <v>24.554632963988823</v>
      </c>
      <c r="AJ27" s="34">
        <f t="shared" si="12"/>
        <v>33.123054016620436</v>
      </c>
      <c r="AK27" s="34">
        <f t="shared" si="12"/>
        <v>25.555685595567784</v>
      </c>
      <c r="AL27" s="34">
        <f t="shared" si="12"/>
        <v>7.5914750692520467</v>
      </c>
      <c r="AM27" s="34">
        <f t="shared" si="12"/>
        <v>0.20726454293627916</v>
      </c>
      <c r="AN27" s="34">
        <f t="shared" si="12"/>
        <v>4.599896121883674</v>
      </c>
      <c r="AO27" s="34">
        <f t="shared" si="12"/>
        <v>23.471475069252143</v>
      </c>
      <c r="AP27" s="34">
        <f t="shared" si="12"/>
        <v>34.160948753462684</v>
      </c>
      <c r="AQ27" s="34">
        <f t="shared" si="12"/>
        <v>42.833580332410101</v>
      </c>
      <c r="AR27" s="34">
        <f t="shared" si="12"/>
        <v>34.160948753462684</v>
      </c>
      <c r="AS27" s="34">
        <f t="shared" si="12"/>
        <v>18.01779085872581</v>
      </c>
      <c r="AT27" s="34">
        <f t="shared" si="12"/>
        <v>21.57358033241001</v>
      </c>
      <c r="AU27" s="34">
        <f t="shared" si="12"/>
        <v>24.450422437673215</v>
      </c>
      <c r="AV27" s="34">
        <f t="shared" si="12"/>
        <v>12.565159279778463</v>
      </c>
      <c r="AW27" s="34">
        <f t="shared" si="12"/>
        <v>5.9767382271468552</v>
      </c>
      <c r="AX27" s="34">
        <f t="shared" si="12"/>
        <v>5.4977908587257946</v>
      </c>
      <c r="AY27" s="34">
        <f t="shared" si="12"/>
        <v>8.6714750692521267</v>
      </c>
      <c r="AZ27" s="34">
        <f t="shared" si="12"/>
        <v>3.0441066481994654</v>
      </c>
      <c r="BA27" s="34">
        <f t="shared" si="12"/>
        <v>3.0540166204976889E-3</v>
      </c>
      <c r="BB27" s="34">
        <f t="shared" si="12"/>
        <v>2.0948753462605069E-2</v>
      </c>
      <c r="BC27" s="34">
        <f t="shared" si="12"/>
        <v>2.0013850415521233E-3</v>
      </c>
      <c r="BD27" s="34">
        <f t="shared" si="12"/>
        <v>0.30831717451522617</v>
      </c>
      <c r="BE27" s="34">
        <f t="shared" si="12"/>
        <v>2.7398961218836333</v>
      </c>
      <c r="BF27" s="34">
        <f t="shared" si="12"/>
        <v>1.575685595567853</v>
      </c>
      <c r="BG27" s="34">
        <f t="shared" si="12"/>
        <v>1.575685595567853</v>
      </c>
      <c r="BH27" s="34">
        <f t="shared" si="12"/>
        <v>3.8230540166204605</v>
      </c>
      <c r="BI27" s="34">
        <f t="shared" si="12"/>
        <v>3.8230540166204605</v>
      </c>
      <c r="BJ27" s="34">
        <f t="shared" si="12"/>
        <v>3.8230540166204605</v>
      </c>
      <c r="BK27" s="34">
        <f t="shared" si="12"/>
        <v>5.5472645429362686</v>
      </c>
      <c r="BL27" s="34">
        <f t="shared" si="12"/>
        <v>12.639896121883597</v>
      </c>
      <c r="BM27" s="34">
        <f t="shared" si="12"/>
        <v>16.445159279778327</v>
      </c>
      <c r="BN27" s="34">
        <f t="shared" si="12"/>
        <v>16.445159279778327</v>
      </c>
      <c r="BO27" s="34">
        <f t="shared" ref="BO27:BZ27" si="13">(BO7-$CC$7)^2</f>
        <v>13.360948753462553</v>
      </c>
      <c r="BP27" s="34">
        <f t="shared" si="13"/>
        <v>19.849369806094096</v>
      </c>
      <c r="BQ27" s="34">
        <f t="shared" si="13"/>
        <v>19.849369806094096</v>
      </c>
      <c r="BR27" s="34">
        <f t="shared" si="13"/>
        <v>18.968317174515199</v>
      </c>
      <c r="BS27" s="34">
        <f t="shared" si="13"/>
        <v>18.107264542936242</v>
      </c>
      <c r="BT27" s="34">
        <f t="shared" si="13"/>
        <v>27.617790858725705</v>
      </c>
      <c r="BU27" s="34">
        <f t="shared" si="13"/>
        <v>39.128317174515168</v>
      </c>
      <c r="BV27" s="34">
        <f t="shared" si="13"/>
        <v>40.38936980609413</v>
      </c>
      <c r="BW27" s="34">
        <f t="shared" si="13"/>
        <v>37.887264542936201</v>
      </c>
      <c r="BX27" s="34">
        <f t="shared" si="13"/>
        <v>49.776738227146794</v>
      </c>
      <c r="BY27" s="34">
        <f t="shared" si="13"/>
        <v>63.286211911357185</v>
      </c>
      <c r="BZ27" s="34">
        <f t="shared" si="13"/>
        <v>54.099896121883596</v>
      </c>
      <c r="CC27" s="9" t="s">
        <v>180</v>
      </c>
    </row>
    <row r="28" spans="2:85" x14ac:dyDescent="0.25">
      <c r="B28" s="33" t="s">
        <v>14</v>
      </c>
      <c r="W28" s="35">
        <f t="shared" ref="W28:BB28" si="14">(W8-$CC$8)^2</f>
        <v>8865399.9110331647</v>
      </c>
      <c r="X28" s="35">
        <f t="shared" si="14"/>
        <v>3997928.8396045929</v>
      </c>
      <c r="Y28" s="35">
        <f t="shared" si="14"/>
        <v>1621756.7681760211</v>
      </c>
      <c r="Z28" s="35">
        <f t="shared" si="14"/>
        <v>742151.48246173514</v>
      </c>
      <c r="AA28" s="35">
        <f t="shared" si="14"/>
        <v>9619413.0181760192</v>
      </c>
      <c r="AB28" s="35">
        <f t="shared" si="14"/>
        <v>17753732.732461732</v>
      </c>
      <c r="AC28" s="35">
        <f t="shared" si="14"/>
        <v>45461547.053890303</v>
      </c>
      <c r="AD28" s="35">
        <f t="shared" si="14"/>
        <v>41158869.375318877</v>
      </c>
      <c r="AE28" s="35">
        <f t="shared" si="14"/>
        <v>60816880.768176019</v>
      </c>
      <c r="AF28" s="35">
        <f t="shared" si="14"/>
        <v>55049245.232461728</v>
      </c>
      <c r="AG28" s="35">
        <f t="shared" si="14"/>
        <v>45758701.839604586</v>
      </c>
      <c r="AH28" s="35">
        <f t="shared" si="14"/>
        <v>7770255.8038903046</v>
      </c>
      <c r="AI28" s="35">
        <f t="shared" si="14"/>
        <v>47852053.303890303</v>
      </c>
      <c r="AJ28" s="35">
        <f t="shared" si="14"/>
        <v>18408543.482461732</v>
      </c>
      <c r="AK28" s="35">
        <f t="shared" si="14"/>
        <v>121439.8038903063</v>
      </c>
      <c r="AL28" s="35">
        <f t="shared" si="14"/>
        <v>6746913.4824617356</v>
      </c>
      <c r="AM28" s="35">
        <f t="shared" si="14"/>
        <v>23343219.696747452</v>
      </c>
      <c r="AN28" s="35">
        <f t="shared" si="14"/>
        <v>39093532.946747452</v>
      </c>
      <c r="AO28" s="35">
        <f t="shared" si="14"/>
        <v>54885607.661033168</v>
      </c>
      <c r="AP28" s="35">
        <f t="shared" si="14"/>
        <v>68268611.161033168</v>
      </c>
      <c r="AQ28" s="35">
        <f t="shared" si="14"/>
        <v>65439721.339604594</v>
      </c>
      <c r="AR28" s="35">
        <f t="shared" si="14"/>
        <v>58682986.661033168</v>
      </c>
      <c r="AS28" s="35">
        <f t="shared" si="14"/>
        <v>45690598.839604594</v>
      </c>
      <c r="AT28" s="35">
        <f t="shared" si="14"/>
        <v>46437166.875318877</v>
      </c>
      <c r="AU28" s="35">
        <f t="shared" si="14"/>
        <v>11624568.482461736</v>
      </c>
      <c r="AV28" s="35">
        <f t="shared" si="14"/>
        <v>12009566.482461736</v>
      </c>
      <c r="AW28" s="35">
        <f t="shared" si="14"/>
        <v>16390207.661033165</v>
      </c>
      <c r="AX28" s="35">
        <f t="shared" si="14"/>
        <v>22320731.518176023</v>
      </c>
      <c r="AY28" s="35">
        <f t="shared" si="14"/>
        <v>4789454.0896045929</v>
      </c>
      <c r="AZ28" s="35">
        <f t="shared" si="14"/>
        <v>6561190.768176022</v>
      </c>
      <c r="BA28" s="35">
        <f t="shared" si="14"/>
        <v>9378796.8753188793</v>
      </c>
      <c r="BB28" s="35">
        <f t="shared" si="14"/>
        <v>7960761.4824617365</v>
      </c>
      <c r="BC28" s="35">
        <f t="shared" ref="BC28:BZ28" si="15">(BC8-$CC$8)^2</f>
        <v>845513.08960459137</v>
      </c>
      <c r="BD28" s="35">
        <f t="shared" si="15"/>
        <v>5697.5538903061615</v>
      </c>
      <c r="BE28" s="35">
        <f t="shared" si="15"/>
        <v>698030.41103316366</v>
      </c>
      <c r="BF28" s="35">
        <f t="shared" si="15"/>
        <v>4204477.0181760211</v>
      </c>
      <c r="BG28" s="35">
        <f t="shared" si="15"/>
        <v>121464.6967474488</v>
      </c>
      <c r="BH28" s="35">
        <f t="shared" si="15"/>
        <v>666643.0896045923</v>
      </c>
      <c r="BI28" s="35">
        <f t="shared" si="15"/>
        <v>6966865.9824617356</v>
      </c>
      <c r="BJ28" s="35">
        <f t="shared" si="15"/>
        <v>14148747.911033165</v>
      </c>
      <c r="BK28" s="35">
        <f t="shared" si="15"/>
        <v>192266.58960459207</v>
      </c>
      <c r="BL28" s="35">
        <f t="shared" si="15"/>
        <v>34416.875318877457</v>
      </c>
      <c r="BM28" s="35">
        <f t="shared" si="15"/>
        <v>1673096.0538903067</v>
      </c>
      <c r="BN28" s="35">
        <f t="shared" si="15"/>
        <v>3339690.9824617356</v>
      </c>
      <c r="BO28" s="35">
        <f t="shared" si="15"/>
        <v>47298.482461734806</v>
      </c>
      <c r="BP28" s="35">
        <f t="shared" si="15"/>
        <v>1467775.5181760199</v>
      </c>
      <c r="BQ28" s="35">
        <f t="shared" si="15"/>
        <v>35162.946747448885</v>
      </c>
      <c r="BR28" s="35">
        <f t="shared" si="15"/>
        <v>165256.76817602021</v>
      </c>
      <c r="BS28" s="35">
        <f t="shared" si="15"/>
        <v>4607538.9110331619</v>
      </c>
      <c r="BT28" s="35">
        <f t="shared" si="15"/>
        <v>7126325.5896045901</v>
      </c>
      <c r="BU28" s="35">
        <f t="shared" si="15"/>
        <v>12956528.803890305</v>
      </c>
      <c r="BV28" s="35">
        <f t="shared" si="15"/>
        <v>12499886.518176019</v>
      </c>
      <c r="BW28" s="35">
        <f t="shared" si="15"/>
        <v>66268030.982461728</v>
      </c>
      <c r="BX28" s="35">
        <f t="shared" si="15"/>
        <v>112328580.76817602</v>
      </c>
      <c r="BY28" s="35">
        <f t="shared" si="15"/>
        <v>75212565.982461736</v>
      </c>
      <c r="BZ28" s="35">
        <f t="shared" si="15"/>
        <v>53312163.018176019</v>
      </c>
      <c r="CC28" s="9" t="s">
        <v>175</v>
      </c>
    </row>
    <row r="29" spans="2:85" x14ac:dyDescent="0.25">
      <c r="B29" s="33" t="s">
        <v>15</v>
      </c>
      <c r="C29" s="34">
        <f t="shared" ref="C29:AH29" si="16">(C9-$CC$9)^2</f>
        <v>94.601218836564755</v>
      </c>
      <c r="D29" s="34">
        <f t="shared" si="16"/>
        <v>137.50648199445942</v>
      </c>
      <c r="E29" s="34">
        <f t="shared" si="16"/>
        <v>130.56069252077529</v>
      </c>
      <c r="F29" s="34">
        <f t="shared" si="16"/>
        <v>81.474376731301703</v>
      </c>
      <c r="G29" s="34">
        <f t="shared" si="16"/>
        <v>279.76963988919607</v>
      </c>
      <c r="H29" s="34">
        <f t="shared" si="16"/>
        <v>20.487534626038659</v>
      </c>
      <c r="I29" s="34">
        <f t="shared" si="16"/>
        <v>7.4327977839334602</v>
      </c>
      <c r="J29" s="34">
        <f t="shared" si="16"/>
        <v>3.7106925207755386</v>
      </c>
      <c r="K29" s="34">
        <f t="shared" si="16"/>
        <v>3.1459556786703979</v>
      </c>
      <c r="L29" s="34">
        <f t="shared" si="16"/>
        <v>0.27700831024929329</v>
      </c>
      <c r="M29" s="34">
        <f t="shared" si="16"/>
        <v>6.9252077562256017E-4</v>
      </c>
      <c r="N29" s="34">
        <f t="shared" si="16"/>
        <v>12.771218836565254</v>
      </c>
      <c r="O29" s="34">
        <f t="shared" si="16"/>
        <v>5.6343767313020301</v>
      </c>
      <c r="P29" s="34">
        <f t="shared" si="16"/>
        <v>2.9801662049861131</v>
      </c>
      <c r="Q29" s="34">
        <f t="shared" si="16"/>
        <v>11.064376731301831</v>
      </c>
      <c r="R29" s="34">
        <f t="shared" si="16"/>
        <v>4.3001662049862404</v>
      </c>
      <c r="S29" s="34">
        <f t="shared" si="16"/>
        <v>15.005429362881035</v>
      </c>
      <c r="T29" s="34">
        <f t="shared" si="16"/>
        <v>12.066481994459927</v>
      </c>
      <c r="U29" s="34">
        <f t="shared" si="16"/>
        <v>10.717008310249376</v>
      </c>
      <c r="V29" s="34">
        <f t="shared" si="16"/>
        <v>0.59858725761774501</v>
      </c>
      <c r="W29" s="34">
        <f t="shared" si="16"/>
        <v>3.8954293628809395</v>
      </c>
      <c r="X29" s="34">
        <f t="shared" si="16"/>
        <v>7.6933240997230508</v>
      </c>
      <c r="Y29" s="34">
        <f t="shared" si="16"/>
        <v>41.908587257617903</v>
      </c>
      <c r="Z29" s="34">
        <f t="shared" si="16"/>
        <v>3.8954293628809395</v>
      </c>
      <c r="AA29" s="34">
        <f t="shared" si="16"/>
        <v>29.961218836565244</v>
      </c>
      <c r="AB29" s="34">
        <f t="shared" si="16"/>
        <v>15.005429362881035</v>
      </c>
      <c r="AC29" s="34">
        <f t="shared" si="16"/>
        <v>5.6343767313020301</v>
      </c>
      <c r="AD29" s="34">
        <f t="shared" si="16"/>
        <v>18.264376731302029</v>
      </c>
      <c r="AE29" s="34">
        <f t="shared" si="16"/>
        <v>6.6238504155125781</v>
      </c>
      <c r="AF29" s="34">
        <f t="shared" si="16"/>
        <v>16.594903047091591</v>
      </c>
      <c r="AG29" s="34">
        <f t="shared" si="16"/>
        <v>2.476481994459903</v>
      </c>
      <c r="AH29" s="34">
        <f t="shared" si="16"/>
        <v>12.771218836565254</v>
      </c>
      <c r="AI29" s="34">
        <f t="shared" ref="AI29:BN29" si="17">(AI9-$CC$9)^2</f>
        <v>2.1717451523546103</v>
      </c>
      <c r="AJ29" s="34">
        <f t="shared" si="17"/>
        <v>6.3822714681439763</v>
      </c>
      <c r="AK29" s="34">
        <f t="shared" si="17"/>
        <v>8.5633240997228626</v>
      </c>
      <c r="AL29" s="34">
        <f t="shared" si="17"/>
        <v>35.121218836564921</v>
      </c>
      <c r="AM29" s="34">
        <f t="shared" si="17"/>
        <v>135.17121883656466</v>
      </c>
      <c r="AN29" s="34">
        <f t="shared" si="17"/>
        <v>273.11911357340676</v>
      </c>
      <c r="AO29" s="34">
        <f t="shared" si="17"/>
        <v>263.29332409972244</v>
      </c>
      <c r="AP29" s="34">
        <f t="shared" si="17"/>
        <v>276.43437673130131</v>
      </c>
      <c r="AQ29" s="34">
        <f t="shared" si="17"/>
        <v>119.38437673130161</v>
      </c>
      <c r="AR29" s="34">
        <f t="shared" si="17"/>
        <v>67.672271468143748</v>
      </c>
      <c r="AS29" s="34">
        <f t="shared" si="17"/>
        <v>13.885429362880807</v>
      </c>
      <c r="AT29" s="34">
        <f t="shared" si="17"/>
        <v>7.4327977839334602</v>
      </c>
      <c r="AU29" s="34">
        <f t="shared" si="17"/>
        <v>4.5212188365650157</v>
      </c>
      <c r="AV29" s="34">
        <f t="shared" si="17"/>
        <v>3.3354293628808267</v>
      </c>
      <c r="AW29" s="34">
        <f t="shared" si="17"/>
        <v>0.10648199445982315</v>
      </c>
      <c r="AX29" s="34">
        <f t="shared" si="17"/>
        <v>0.39227146814402036</v>
      </c>
      <c r="AY29" s="34">
        <f t="shared" si="17"/>
        <v>0.27700831024929329</v>
      </c>
      <c r="AZ29" s="34">
        <f t="shared" si="17"/>
        <v>6.6238504155125781</v>
      </c>
      <c r="BA29" s="34">
        <f t="shared" si="17"/>
        <v>10.072271468144148</v>
      </c>
      <c r="BB29" s="34">
        <f t="shared" si="17"/>
        <v>7.6933240997230508</v>
      </c>
      <c r="BC29" s="34">
        <f t="shared" si="17"/>
        <v>10.717008310249376</v>
      </c>
      <c r="BD29" s="34">
        <f t="shared" si="17"/>
        <v>10.072271468144148</v>
      </c>
      <c r="BE29" s="34">
        <f t="shared" si="17"/>
        <v>8.8427977839335981</v>
      </c>
      <c r="BF29" s="34">
        <f t="shared" si="17"/>
        <v>11.3817451523547</v>
      </c>
      <c r="BG29" s="34">
        <f t="shared" si="17"/>
        <v>10.717008310249376</v>
      </c>
      <c r="BH29" s="34">
        <f t="shared" si="17"/>
        <v>10.072271468144148</v>
      </c>
      <c r="BI29" s="34">
        <f t="shared" si="17"/>
        <v>7.148587257617816</v>
      </c>
      <c r="BJ29" s="34">
        <f t="shared" si="17"/>
        <v>20.013850415512586</v>
      </c>
      <c r="BK29" s="34">
        <f t="shared" si="17"/>
        <v>6.1191135734072688</v>
      </c>
      <c r="BL29" s="34">
        <f t="shared" si="17"/>
        <v>11.3817451523547</v>
      </c>
      <c r="BM29" s="34">
        <f t="shared" si="17"/>
        <v>6.6238504155125781</v>
      </c>
      <c r="BN29" s="34">
        <f t="shared" si="17"/>
        <v>4.7249030470914839</v>
      </c>
      <c r="BO29" s="34">
        <f t="shared" ref="BO29:BZ29" si="18">(BO9-$CC$9)^2</f>
        <v>12.066481994459927</v>
      </c>
      <c r="BP29" s="34">
        <f t="shared" si="18"/>
        <v>17.419639889196812</v>
      </c>
      <c r="BQ29" s="34">
        <f t="shared" si="18"/>
        <v>8.8427977839335981</v>
      </c>
      <c r="BR29" s="34">
        <f t="shared" si="18"/>
        <v>18.264376731302029</v>
      </c>
      <c r="BS29" s="34">
        <f t="shared" si="18"/>
        <v>32.190692520775805</v>
      </c>
      <c r="BT29" s="34">
        <f t="shared" si="18"/>
        <v>35.684903047091574</v>
      </c>
      <c r="BU29" s="34">
        <f t="shared" si="18"/>
        <v>32.190692520775805</v>
      </c>
      <c r="BV29" s="34">
        <f t="shared" si="18"/>
        <v>28.87648199446004</v>
      </c>
      <c r="BW29" s="34">
        <f t="shared" si="18"/>
        <v>48.632271468144232</v>
      </c>
      <c r="BX29" s="34">
        <f t="shared" si="18"/>
        <v>55.855955678670561</v>
      </c>
      <c r="BY29" s="34">
        <f t="shared" si="18"/>
        <v>73.508060941828631</v>
      </c>
      <c r="BZ29" s="34">
        <f t="shared" si="18"/>
        <v>50.037008310249618</v>
      </c>
      <c r="CC29" s="9" t="s">
        <v>176</v>
      </c>
    </row>
    <row r="30" spans="2:85" x14ac:dyDescent="0.25">
      <c r="B30" s="33" t="s">
        <v>16</v>
      </c>
      <c r="G30" s="34">
        <f t="shared" ref="G30:AL30" si="19">(G10-$CC$10)^2</f>
        <v>924.8919967421125</v>
      </c>
      <c r="H30" s="34">
        <f t="shared" si="19"/>
        <v>697.59570044581619</v>
      </c>
      <c r="I30" s="34">
        <f t="shared" si="19"/>
        <v>108.41051526063103</v>
      </c>
      <c r="J30" s="34">
        <f t="shared" si="19"/>
        <v>154.05866340877918</v>
      </c>
      <c r="K30" s="34">
        <f t="shared" si="19"/>
        <v>101.58026834705073</v>
      </c>
      <c r="L30" s="34">
        <f t="shared" si="19"/>
        <v>1.9938485939643378</v>
      </c>
      <c r="M30" s="34">
        <f t="shared" si="19"/>
        <v>175.68520661865568</v>
      </c>
      <c r="N30" s="34">
        <f t="shared" si="19"/>
        <v>85.648169581618589</v>
      </c>
      <c r="O30" s="34">
        <f t="shared" si="19"/>
        <v>0.34570044581618531</v>
      </c>
      <c r="P30" s="34">
        <f t="shared" si="19"/>
        <v>41.114218964334718</v>
      </c>
      <c r="Q30" s="34">
        <f t="shared" si="19"/>
        <v>73.753107853223582</v>
      </c>
      <c r="R30" s="34">
        <f t="shared" si="19"/>
        <v>134.28088563100135</v>
      </c>
      <c r="S30" s="34">
        <f t="shared" si="19"/>
        <v>1.163601680384085</v>
      </c>
      <c r="T30" s="34">
        <f t="shared" si="19"/>
        <v>12.873478223593956</v>
      </c>
      <c r="U30" s="34">
        <f t="shared" si="19"/>
        <v>232.70372513717422</v>
      </c>
      <c r="V30" s="34">
        <f t="shared" si="19"/>
        <v>297.72224365569275</v>
      </c>
      <c r="W30" s="34">
        <f t="shared" si="19"/>
        <v>85.648169581618589</v>
      </c>
      <c r="X30" s="34">
        <f t="shared" si="19"/>
        <v>232.70372513717422</v>
      </c>
      <c r="Y30" s="34">
        <f t="shared" si="19"/>
        <v>689.30557698902612</v>
      </c>
      <c r="Z30" s="34">
        <f t="shared" si="19"/>
        <v>915.34261402606285</v>
      </c>
      <c r="AA30" s="34">
        <f t="shared" si="19"/>
        <v>621.07100908779137</v>
      </c>
      <c r="AB30" s="34">
        <f t="shared" si="19"/>
        <v>742.81483624828536</v>
      </c>
      <c r="AC30" s="34">
        <f t="shared" si="19"/>
        <v>1128.1512560013716</v>
      </c>
      <c r="AD30" s="34">
        <f t="shared" si="19"/>
        <v>1128.1512560013716</v>
      </c>
      <c r="AE30" s="34">
        <f t="shared" si="19"/>
        <v>817.27162637174206</v>
      </c>
      <c r="AF30" s="34">
        <f t="shared" si="19"/>
        <v>895.28397205075453</v>
      </c>
      <c r="AG30" s="34">
        <f t="shared" si="19"/>
        <v>976.8518732853222</v>
      </c>
      <c r="AH30" s="34">
        <f t="shared" si="19"/>
        <v>588.28705847050753</v>
      </c>
      <c r="AI30" s="34">
        <f t="shared" si="19"/>
        <v>6.6975522976680333</v>
      </c>
      <c r="AJ30" s="34">
        <f t="shared" si="19"/>
        <v>145.89508316186553</v>
      </c>
      <c r="AK30" s="34">
        <f t="shared" si="19"/>
        <v>137.9537251371743</v>
      </c>
      <c r="AL30" s="34">
        <f t="shared" si="19"/>
        <v>579.78397205075476</v>
      </c>
      <c r="AM30" s="34">
        <f t="shared" ref="AM30:BR30" si="20">(AM10-$CC$10)^2</f>
        <v>1230.5154535322363</v>
      </c>
      <c r="AN30" s="34">
        <f t="shared" si="20"/>
        <v>1374.8302683470513</v>
      </c>
      <c r="AO30" s="34">
        <f t="shared" si="20"/>
        <v>1230.5154535322363</v>
      </c>
      <c r="AP30" s="34">
        <f t="shared" si="20"/>
        <v>1374.8302683470513</v>
      </c>
      <c r="AQ30" s="34">
        <f t="shared" si="20"/>
        <v>1207.2407621742109</v>
      </c>
      <c r="AR30" s="34">
        <f t="shared" si="20"/>
        <v>1116.3642189643347</v>
      </c>
      <c r="AS30" s="34">
        <f t="shared" si="20"/>
        <v>487.46915723593992</v>
      </c>
      <c r="AT30" s="34">
        <f t="shared" si="20"/>
        <v>532.62656464334736</v>
      </c>
      <c r="AU30" s="34">
        <f t="shared" si="20"/>
        <v>502.29940414951994</v>
      </c>
      <c r="AV30" s="34">
        <f t="shared" si="20"/>
        <v>258.52471279149518</v>
      </c>
      <c r="AW30" s="34">
        <f t="shared" si="20"/>
        <v>5.8179226680384142</v>
      </c>
      <c r="AX30" s="34">
        <f t="shared" si="20"/>
        <v>9.4784164951988945</v>
      </c>
      <c r="AY30" s="34">
        <f t="shared" si="20"/>
        <v>54.938293038408794</v>
      </c>
      <c r="AZ30" s="34">
        <f t="shared" si="20"/>
        <v>0.34570044581618531</v>
      </c>
      <c r="BA30" s="34">
        <f t="shared" si="20"/>
        <v>39.120391803840832</v>
      </c>
      <c r="BB30" s="34">
        <f t="shared" si="20"/>
        <v>5.0833547668038257</v>
      </c>
      <c r="BC30" s="34">
        <f t="shared" si="20"/>
        <v>29.290144890260642</v>
      </c>
      <c r="BD30" s="34">
        <f t="shared" si="20"/>
        <v>2.521626371742109</v>
      </c>
      <c r="BE30" s="34">
        <f t="shared" si="20"/>
        <v>15.376564643347061</v>
      </c>
      <c r="BF30" s="34">
        <f t="shared" si="20"/>
        <v>2.521626371742109</v>
      </c>
      <c r="BG30" s="34">
        <f t="shared" si="20"/>
        <v>3.0463177297668156</v>
      </c>
      <c r="BH30" s="34">
        <f t="shared" si="20"/>
        <v>3.6913794581618706</v>
      </c>
      <c r="BI30" s="34">
        <f t="shared" si="20"/>
        <v>79.589527606310043</v>
      </c>
      <c r="BJ30" s="34">
        <f t="shared" si="20"/>
        <v>15.376564643347061</v>
      </c>
      <c r="BK30" s="34">
        <f t="shared" si="20"/>
        <v>9.4784164951988945</v>
      </c>
      <c r="BL30" s="34">
        <f t="shared" si="20"/>
        <v>22.518539951989059</v>
      </c>
      <c r="BM30" s="34">
        <f t="shared" si="20"/>
        <v>5.0833547668038257</v>
      </c>
      <c r="BN30" s="34">
        <f t="shared" si="20"/>
        <v>88.586441186556954</v>
      </c>
      <c r="BO30" s="34">
        <f t="shared" si="20"/>
        <v>207.70681155692733</v>
      </c>
      <c r="BP30" s="34">
        <f t="shared" si="20"/>
        <v>227.36730538408776</v>
      </c>
      <c r="BQ30" s="34">
        <f t="shared" si="20"/>
        <v>101.58026834705073</v>
      </c>
      <c r="BR30" s="34">
        <f t="shared" si="20"/>
        <v>70.762367112482877</v>
      </c>
      <c r="BS30" s="34">
        <f t="shared" ref="BS30:BZ30" si="21">(BS10-$CC$10)^2</f>
        <v>41.114218964334718</v>
      </c>
      <c r="BT30" s="34">
        <f t="shared" si="21"/>
        <v>8.5339720507544659</v>
      </c>
      <c r="BU30" s="34">
        <f t="shared" si="21"/>
        <v>134.28088563100135</v>
      </c>
      <c r="BV30" s="34">
        <f t="shared" si="21"/>
        <v>184.6327374828532</v>
      </c>
      <c r="BW30" s="34">
        <f t="shared" si="21"/>
        <v>184.6327374828532</v>
      </c>
      <c r="BX30" s="34">
        <f t="shared" si="21"/>
        <v>321.17286093964327</v>
      </c>
      <c r="BY30" s="34">
        <f t="shared" si="21"/>
        <v>540.77779921124829</v>
      </c>
      <c r="BZ30" s="34">
        <f t="shared" si="21"/>
        <v>480.5432313100136</v>
      </c>
    </row>
    <row r="31" spans="2:85" x14ac:dyDescent="0.25">
      <c r="B31" s="33" t="s">
        <v>17</v>
      </c>
      <c r="S31" s="34">
        <f t="shared" ref="S31:AX31" si="22">(S11-$CC$11)^2</f>
        <v>7.8399999999999839</v>
      </c>
      <c r="T31" s="34">
        <f t="shared" si="22"/>
        <v>60.839999999999954</v>
      </c>
      <c r="U31" s="34">
        <f t="shared" si="22"/>
        <v>96.039999999999949</v>
      </c>
      <c r="V31" s="34">
        <f t="shared" si="22"/>
        <v>96.039999999999949</v>
      </c>
      <c r="W31" s="34">
        <f t="shared" si="22"/>
        <v>163.83999999999992</v>
      </c>
      <c r="X31" s="34">
        <f t="shared" si="22"/>
        <v>33.639999999999965</v>
      </c>
      <c r="Y31" s="34">
        <f t="shared" si="22"/>
        <v>249.6399999999999</v>
      </c>
      <c r="Z31" s="34">
        <f t="shared" si="22"/>
        <v>392.03999999999991</v>
      </c>
      <c r="AA31" s="34">
        <f t="shared" si="22"/>
        <v>139.23999999999992</v>
      </c>
      <c r="AB31" s="34">
        <f t="shared" si="22"/>
        <v>249.6399999999999</v>
      </c>
      <c r="AC31" s="34">
        <f t="shared" si="22"/>
        <v>282.2399999999999</v>
      </c>
      <c r="AD31" s="34">
        <f t="shared" si="22"/>
        <v>392.03999999999991</v>
      </c>
      <c r="AE31" s="34">
        <f t="shared" si="22"/>
        <v>353.43999999999988</v>
      </c>
      <c r="AF31" s="34">
        <f t="shared" si="22"/>
        <v>282.2399999999999</v>
      </c>
      <c r="AG31" s="34">
        <f t="shared" si="22"/>
        <v>316.83999999999992</v>
      </c>
      <c r="AH31" s="34">
        <f t="shared" si="22"/>
        <v>163.83999999999992</v>
      </c>
      <c r="AI31" s="34">
        <f t="shared" si="22"/>
        <v>7.8399999999999839</v>
      </c>
      <c r="AJ31" s="34">
        <f t="shared" si="22"/>
        <v>10.240000000000018</v>
      </c>
      <c r="AK31" s="34">
        <f t="shared" si="22"/>
        <v>51.840000000000039</v>
      </c>
      <c r="AL31" s="34">
        <f t="shared" si="22"/>
        <v>368.6400000000001</v>
      </c>
      <c r="AM31" s="34">
        <f t="shared" si="22"/>
        <v>912.04000000000019</v>
      </c>
      <c r="AN31" s="34">
        <f t="shared" si="22"/>
        <v>1102.2400000000002</v>
      </c>
      <c r="AO31" s="34">
        <f t="shared" si="22"/>
        <v>795.24000000000012</v>
      </c>
      <c r="AP31" s="34">
        <f t="shared" si="22"/>
        <v>739.84000000000015</v>
      </c>
      <c r="AQ31" s="34">
        <f t="shared" si="22"/>
        <v>739.84000000000015</v>
      </c>
      <c r="AR31" s="34">
        <f t="shared" si="22"/>
        <v>174.24000000000007</v>
      </c>
      <c r="AS31" s="34">
        <f t="shared" si="22"/>
        <v>38.440000000000033</v>
      </c>
      <c r="AT31" s="34">
        <f t="shared" si="22"/>
        <v>148.84000000000006</v>
      </c>
      <c r="AU31" s="34">
        <f t="shared" si="22"/>
        <v>262.44000000000011</v>
      </c>
      <c r="AV31" s="34">
        <f t="shared" si="22"/>
        <v>104.04000000000006</v>
      </c>
      <c r="AW31" s="34">
        <f t="shared" si="22"/>
        <v>38.440000000000033</v>
      </c>
      <c r="AX31" s="34">
        <f t="shared" si="22"/>
        <v>17.640000000000025</v>
      </c>
      <c r="AY31" s="34">
        <f t="shared" ref="AY31:BZ31" si="23">(AY11-$CC$11)^2</f>
        <v>67.240000000000052</v>
      </c>
      <c r="AZ31" s="34">
        <f t="shared" si="23"/>
        <v>51.840000000000039</v>
      </c>
      <c r="BA31" s="34">
        <f t="shared" si="23"/>
        <v>1.4400000000000068</v>
      </c>
      <c r="BB31" s="34">
        <f t="shared" si="23"/>
        <v>4.8400000000000123</v>
      </c>
      <c r="BC31" s="34">
        <f t="shared" si="23"/>
        <v>17.640000000000025</v>
      </c>
      <c r="BD31" s="34">
        <f t="shared" si="23"/>
        <v>67.240000000000052</v>
      </c>
      <c r="BE31" s="34">
        <f t="shared" si="23"/>
        <v>4.0000000000001139E-2</v>
      </c>
      <c r="BF31" s="34">
        <f t="shared" si="23"/>
        <v>0.63999999999999546</v>
      </c>
      <c r="BG31" s="34">
        <f t="shared" si="23"/>
        <v>3.2399999999999896</v>
      </c>
      <c r="BH31" s="34">
        <f t="shared" si="23"/>
        <v>4.0000000000001139E-2</v>
      </c>
      <c r="BI31" s="34">
        <f t="shared" si="23"/>
        <v>7.8399999999999839</v>
      </c>
      <c r="BJ31" s="34">
        <f t="shared" si="23"/>
        <v>4.0000000000001139E-2</v>
      </c>
      <c r="BK31" s="34">
        <f t="shared" si="23"/>
        <v>1.4400000000000068</v>
      </c>
      <c r="BL31" s="34">
        <f t="shared" si="23"/>
        <v>4.8400000000000123</v>
      </c>
      <c r="BM31" s="34">
        <f t="shared" si="23"/>
        <v>4.8400000000000123</v>
      </c>
      <c r="BN31" s="34">
        <f t="shared" si="23"/>
        <v>1.4400000000000068</v>
      </c>
      <c r="BO31" s="34">
        <f t="shared" si="23"/>
        <v>17.640000000000025</v>
      </c>
      <c r="BP31" s="34">
        <f t="shared" si="23"/>
        <v>10.240000000000018</v>
      </c>
      <c r="BQ31" s="34">
        <f t="shared" si="23"/>
        <v>4.0000000000001139E-2</v>
      </c>
      <c r="BR31" s="34">
        <f t="shared" si="23"/>
        <v>4.0000000000001139E-2</v>
      </c>
      <c r="BS31" s="34">
        <f t="shared" si="23"/>
        <v>3.2399999999999896</v>
      </c>
      <c r="BT31" s="34">
        <f t="shared" si="23"/>
        <v>14.439999999999978</v>
      </c>
      <c r="BU31" s="34">
        <f t="shared" si="23"/>
        <v>33.639999999999965</v>
      </c>
      <c r="BV31" s="34">
        <f t="shared" si="23"/>
        <v>96.039999999999949</v>
      </c>
      <c r="BW31" s="34">
        <f t="shared" si="23"/>
        <v>77.439999999999955</v>
      </c>
      <c r="BX31" s="34">
        <f t="shared" si="23"/>
        <v>116.63999999999994</v>
      </c>
      <c r="BY31" s="34">
        <f t="shared" si="23"/>
        <v>190.43999999999991</v>
      </c>
      <c r="BZ31" s="34">
        <f t="shared" si="23"/>
        <v>163.83999999999992</v>
      </c>
      <c r="CC31" s="51" t="s">
        <v>170</v>
      </c>
    </row>
    <row r="32" spans="2:85" x14ac:dyDescent="0.25">
      <c r="B32" s="33" t="s">
        <v>18</v>
      </c>
      <c r="S32" s="34">
        <f t="shared" ref="S32:AX32" si="24">(S12-$CC$12)^2</f>
        <v>8.4099999999999913</v>
      </c>
      <c r="T32" s="34">
        <f t="shared" si="24"/>
        <v>0.80999999999999739</v>
      </c>
      <c r="U32" s="34">
        <f t="shared" si="24"/>
        <v>1.2100000000000031</v>
      </c>
      <c r="V32" s="34">
        <f t="shared" si="24"/>
        <v>34.809999999999981</v>
      </c>
      <c r="W32" s="34">
        <f t="shared" si="24"/>
        <v>47.609999999999978</v>
      </c>
      <c r="X32" s="34">
        <f t="shared" si="24"/>
        <v>34.809999999999981</v>
      </c>
      <c r="Y32" s="34">
        <f t="shared" si="24"/>
        <v>47.609999999999978</v>
      </c>
      <c r="Z32" s="34">
        <f t="shared" si="24"/>
        <v>47.609999999999978</v>
      </c>
      <c r="AA32" s="34">
        <f t="shared" si="24"/>
        <v>166.40999999999997</v>
      </c>
      <c r="AB32" s="34">
        <f t="shared" si="24"/>
        <v>62.409999999999975</v>
      </c>
      <c r="AC32" s="34">
        <f t="shared" si="24"/>
        <v>166.40999999999997</v>
      </c>
      <c r="AD32" s="34">
        <f t="shared" si="24"/>
        <v>222.00999999999996</v>
      </c>
      <c r="AE32" s="34">
        <f t="shared" si="24"/>
        <v>166.40999999999997</v>
      </c>
      <c r="AF32" s="34">
        <f t="shared" si="24"/>
        <v>320.40999999999997</v>
      </c>
      <c r="AG32" s="34">
        <f t="shared" si="24"/>
        <v>320.40999999999997</v>
      </c>
      <c r="AH32" s="34">
        <f t="shared" si="24"/>
        <v>357.20999999999992</v>
      </c>
      <c r="AI32" s="34">
        <f t="shared" si="24"/>
        <v>222.00999999999996</v>
      </c>
      <c r="AJ32" s="34">
        <f t="shared" si="24"/>
        <v>79.20999999999998</v>
      </c>
      <c r="AK32" s="34">
        <f t="shared" si="24"/>
        <v>16.810000000000013</v>
      </c>
      <c r="AL32" s="34">
        <f t="shared" si="24"/>
        <v>102.01000000000003</v>
      </c>
      <c r="AM32" s="34">
        <f t="shared" si="24"/>
        <v>292.41000000000003</v>
      </c>
      <c r="AN32" s="34">
        <f t="shared" si="24"/>
        <v>364.81000000000006</v>
      </c>
      <c r="AO32" s="34">
        <f t="shared" si="24"/>
        <v>580.81000000000006</v>
      </c>
      <c r="AP32" s="34">
        <f t="shared" si="24"/>
        <v>404.01000000000005</v>
      </c>
      <c r="AQ32" s="34">
        <f t="shared" si="24"/>
        <v>533.61</v>
      </c>
      <c r="AR32" s="34">
        <f t="shared" si="24"/>
        <v>259.21000000000004</v>
      </c>
      <c r="AS32" s="34">
        <f t="shared" si="24"/>
        <v>171.61000000000004</v>
      </c>
      <c r="AT32" s="34">
        <f t="shared" si="24"/>
        <v>171.61000000000004</v>
      </c>
      <c r="AU32" s="34">
        <f t="shared" si="24"/>
        <v>404.01000000000005</v>
      </c>
      <c r="AV32" s="34">
        <f t="shared" si="24"/>
        <v>327.61000000000007</v>
      </c>
      <c r="AW32" s="34">
        <f t="shared" si="24"/>
        <v>102.01000000000003</v>
      </c>
      <c r="AX32" s="34">
        <f t="shared" si="24"/>
        <v>171.61000000000004</v>
      </c>
      <c r="AY32" s="34">
        <f t="shared" ref="AY32:BZ32" si="25">(AY12-$CC$12)^2</f>
        <v>65.610000000000028</v>
      </c>
      <c r="AZ32" s="34">
        <f t="shared" si="25"/>
        <v>82.810000000000031</v>
      </c>
      <c r="BA32" s="34">
        <f t="shared" si="25"/>
        <v>1.2100000000000031</v>
      </c>
      <c r="BB32" s="34">
        <f t="shared" si="25"/>
        <v>50.410000000000018</v>
      </c>
      <c r="BC32" s="34">
        <f t="shared" si="25"/>
        <v>4.4100000000000064</v>
      </c>
      <c r="BD32" s="34">
        <f t="shared" si="25"/>
        <v>1.0000000000000285E-2</v>
      </c>
      <c r="BE32" s="34">
        <f t="shared" si="25"/>
        <v>8.4099999999999913</v>
      </c>
      <c r="BF32" s="34">
        <f t="shared" si="25"/>
        <v>1.0000000000000285E-2</v>
      </c>
      <c r="BG32" s="34">
        <f t="shared" si="25"/>
        <v>0.80999999999999739</v>
      </c>
      <c r="BH32" s="34">
        <f t="shared" si="25"/>
        <v>8.4099999999999913</v>
      </c>
      <c r="BI32" s="34">
        <f t="shared" si="25"/>
        <v>1.0000000000000285E-2</v>
      </c>
      <c r="BJ32" s="34">
        <f t="shared" si="25"/>
        <v>0.80999999999999739</v>
      </c>
      <c r="BK32" s="34">
        <f t="shared" si="25"/>
        <v>1.0000000000000285E-2</v>
      </c>
      <c r="BL32" s="34">
        <f t="shared" si="25"/>
        <v>1.0000000000000285E-2</v>
      </c>
      <c r="BM32" s="34">
        <f t="shared" si="25"/>
        <v>0.80999999999999739</v>
      </c>
      <c r="BN32" s="34">
        <f t="shared" si="25"/>
        <v>4.4100000000000064</v>
      </c>
      <c r="BO32" s="34">
        <f t="shared" si="25"/>
        <v>3.6099999999999945</v>
      </c>
      <c r="BP32" s="34">
        <f t="shared" si="25"/>
        <v>3.6099999999999945</v>
      </c>
      <c r="BQ32" s="34">
        <f t="shared" si="25"/>
        <v>24.009999999999987</v>
      </c>
      <c r="BR32" s="34">
        <f t="shared" si="25"/>
        <v>8.4099999999999913</v>
      </c>
      <c r="BS32" s="34">
        <f t="shared" si="25"/>
        <v>0.80999999999999739</v>
      </c>
      <c r="BT32" s="34">
        <f t="shared" si="25"/>
        <v>24.009999999999987</v>
      </c>
      <c r="BU32" s="34">
        <f t="shared" si="25"/>
        <v>34.809999999999981</v>
      </c>
      <c r="BV32" s="34">
        <f t="shared" si="25"/>
        <v>62.409999999999975</v>
      </c>
      <c r="BW32" s="34">
        <f t="shared" si="25"/>
        <v>47.609999999999978</v>
      </c>
      <c r="BX32" s="34">
        <f t="shared" si="25"/>
        <v>79.20999999999998</v>
      </c>
      <c r="BY32" s="34">
        <f t="shared" si="25"/>
        <v>98.009999999999977</v>
      </c>
      <c r="BZ32" s="34">
        <f t="shared" si="25"/>
        <v>118.80999999999997</v>
      </c>
      <c r="CC32" s="9" t="s">
        <v>177</v>
      </c>
    </row>
    <row r="33" spans="2:91" x14ac:dyDescent="0.25">
      <c r="B33" s="33" t="s">
        <v>19</v>
      </c>
      <c r="C33" s="34">
        <f t="shared" ref="C33:AH33" si="26">(C13-$CC$13)^2</f>
        <v>41.704404432132804</v>
      </c>
      <c r="D33" s="34">
        <f t="shared" si="26"/>
        <v>2.32428747306863</v>
      </c>
      <c r="E33" s="34">
        <f t="shared" si="26"/>
        <v>2.6391997537703653</v>
      </c>
      <c r="F33" s="34">
        <f t="shared" si="26"/>
        <v>19.144462911665197</v>
      </c>
      <c r="G33" s="34">
        <f t="shared" si="26"/>
        <v>13.754989227454729</v>
      </c>
      <c r="H33" s="34">
        <f t="shared" si="26"/>
        <v>0.37060326254233139</v>
      </c>
      <c r="I33" s="34">
        <f t="shared" si="26"/>
        <v>12.546509695290947</v>
      </c>
      <c r="J33" s="34">
        <f t="shared" si="26"/>
        <v>5.1776208064020315</v>
      </c>
      <c r="K33" s="34">
        <f t="shared" si="26"/>
        <v>32.590076946753044</v>
      </c>
      <c r="L33" s="34">
        <f t="shared" si="26"/>
        <v>5.1776208064020315</v>
      </c>
      <c r="M33" s="34">
        <f t="shared" si="26"/>
        <v>8.8532348414897015</v>
      </c>
      <c r="N33" s="34">
        <f t="shared" si="26"/>
        <v>15.804112034472162</v>
      </c>
      <c r="O33" s="34">
        <f t="shared" si="26"/>
        <v>28.183059402893171</v>
      </c>
      <c r="P33" s="34">
        <f t="shared" si="26"/>
        <v>32.971772853185776</v>
      </c>
      <c r="Q33" s="34">
        <f t="shared" si="26"/>
        <v>28.538088642659385</v>
      </c>
      <c r="R33" s="34">
        <f t="shared" si="26"/>
        <v>26.785164666051145</v>
      </c>
      <c r="S33" s="34">
        <f t="shared" si="26"/>
        <v>20.329024315173903</v>
      </c>
      <c r="T33" s="34">
        <f t="shared" si="26"/>
        <v>31.458322560788034</v>
      </c>
      <c r="U33" s="34">
        <f t="shared" si="26"/>
        <v>34.913585718682739</v>
      </c>
      <c r="V33" s="34">
        <f t="shared" si="26"/>
        <v>22.80481378885824</v>
      </c>
      <c r="W33" s="34">
        <f t="shared" si="26"/>
        <v>26.099550630963318</v>
      </c>
      <c r="X33" s="34">
        <f t="shared" si="26"/>
        <v>36.105340104647588</v>
      </c>
      <c r="Y33" s="34">
        <f t="shared" si="26"/>
        <v>48.192825484764398</v>
      </c>
      <c r="Z33" s="34">
        <f t="shared" si="26"/>
        <v>62.548673437981009</v>
      </c>
      <c r="AA33" s="34">
        <f t="shared" si="26"/>
        <v>64.675457063712116</v>
      </c>
      <c r="AB33" s="34">
        <f t="shared" si="26"/>
        <v>66.837796244998543</v>
      </c>
      <c r="AC33" s="34">
        <f t="shared" si="26"/>
        <v>109.73481378885816</v>
      </c>
      <c r="AD33" s="34">
        <f t="shared" si="26"/>
        <v>123.40481378885799</v>
      </c>
      <c r="AE33" s="34">
        <f t="shared" si="26"/>
        <v>135.53861495844859</v>
      </c>
      <c r="AF33" s="34">
        <f t="shared" si="26"/>
        <v>94.90861495844878</v>
      </c>
      <c r="AG33" s="34">
        <f t="shared" si="26"/>
        <v>67.383936595875937</v>
      </c>
      <c r="AH33" s="34">
        <f t="shared" si="26"/>
        <v>27.131305016928465</v>
      </c>
      <c r="AI33" s="34">
        <f t="shared" ref="AI33:BN33" si="27">(AI13-$CC$13)^2</f>
        <v>0.82586642043706837</v>
      </c>
      <c r="AJ33" s="34">
        <f t="shared" si="27"/>
        <v>40.000076946752785</v>
      </c>
      <c r="AK33" s="34">
        <f t="shared" si="27"/>
        <v>103.18282548476435</v>
      </c>
      <c r="AL33" s="34">
        <f t="shared" si="27"/>
        <v>373.4386734379807</v>
      </c>
      <c r="AM33" s="34">
        <f t="shared" si="27"/>
        <v>1057.8470944906123</v>
      </c>
      <c r="AN33" s="34">
        <f t="shared" si="27"/>
        <v>804.17019390581754</v>
      </c>
      <c r="AO33" s="34">
        <f t="shared" si="27"/>
        <v>871.69972606955969</v>
      </c>
      <c r="AP33" s="34">
        <f t="shared" si="27"/>
        <v>617.91493074792209</v>
      </c>
      <c r="AQ33" s="34">
        <f t="shared" si="27"/>
        <v>288.70183133271775</v>
      </c>
      <c r="AR33" s="34">
        <f t="shared" si="27"/>
        <v>70.41270852570031</v>
      </c>
      <c r="AS33" s="34">
        <f t="shared" si="27"/>
        <v>28.350954139735251</v>
      </c>
      <c r="AT33" s="34">
        <f t="shared" si="27"/>
        <v>7.7909541397352067</v>
      </c>
      <c r="AU33" s="34">
        <f t="shared" si="27"/>
        <v>2.5320067713142316</v>
      </c>
      <c r="AV33" s="34">
        <f t="shared" si="27"/>
        <v>3.3290243151738816</v>
      </c>
      <c r="AW33" s="34">
        <f t="shared" si="27"/>
        <v>0.67990150815634753</v>
      </c>
      <c r="AX33" s="34">
        <f t="shared" si="27"/>
        <v>2.1254570637118748</v>
      </c>
      <c r="AY33" s="34">
        <f t="shared" si="27"/>
        <v>1.3044044321329473</v>
      </c>
      <c r="AZ33" s="34">
        <f t="shared" si="27"/>
        <v>0.67990150815634753</v>
      </c>
      <c r="BA33" s="34">
        <f t="shared" si="27"/>
        <v>1.5515543244076691E-2</v>
      </c>
      <c r="BB33" s="34">
        <f t="shared" si="27"/>
        <v>0.29387811634350391</v>
      </c>
      <c r="BC33" s="34">
        <f t="shared" si="27"/>
        <v>5.1776208064020315</v>
      </c>
      <c r="BD33" s="34">
        <f t="shared" si="27"/>
        <v>5.8614958448754043E-2</v>
      </c>
      <c r="BE33" s="34">
        <f t="shared" si="27"/>
        <v>0.3495506309633663</v>
      </c>
      <c r="BF33" s="34">
        <f t="shared" si="27"/>
        <v>7.5866420437064999E-2</v>
      </c>
      <c r="BG33" s="34">
        <f t="shared" si="27"/>
        <v>2.6965096952908345</v>
      </c>
      <c r="BH33" s="34">
        <f t="shared" si="27"/>
        <v>0.19545706371191493</v>
      </c>
      <c r="BI33" s="34">
        <f t="shared" si="27"/>
        <v>0.24130501692828538</v>
      </c>
      <c r="BJ33" s="34">
        <f t="shared" si="27"/>
        <v>1.551554324407315E-2</v>
      </c>
      <c r="BK33" s="34">
        <f t="shared" si="27"/>
        <v>0.47779624499846463</v>
      </c>
      <c r="BL33" s="34">
        <f t="shared" si="27"/>
        <v>6.6509695290858109E-2</v>
      </c>
      <c r="BM33" s="34">
        <f t="shared" si="27"/>
        <v>0.79428747306864622</v>
      </c>
      <c r="BN33" s="34">
        <f t="shared" si="27"/>
        <v>1.3407202216066256</v>
      </c>
      <c r="BO33" s="34">
        <f t="shared" ref="BO33:BZ33" si="28">(BO13-$CC$13)^2</f>
        <v>3.6568174823023457E-2</v>
      </c>
      <c r="BP33" s="34">
        <f t="shared" si="28"/>
        <v>1.3044044321330122</v>
      </c>
      <c r="BQ33" s="34">
        <f t="shared" si="28"/>
        <v>0.65411203447214106</v>
      </c>
      <c r="BR33" s="34">
        <f t="shared" si="28"/>
        <v>0.19545706371191493</v>
      </c>
      <c r="BS33" s="34">
        <f t="shared" si="28"/>
        <v>1.2293751923668701</v>
      </c>
      <c r="BT33" s="34">
        <f t="shared" si="28"/>
        <v>6.1277962449984713</v>
      </c>
      <c r="BU33" s="34">
        <f t="shared" si="28"/>
        <v>11.84808864265921</v>
      </c>
      <c r="BV33" s="34">
        <f t="shared" si="28"/>
        <v>18.565515543244054</v>
      </c>
      <c r="BW33" s="34">
        <f t="shared" si="28"/>
        <v>16.070252385349342</v>
      </c>
      <c r="BX33" s="34">
        <f t="shared" si="28"/>
        <v>5.4854570637119568</v>
      </c>
      <c r="BY33" s="34">
        <f t="shared" si="28"/>
        <v>11.169667590027766</v>
      </c>
      <c r="BZ33" s="34">
        <f t="shared" si="28"/>
        <v>15.540193905817095</v>
      </c>
      <c r="CC33" s="9" t="s">
        <v>178</v>
      </c>
    </row>
    <row r="34" spans="2:91" x14ac:dyDescent="0.25">
      <c r="B34" s="33" t="s">
        <v>163</v>
      </c>
      <c r="C34" s="35">
        <f>(C14-$CC$14)^2</f>
        <v>93827288.111843809</v>
      </c>
      <c r="D34" s="35">
        <f t="shared" ref="D34:BO34" si="29">(D14-$CC$14)^2</f>
        <v>92649262.372370139</v>
      </c>
      <c r="E34" s="35">
        <f t="shared" si="29"/>
        <v>90888550.514212251</v>
      </c>
      <c r="F34" s="35">
        <f t="shared" si="29"/>
        <v>88394758.680791184</v>
      </c>
      <c r="G34" s="35">
        <f t="shared" si="29"/>
        <v>86082187.386580661</v>
      </c>
      <c r="H34" s="35">
        <f t="shared" si="29"/>
        <v>83939471.312370121</v>
      </c>
      <c r="I34" s="35">
        <f t="shared" si="29"/>
        <v>81586935.732633293</v>
      </c>
      <c r="J34" s="35">
        <f t="shared" si="29"/>
        <v>76752469.66763328</v>
      </c>
      <c r="K34" s="35">
        <f t="shared" si="29"/>
        <v>74787016.444738552</v>
      </c>
      <c r="L34" s="35">
        <f t="shared" si="29"/>
        <v>72823159.865528047</v>
      </c>
      <c r="M34" s="35">
        <f t="shared" si="29"/>
        <v>69231530.406317502</v>
      </c>
      <c r="N34" s="35">
        <f t="shared" si="29"/>
        <v>64912810.720264867</v>
      </c>
      <c r="O34" s="35">
        <f t="shared" si="29"/>
        <v>61906190.097106986</v>
      </c>
      <c r="P34" s="35">
        <f t="shared" si="29"/>
        <v>58342842.961843826</v>
      </c>
      <c r="Q34" s="35">
        <f t="shared" si="29"/>
        <v>54187982.19079119</v>
      </c>
      <c r="R34" s="35">
        <f t="shared" si="29"/>
        <v>49994072.815528028</v>
      </c>
      <c r="S34" s="35">
        <f t="shared" si="29"/>
        <v>45393214.772370137</v>
      </c>
      <c r="T34" s="35">
        <f t="shared" si="29"/>
        <v>40099906.338159613</v>
      </c>
      <c r="U34" s="35">
        <f t="shared" si="29"/>
        <v>34362442.376317509</v>
      </c>
      <c r="V34" s="35">
        <f t="shared" si="29"/>
        <v>28849238.187896453</v>
      </c>
      <c r="W34" s="35">
        <f t="shared" si="29"/>
        <v>22872771.916843832</v>
      </c>
      <c r="X34" s="35">
        <f t="shared" si="29"/>
        <v>15814530.097370146</v>
      </c>
      <c r="Y34" s="35">
        <f t="shared" si="29"/>
        <v>9435025.6392122507</v>
      </c>
      <c r="Z34" s="35">
        <f t="shared" si="29"/>
        <v>3812055.8644754114</v>
      </c>
      <c r="AA34" s="35">
        <f t="shared" si="29"/>
        <v>1007109.9615806772</v>
      </c>
      <c r="AB34" s="35">
        <f t="shared" si="29"/>
        <v>398.05500173133021</v>
      </c>
      <c r="AC34" s="35">
        <f t="shared" si="29"/>
        <v>2127663.6610543672</v>
      </c>
      <c r="AD34" s="35">
        <f t="shared" si="29"/>
        <v>9897009.681317525</v>
      </c>
      <c r="AE34" s="35">
        <f t="shared" si="29"/>
        <v>21454046.611580681</v>
      </c>
      <c r="AF34" s="35">
        <f t="shared" si="29"/>
        <v>36443573.808949105</v>
      </c>
      <c r="AG34" s="35">
        <f t="shared" si="29"/>
        <v>48504975.030264907</v>
      </c>
      <c r="AH34" s="35">
        <f t="shared" si="29"/>
        <v>62107817.461580686</v>
      </c>
      <c r="AI34" s="35">
        <f t="shared" si="29"/>
        <v>72596386.544475421</v>
      </c>
      <c r="AJ34" s="35">
        <f t="shared" si="29"/>
        <v>88099836.522896454</v>
      </c>
      <c r="AK34" s="35">
        <f t="shared" si="29"/>
        <v>101544947.82079126</v>
      </c>
      <c r="AL34" s="35">
        <f t="shared" si="29"/>
        <v>101077915.51973861</v>
      </c>
      <c r="AM34" s="35">
        <f t="shared" si="29"/>
        <v>95174683.735528082</v>
      </c>
      <c r="AN34" s="35">
        <f t="shared" si="29"/>
        <v>87236558.581580698</v>
      </c>
      <c r="AO34" s="35">
        <f t="shared" si="29"/>
        <v>82122586.470264882</v>
      </c>
      <c r="AP34" s="35">
        <f t="shared" si="29"/>
        <v>72958098.880264908</v>
      </c>
      <c r="AQ34" s="35">
        <f t="shared" si="29"/>
        <v>65902757.165791221</v>
      </c>
      <c r="AR34" s="35">
        <f t="shared" si="29"/>
        <v>43181343.85526491</v>
      </c>
      <c r="AS34" s="35">
        <f t="shared" si="29"/>
        <v>39828106.510264918</v>
      </c>
      <c r="AT34" s="35">
        <f t="shared" si="29"/>
        <v>32416526.585528061</v>
      </c>
      <c r="AU34" s="35">
        <f t="shared" si="29"/>
        <v>27955026.47631754</v>
      </c>
      <c r="AV34" s="35">
        <f t="shared" si="29"/>
        <v>24911591.457107008</v>
      </c>
      <c r="AW34" s="35">
        <f t="shared" si="29"/>
        <v>24220683.053685948</v>
      </c>
      <c r="AX34" s="35">
        <f t="shared" si="29"/>
        <v>19711391.746054377</v>
      </c>
      <c r="AY34" s="35">
        <f t="shared" si="29"/>
        <v>12619199.870791221</v>
      </c>
      <c r="AZ34" s="35">
        <f t="shared" si="29"/>
        <v>9379220.5618438311</v>
      </c>
      <c r="BA34" s="35">
        <f t="shared" si="29"/>
        <v>9074862.9300017469</v>
      </c>
      <c r="BB34" s="35">
        <f t="shared" si="29"/>
        <v>7095571.0723701622</v>
      </c>
      <c r="BC34" s="35">
        <f t="shared" si="29"/>
        <v>5942143.9373701504</v>
      </c>
      <c r="BD34" s="35">
        <f t="shared" si="29"/>
        <v>4403078.2444754168</v>
      </c>
      <c r="BE34" s="35">
        <f t="shared" si="29"/>
        <v>3638370.5221069972</v>
      </c>
      <c r="BF34" s="35">
        <f t="shared" si="29"/>
        <v>2976837.1628964758</v>
      </c>
      <c r="BG34" s="35">
        <f t="shared" si="29"/>
        <v>1351990.6223701565</v>
      </c>
      <c r="BH34" s="35">
        <f t="shared" si="29"/>
        <v>956388.77605436428</v>
      </c>
      <c r="BI34" s="35">
        <f t="shared" si="29"/>
        <v>918820.62500173331</v>
      </c>
      <c r="BJ34" s="35">
        <f t="shared" si="29"/>
        <v>405324.89789646765</v>
      </c>
      <c r="BK34" s="35">
        <f t="shared" si="29"/>
        <v>315452.20052804664</v>
      </c>
      <c r="BL34" s="35">
        <f t="shared" si="29"/>
        <v>227482.55763331093</v>
      </c>
      <c r="BM34" s="35">
        <f t="shared" si="29"/>
        <v>207618.12158068165</v>
      </c>
      <c r="BN34" s="35">
        <f t="shared" si="29"/>
        <v>65255.374738573766</v>
      </c>
      <c r="BO34" s="35">
        <f t="shared" si="29"/>
        <v>8055.2986859421517</v>
      </c>
      <c r="BP34" s="35">
        <f t="shared" ref="BP34:BZ34" si="30">(BP14-$CC$14)^2</f>
        <v>78148.938159627651</v>
      </c>
      <c r="BQ34" s="35">
        <f t="shared" si="30"/>
        <v>101666.16158067889</v>
      </c>
      <c r="BR34" s="35">
        <f t="shared" si="30"/>
        <v>95389.13526488941</v>
      </c>
      <c r="BS34" s="35">
        <f t="shared" si="30"/>
        <v>111790.80237015258</v>
      </c>
      <c r="BT34" s="35">
        <f t="shared" si="30"/>
        <v>72873.712896469515</v>
      </c>
      <c r="BU34" s="35">
        <f t="shared" si="30"/>
        <v>843.97894909999661</v>
      </c>
      <c r="BV34" s="35">
        <f t="shared" si="30"/>
        <v>1335.8063175205909</v>
      </c>
      <c r="BW34" s="35">
        <f t="shared" si="30"/>
        <v>7114.7005280465419</v>
      </c>
      <c r="BX34" s="35">
        <f t="shared" si="30"/>
        <v>27472.626317520782</v>
      </c>
      <c r="BY34" s="35">
        <f t="shared" si="30"/>
        <v>453263.79079120257</v>
      </c>
      <c r="BZ34" s="35">
        <f t="shared" si="30"/>
        <v>573122.71026488813</v>
      </c>
      <c r="CA34" s="36"/>
      <c r="CC34" s="9" t="s">
        <v>179</v>
      </c>
    </row>
    <row r="35" spans="2:91" x14ac:dyDescent="0.25">
      <c r="B35" s="33" t="s">
        <v>135</v>
      </c>
      <c r="C35" s="34">
        <f>(C15-$CC$15)^2</f>
        <v>3.0937027778119375</v>
      </c>
      <c r="D35" s="34">
        <f t="shared" ref="D35:BO35" si="31">(D15-$CC$15)^2</f>
        <v>1.3677064523276823</v>
      </c>
      <c r="E35" s="34">
        <f t="shared" si="31"/>
        <v>6.4078417175411451</v>
      </c>
      <c r="F35" s="34">
        <f t="shared" si="31"/>
        <v>23.076363005508529</v>
      </c>
      <c r="G35" s="34">
        <f t="shared" si="31"/>
        <v>0.76548899411229276</v>
      </c>
      <c r="H35" s="34">
        <f t="shared" si="31"/>
        <v>0.99263504868635355</v>
      </c>
      <c r="I35" s="34">
        <f t="shared" si="31"/>
        <v>17.328256583416568</v>
      </c>
      <c r="J35" s="34">
        <f t="shared" si="31"/>
        <v>38.719048124116789</v>
      </c>
      <c r="K35" s="34">
        <f t="shared" si="31"/>
        <v>1.4240696869724359</v>
      </c>
      <c r="L35" s="34">
        <f t="shared" si="31"/>
        <v>9.95760102899653</v>
      </c>
      <c r="M35" s="34">
        <f t="shared" si="31"/>
        <v>11.200606850763769</v>
      </c>
      <c r="N35" s="34">
        <f t="shared" si="31"/>
        <v>38.585035576145607</v>
      </c>
      <c r="O35" s="34">
        <f t="shared" si="31"/>
        <v>10.500139561737811</v>
      </c>
      <c r="P35" s="34">
        <f t="shared" si="31"/>
        <v>17.562764055028776</v>
      </c>
      <c r="Q35" s="34">
        <f t="shared" si="31"/>
        <v>39.27612065606192</v>
      </c>
      <c r="R35" s="34">
        <f t="shared" si="31"/>
        <v>40.084219413368395</v>
      </c>
      <c r="S35" s="34">
        <f t="shared" si="31"/>
        <v>24.554917101760655</v>
      </c>
      <c r="T35" s="34">
        <f t="shared" si="31"/>
        <v>55.848007596189241</v>
      </c>
      <c r="U35" s="34">
        <f t="shared" si="31"/>
        <v>38.134337872476713</v>
      </c>
      <c r="V35" s="34">
        <f t="shared" si="31"/>
        <v>50.429604489434162</v>
      </c>
      <c r="W35" s="34">
        <f t="shared" si="31"/>
        <v>14.067198265806196</v>
      </c>
      <c r="X35" s="34">
        <f t="shared" si="31"/>
        <v>23.05649117532014</v>
      </c>
      <c r="Y35" s="34">
        <f t="shared" si="31"/>
        <v>28.072418745509452</v>
      </c>
      <c r="Z35" s="34">
        <f t="shared" si="31"/>
        <v>78.160622640581622</v>
      </c>
      <c r="AA35" s="34">
        <f t="shared" si="31"/>
        <v>73.840455528273722</v>
      </c>
      <c r="AB35" s="34">
        <f t="shared" si="31"/>
        <v>90.503301307058578</v>
      </c>
      <c r="AC35" s="34">
        <f t="shared" si="31"/>
        <v>123.19000319381188</v>
      </c>
      <c r="AD35" s="34">
        <f t="shared" si="31"/>
        <v>178.11523148288862</v>
      </c>
      <c r="AE35" s="34">
        <f t="shared" si="31"/>
        <v>119.9284791197968</v>
      </c>
      <c r="AF35" s="34">
        <f t="shared" si="31"/>
        <v>87.969183770444943</v>
      </c>
      <c r="AG35" s="34">
        <f t="shared" si="31"/>
        <v>84.186623450522362</v>
      </c>
      <c r="AH35" s="34">
        <f t="shared" si="31"/>
        <v>35.48468919536019</v>
      </c>
      <c r="AI35" s="34">
        <f t="shared" si="31"/>
        <v>27.353537376801931</v>
      </c>
      <c r="AJ35" s="34">
        <f t="shared" si="31"/>
        <v>11.230992011220264</v>
      </c>
      <c r="AK35" s="34">
        <f t="shared" si="31"/>
        <v>9.3989403459741059</v>
      </c>
      <c r="AL35" s="34">
        <f t="shared" si="31"/>
        <v>2.4887937839991912</v>
      </c>
      <c r="AM35" s="34">
        <f t="shared" si="31"/>
        <v>10.062427667781579</v>
      </c>
      <c r="AN35" s="34">
        <f t="shared" si="31"/>
        <v>54.902165042742617</v>
      </c>
      <c r="AO35" s="34">
        <f t="shared" si="31"/>
        <v>45.790925956603488</v>
      </c>
      <c r="AP35" s="34">
        <f t="shared" si="31"/>
        <v>72.189171397477878</v>
      </c>
      <c r="AQ35" s="34">
        <f t="shared" si="31"/>
        <v>40.453529360848798</v>
      </c>
      <c r="AR35" s="34">
        <f t="shared" si="31"/>
        <v>54.27116925154278</v>
      </c>
      <c r="AS35" s="34">
        <f t="shared" si="31"/>
        <v>21.155261438781153</v>
      </c>
      <c r="AT35" s="34">
        <f t="shared" si="31"/>
        <v>7.601478119500932</v>
      </c>
      <c r="AU35" s="34">
        <f t="shared" si="31"/>
        <v>17.162165389434943</v>
      </c>
      <c r="AV35" s="34">
        <f t="shared" si="31"/>
        <v>20.566702608672067</v>
      </c>
      <c r="AW35" s="34">
        <f t="shared" si="31"/>
        <v>0.72106170844466755</v>
      </c>
      <c r="AX35" s="34">
        <f t="shared" si="31"/>
        <v>3.7730853728064115</v>
      </c>
      <c r="AY35" s="34">
        <f t="shared" si="31"/>
        <v>0.18594670357648449</v>
      </c>
      <c r="AZ35" s="34">
        <f t="shared" si="31"/>
        <v>0.62108857980123855</v>
      </c>
      <c r="BA35" s="34">
        <f t="shared" si="31"/>
        <v>16.522749588531656</v>
      </c>
      <c r="BB35" s="34">
        <f t="shared" si="31"/>
        <v>27.452894735877901</v>
      </c>
      <c r="BC35" s="34">
        <f t="shared" si="31"/>
        <v>1.6822669542997684</v>
      </c>
      <c r="BD35" s="34">
        <f t="shared" si="31"/>
        <v>12.373701458370892</v>
      </c>
      <c r="BE35" s="34">
        <f t="shared" si="31"/>
        <v>5.7442982533984708</v>
      </c>
      <c r="BF35" s="34">
        <f t="shared" si="31"/>
        <v>34.181641603944634</v>
      </c>
      <c r="BG35" s="34">
        <f t="shared" si="31"/>
        <v>11.682182612062329</v>
      </c>
      <c r="BH35" s="34">
        <f t="shared" si="31"/>
        <v>20.068683516183732</v>
      </c>
      <c r="BI35" s="34">
        <f t="shared" si="31"/>
        <v>20.861445494846549</v>
      </c>
      <c r="BJ35" s="34">
        <f t="shared" si="31"/>
        <v>34.825141465473081</v>
      </c>
      <c r="BK35" s="34">
        <f t="shared" si="31"/>
        <v>20.607554488504995</v>
      </c>
      <c r="BL35" s="34">
        <f t="shared" si="31"/>
        <v>30.181462831854166</v>
      </c>
      <c r="BM35" s="34">
        <f t="shared" si="31"/>
        <v>29.153622868234475</v>
      </c>
      <c r="BN35" s="34">
        <f t="shared" si="31"/>
        <v>73.895619085294001</v>
      </c>
      <c r="BO35" s="34">
        <f t="shared" si="31"/>
        <v>51.191668925648791</v>
      </c>
      <c r="BP35" s="34">
        <f t="shared" ref="BP35:BZ35" si="32">(BP15-$CC$15)^2</f>
        <v>48.015646915683419</v>
      </c>
      <c r="BQ35" s="34">
        <f t="shared" si="32"/>
        <v>63.346648080523067</v>
      </c>
      <c r="BR35" s="34">
        <f t="shared" si="32"/>
        <v>49.618590690234512</v>
      </c>
      <c r="BS35" s="34">
        <f t="shared" si="32"/>
        <v>31.034761889987866</v>
      </c>
      <c r="BT35" s="34">
        <f t="shared" si="32"/>
        <v>24.139360142437052</v>
      </c>
      <c r="BU35" s="34">
        <f t="shared" si="32"/>
        <v>12.043500704932661</v>
      </c>
      <c r="BV35" s="34">
        <f t="shared" si="32"/>
        <v>61.156166711190849</v>
      </c>
      <c r="BW35" s="34">
        <f t="shared" si="32"/>
        <v>37.963123080769265</v>
      </c>
      <c r="BX35" s="34">
        <f t="shared" si="32"/>
        <v>31.294937223368418</v>
      </c>
      <c r="BY35" s="34">
        <f t="shared" si="32"/>
        <v>3.6832367326337148E-4</v>
      </c>
      <c r="BZ35" s="34">
        <f t="shared" si="32"/>
        <v>30.940532421697117</v>
      </c>
      <c r="CC35" s="9" t="s">
        <v>181</v>
      </c>
    </row>
    <row r="36" spans="2:91" x14ac:dyDescent="0.25">
      <c r="B36" s="33" t="s">
        <v>136</v>
      </c>
      <c r="C36" s="34">
        <f>(C16-$CC$16)^2</f>
        <v>12.145182352535544</v>
      </c>
      <c r="D36" s="34">
        <f t="shared" ref="D36:BO36" si="33">(D16-$CC$16)^2</f>
        <v>3.8386980918036837</v>
      </c>
      <c r="E36" s="34">
        <f t="shared" si="33"/>
        <v>1.2124407085446538</v>
      </c>
      <c r="F36" s="34">
        <f t="shared" si="33"/>
        <v>9.5991070672562451</v>
      </c>
      <c r="G36" s="34">
        <f t="shared" si="33"/>
        <v>10.076109737657752</v>
      </c>
      <c r="H36" s="34">
        <f t="shared" si="33"/>
        <v>1.1763604944710022</v>
      </c>
      <c r="I36" s="34">
        <f t="shared" si="33"/>
        <v>4.6057224561102732</v>
      </c>
      <c r="J36" s="34">
        <f t="shared" si="33"/>
        <v>84.700984597256365</v>
      </c>
      <c r="K36" s="34">
        <f t="shared" si="33"/>
        <v>7.9023628794666161</v>
      </c>
      <c r="L36" s="34">
        <f t="shared" si="33"/>
        <v>3.490868724836901</v>
      </c>
      <c r="M36" s="34">
        <f t="shared" si="33"/>
        <v>2.9021823553569197</v>
      </c>
      <c r="N36" s="34">
        <f t="shared" si="33"/>
        <v>7.3622422593371093</v>
      </c>
      <c r="O36" s="34">
        <f t="shared" si="33"/>
        <v>0.40830838239018158</v>
      </c>
      <c r="P36" s="34">
        <f t="shared" si="33"/>
        <v>7.6020387727208378</v>
      </c>
      <c r="Q36" s="34">
        <f t="shared" si="33"/>
        <v>9.4921979700669574</v>
      </c>
      <c r="R36" s="34">
        <f t="shared" si="33"/>
        <v>13.493599325538897</v>
      </c>
      <c r="S36" s="34">
        <f t="shared" si="33"/>
        <v>12.452088005574547</v>
      </c>
      <c r="T36" s="34">
        <f t="shared" si="33"/>
        <v>148.47276773160519</v>
      </c>
      <c r="U36" s="34">
        <f t="shared" si="33"/>
        <v>52.937797637710595</v>
      </c>
      <c r="V36" s="34">
        <f t="shared" si="33"/>
        <v>18.902202265016392</v>
      </c>
      <c r="W36" s="34">
        <f t="shared" si="33"/>
        <v>19.186100678700278</v>
      </c>
      <c r="X36" s="34">
        <f t="shared" si="33"/>
        <v>26.197761308871286</v>
      </c>
      <c r="Y36" s="34">
        <f t="shared" si="33"/>
        <v>44.249522911975646</v>
      </c>
      <c r="Z36" s="34">
        <f t="shared" si="33"/>
        <v>76.398645961596827</v>
      </c>
      <c r="AA36" s="34">
        <f t="shared" si="33"/>
        <v>84.348912185064876</v>
      </c>
      <c r="AB36" s="34">
        <f t="shared" si="33"/>
        <v>155.80057114063052</v>
      </c>
      <c r="AC36" s="34">
        <f t="shared" si="33"/>
        <v>313.97575052133965</v>
      </c>
      <c r="AD36" s="34">
        <f t="shared" si="33"/>
        <v>416.68188477200624</v>
      </c>
      <c r="AE36" s="34">
        <f t="shared" si="33"/>
        <v>281.34332938016729</v>
      </c>
      <c r="AF36" s="34">
        <f t="shared" si="33"/>
        <v>252.00487801335066</v>
      </c>
      <c r="AG36" s="34">
        <f t="shared" si="33"/>
        <v>295.52761793404483</v>
      </c>
      <c r="AH36" s="34">
        <f t="shared" si="33"/>
        <v>141.63941272009038</v>
      </c>
      <c r="AI36" s="34">
        <f t="shared" si="33"/>
        <v>105.29130019391825</v>
      </c>
      <c r="AJ36" s="34">
        <f t="shared" si="33"/>
        <v>79.235714864911088</v>
      </c>
      <c r="AK36" s="34">
        <f t="shared" si="33"/>
        <v>42.238748868700171</v>
      </c>
      <c r="AL36" s="34">
        <f t="shared" si="33"/>
        <v>4.6707089301049232</v>
      </c>
      <c r="AM36" s="34">
        <f t="shared" si="33"/>
        <v>33.638669786635234</v>
      </c>
      <c r="AN36" s="34">
        <f t="shared" si="33"/>
        <v>331.64233046329537</v>
      </c>
      <c r="AO36" s="34">
        <f t="shared" si="33"/>
        <v>184.19134642626699</v>
      </c>
      <c r="AP36" s="34">
        <f t="shared" si="33"/>
        <v>229.88296686132762</v>
      </c>
      <c r="AQ36" s="34">
        <f t="shared" si="33"/>
        <v>159.85817411629404</v>
      </c>
      <c r="AR36" s="34">
        <f t="shared" si="33"/>
        <v>97.190438298738883</v>
      </c>
      <c r="AS36" s="34">
        <f t="shared" si="33"/>
        <v>16.820325973905607</v>
      </c>
      <c r="AT36" s="34">
        <f t="shared" si="33"/>
        <v>18.361382430601129</v>
      </c>
      <c r="AU36" s="34">
        <f t="shared" si="33"/>
        <v>20.501502109061231</v>
      </c>
      <c r="AV36" s="34">
        <f t="shared" si="33"/>
        <v>10.208190245446559</v>
      </c>
      <c r="AW36" s="34">
        <f t="shared" si="33"/>
        <v>2.5217007899224897</v>
      </c>
      <c r="AX36" s="34">
        <f t="shared" si="33"/>
        <v>11.560214020988219</v>
      </c>
      <c r="AY36" s="34">
        <f t="shared" si="33"/>
        <v>7.4156137005171749E-2</v>
      </c>
      <c r="AZ36" s="34">
        <f t="shared" si="33"/>
        <v>0.1899860051433056</v>
      </c>
      <c r="BA36" s="34">
        <f t="shared" si="33"/>
        <v>4.5443981894819068</v>
      </c>
      <c r="BB36" s="34">
        <f t="shared" si="33"/>
        <v>16.252668296961421</v>
      </c>
      <c r="BC36" s="34">
        <f t="shared" si="33"/>
        <v>4.2943745990700917</v>
      </c>
      <c r="BD36" s="34">
        <f t="shared" si="33"/>
        <v>12.320287744645857</v>
      </c>
      <c r="BE36" s="34">
        <f t="shared" si="33"/>
        <v>0.88580468069712148</v>
      </c>
      <c r="BF36" s="34">
        <f t="shared" si="33"/>
        <v>17.920289524506089</v>
      </c>
      <c r="BG36" s="34">
        <f t="shared" si="33"/>
        <v>11.241206061674173</v>
      </c>
      <c r="BH36" s="34">
        <f t="shared" si="33"/>
        <v>10.117604884327909</v>
      </c>
      <c r="BI36" s="34">
        <f t="shared" si="33"/>
        <v>8.4834446596641726</v>
      </c>
      <c r="BJ36" s="34">
        <f t="shared" si="33"/>
        <v>27.391236146693224</v>
      </c>
      <c r="BK36" s="34">
        <f t="shared" si="33"/>
        <v>28.386116655739727</v>
      </c>
      <c r="BL36" s="34">
        <f t="shared" si="33"/>
        <v>17.663679667659302</v>
      </c>
      <c r="BM36" s="34">
        <f t="shared" si="33"/>
        <v>11.356495868627269</v>
      </c>
      <c r="BN36" s="34">
        <f t="shared" si="33"/>
        <v>49.120982774714626</v>
      </c>
      <c r="BO36" s="34">
        <f t="shared" si="33"/>
        <v>93.650520517388983</v>
      </c>
      <c r="BP36" s="34">
        <f t="shared" ref="BP36:BZ36" si="34">(BP16-$CC$16)^2</f>
        <v>29.584401507531418</v>
      </c>
      <c r="BQ36" s="34">
        <f t="shared" si="34"/>
        <v>52.619839041076524</v>
      </c>
      <c r="BR36" s="34">
        <f t="shared" si="34"/>
        <v>38.189401749686354</v>
      </c>
      <c r="BS36" s="34">
        <f t="shared" si="34"/>
        <v>91.698692083727977</v>
      </c>
      <c r="BT36" s="34">
        <f t="shared" si="34"/>
        <v>9.5863915039127665</v>
      </c>
      <c r="BU36" s="34">
        <f t="shared" si="34"/>
        <v>10.435318769936893</v>
      </c>
      <c r="BV36" s="34">
        <f t="shared" si="34"/>
        <v>81.625651498041648</v>
      </c>
      <c r="BW36" s="34">
        <f t="shared" si="34"/>
        <v>73.703258333015029</v>
      </c>
      <c r="BX36" s="34">
        <f t="shared" si="34"/>
        <v>34.96320835185152</v>
      </c>
      <c r="BY36" s="34">
        <f t="shared" si="34"/>
        <v>7.6994975469356353E-2</v>
      </c>
      <c r="BZ36" s="34">
        <f t="shared" si="34"/>
        <v>20.131939879706248</v>
      </c>
      <c r="CA36" s="36"/>
      <c r="CC36" s="9" t="s">
        <v>182</v>
      </c>
    </row>
    <row r="37" spans="2:91" x14ac:dyDescent="0.25">
      <c r="B37" s="33" t="s">
        <v>10</v>
      </c>
      <c r="C37" s="34">
        <f t="shared" ref="C37:AH37" si="35">(C17-$CC$17)^2</f>
        <v>1.7894929208987351</v>
      </c>
      <c r="D37" s="34">
        <f t="shared" si="35"/>
        <v>0.70177362265312226</v>
      </c>
      <c r="E37" s="34">
        <f t="shared" si="35"/>
        <v>0.74352800861803769</v>
      </c>
      <c r="F37" s="34">
        <f t="shared" si="35"/>
        <v>0.99124730686365237</v>
      </c>
      <c r="G37" s="34">
        <f t="shared" si="35"/>
        <v>3.8505455524776879</v>
      </c>
      <c r="H37" s="34">
        <f t="shared" si="35"/>
        <v>1.6786157279162841</v>
      </c>
      <c r="I37" s="34">
        <f t="shared" si="35"/>
        <v>0.21370344721452816</v>
      </c>
      <c r="J37" s="34">
        <f t="shared" si="35"/>
        <v>0.18399584487534693</v>
      </c>
      <c r="K37" s="34">
        <f t="shared" si="35"/>
        <v>0.68715373961218984</v>
      </c>
      <c r="L37" s="34">
        <f t="shared" si="35"/>
        <v>0.92598414896891479</v>
      </c>
      <c r="M37" s="34">
        <f t="shared" si="35"/>
        <v>1.5103116343490319</v>
      </c>
      <c r="N37" s="34">
        <f t="shared" si="35"/>
        <v>0.58107186826715984</v>
      </c>
      <c r="O37" s="34">
        <f t="shared" si="35"/>
        <v>2.6335026161896313E-2</v>
      </c>
      <c r="P37" s="34">
        <f t="shared" si="35"/>
        <v>0.25440520160049168</v>
      </c>
      <c r="Q37" s="34">
        <f t="shared" si="35"/>
        <v>0.36528239458294781</v>
      </c>
      <c r="R37" s="34">
        <f t="shared" si="35"/>
        <v>2.3645806401969809</v>
      </c>
      <c r="S37" s="34">
        <f t="shared" si="35"/>
        <v>2.9049315173899655</v>
      </c>
      <c r="T37" s="34">
        <f t="shared" si="35"/>
        <v>5.4649315173899629</v>
      </c>
      <c r="U37" s="34">
        <f t="shared" si="35"/>
        <v>7.6787326869806076</v>
      </c>
      <c r="V37" s="34">
        <f t="shared" si="35"/>
        <v>6.7828262542320683</v>
      </c>
      <c r="W37" s="34">
        <f t="shared" si="35"/>
        <v>6.6103116343490278</v>
      </c>
      <c r="X37" s="34">
        <f t="shared" si="35"/>
        <v>5.4649315173899629</v>
      </c>
      <c r="Y37" s="34">
        <f t="shared" si="35"/>
        <v>5.7810718682671549</v>
      </c>
      <c r="Z37" s="34">
        <f t="shared" si="35"/>
        <v>5.4649315173899629</v>
      </c>
      <c r="AA37" s="34">
        <f t="shared" si="35"/>
        <v>4.1522999384425923</v>
      </c>
      <c r="AB37" s="34">
        <f t="shared" si="35"/>
        <v>2.5740543244075078</v>
      </c>
      <c r="AC37" s="34">
        <f t="shared" si="35"/>
        <v>2.1639958448753442</v>
      </c>
      <c r="AD37" s="34">
        <f t="shared" si="35"/>
        <v>4.4284402893197878</v>
      </c>
      <c r="AE37" s="34">
        <f t="shared" si="35"/>
        <v>16.035106955986443</v>
      </c>
      <c r="AF37" s="34">
        <f t="shared" si="35"/>
        <v>25.043878885811001</v>
      </c>
      <c r="AG37" s="34">
        <f t="shared" si="35"/>
        <v>40.166685903354868</v>
      </c>
      <c r="AH37" s="34">
        <f t="shared" si="35"/>
        <v>51.423995844875314</v>
      </c>
      <c r="AI37" s="34">
        <f t="shared" ref="AI37:BN37" si="36">(AI17-$CC$17)^2</f>
        <v>55.319668359495232</v>
      </c>
      <c r="AJ37" s="34">
        <f t="shared" si="36"/>
        <v>56.817212219144352</v>
      </c>
      <c r="AK37" s="34">
        <f t="shared" si="36"/>
        <v>43.617913973530314</v>
      </c>
      <c r="AL37" s="34">
        <f t="shared" si="36"/>
        <v>24.381071868267146</v>
      </c>
      <c r="AM37" s="34">
        <f t="shared" si="36"/>
        <v>17.397680055401658</v>
      </c>
      <c r="AN37" s="34">
        <f t="shared" si="36"/>
        <v>2.1639958448753442</v>
      </c>
      <c r="AO37" s="34">
        <f t="shared" si="36"/>
        <v>1.8558087103724239</v>
      </c>
      <c r="AP37" s="34">
        <f t="shared" si="36"/>
        <v>15.175808710372428</v>
      </c>
      <c r="AQ37" s="34">
        <f t="shared" si="36"/>
        <v>51.298264850723314</v>
      </c>
      <c r="AR37" s="34">
        <f t="shared" si="36"/>
        <v>52.740720991074184</v>
      </c>
      <c r="AS37" s="34">
        <f t="shared" si="36"/>
        <v>37.97370344721454</v>
      </c>
      <c r="AT37" s="34">
        <f t="shared" si="36"/>
        <v>25.965282394582953</v>
      </c>
      <c r="AU37" s="34">
        <f t="shared" si="36"/>
        <v>13.169259002770088</v>
      </c>
      <c r="AV37" s="34">
        <f t="shared" si="36"/>
        <v>6.0628262542320757</v>
      </c>
      <c r="AW37" s="34">
        <f t="shared" si="36"/>
        <v>4.2530016928285646</v>
      </c>
      <c r="AX37" s="34">
        <f t="shared" si="36"/>
        <v>3.982475377039091</v>
      </c>
      <c r="AY37" s="34">
        <f t="shared" si="36"/>
        <v>4.5324168975069288</v>
      </c>
      <c r="AZ37" s="34">
        <f t="shared" si="36"/>
        <v>2.5459841489689161</v>
      </c>
      <c r="BA37" s="34">
        <f t="shared" si="36"/>
        <v>3.5933525700215476</v>
      </c>
      <c r="BB37" s="34">
        <f t="shared" si="36"/>
        <v>7.447153739612193</v>
      </c>
      <c r="BC37" s="34">
        <f t="shared" si="36"/>
        <v>7.6301946752847067</v>
      </c>
      <c r="BD37" s="34">
        <f t="shared" si="36"/>
        <v>8.9737034472145325</v>
      </c>
      <c r="BE37" s="34">
        <f t="shared" si="36"/>
        <v>6.2280894121268124</v>
      </c>
      <c r="BF37" s="34">
        <f t="shared" si="36"/>
        <v>2.875106955986459</v>
      </c>
      <c r="BG37" s="34">
        <f t="shared" si="36"/>
        <v>1.1284402893197922</v>
      </c>
      <c r="BH37" s="34">
        <f t="shared" si="36"/>
        <v>0.43861572791628273</v>
      </c>
      <c r="BI37" s="34">
        <f t="shared" si="36"/>
        <v>0.31615958756540558</v>
      </c>
      <c r="BJ37" s="34">
        <f t="shared" si="36"/>
        <v>0.43861572791628273</v>
      </c>
      <c r="BK37" s="34">
        <f t="shared" si="36"/>
        <v>1.1284402893197922</v>
      </c>
      <c r="BL37" s="34">
        <f t="shared" si="36"/>
        <v>0.21370344721452816</v>
      </c>
      <c r="BM37" s="34">
        <f t="shared" si="36"/>
        <v>1.1284402893197922</v>
      </c>
      <c r="BN37" s="34">
        <f t="shared" si="36"/>
        <v>1.3508964296706694</v>
      </c>
      <c r="BO37" s="34">
        <f t="shared" ref="BO37:BZ37" si="37">(BO17-$CC$17)^2</f>
        <v>2.2368613419513719</v>
      </c>
      <c r="BP37" s="34">
        <f t="shared" si="37"/>
        <v>2.7631771314250559</v>
      </c>
      <c r="BQ37" s="34">
        <f t="shared" si="37"/>
        <v>0.92598414896891479</v>
      </c>
      <c r="BR37" s="34">
        <f t="shared" si="37"/>
        <v>0.58107186826715984</v>
      </c>
      <c r="BS37" s="34">
        <f t="shared" si="37"/>
        <v>0.74352800861803769</v>
      </c>
      <c r="BT37" s="34">
        <f t="shared" si="37"/>
        <v>0.15651046475838773</v>
      </c>
      <c r="BU37" s="34">
        <f t="shared" si="37"/>
        <v>0.68715373961218951</v>
      </c>
      <c r="BV37" s="34">
        <f t="shared" si="37"/>
        <v>0.68715373961218984</v>
      </c>
      <c r="BW37" s="34">
        <f t="shared" si="37"/>
        <v>0.31615958756540558</v>
      </c>
      <c r="BX37" s="34">
        <f t="shared" si="37"/>
        <v>0.35475607879347565</v>
      </c>
      <c r="BY37" s="34">
        <f t="shared" si="37"/>
        <v>0.18399584487534673</v>
      </c>
      <c r="BZ37" s="34">
        <f t="shared" si="37"/>
        <v>0.13124730686365094</v>
      </c>
      <c r="CA37" s="36"/>
      <c r="CC37" s="9" t="s">
        <v>183</v>
      </c>
    </row>
    <row r="38" spans="2:91" x14ac:dyDescent="0.25">
      <c r="B38" s="33" t="s">
        <v>160</v>
      </c>
      <c r="AE38" s="34">
        <f>(AE18-$CC$18)^2</f>
        <v>2127.3234418402781</v>
      </c>
      <c r="AF38" s="34">
        <f t="shared" ref="AF38:BZ38" si="38">(AF18-$CC$18)^2</f>
        <v>1312.099691840278</v>
      </c>
      <c r="AG38" s="34">
        <f t="shared" si="38"/>
        <v>1090.5130251736111</v>
      </c>
      <c r="AH38" s="34">
        <f t="shared" si="38"/>
        <v>385.05885850694455</v>
      </c>
      <c r="AI38" s="34">
        <f t="shared" si="38"/>
        <v>174.84552517361109</v>
      </c>
      <c r="AJ38" s="34">
        <f t="shared" si="38"/>
        <v>61.198025173611128</v>
      </c>
      <c r="AK38" s="34">
        <f t="shared" si="38"/>
        <v>52.955941840277752</v>
      </c>
      <c r="AL38" s="34">
        <f t="shared" si="38"/>
        <v>452.7142751736111</v>
      </c>
      <c r="AM38" s="34">
        <f t="shared" si="38"/>
        <v>1638.394275173611</v>
      </c>
      <c r="AN38" s="34">
        <f t="shared" si="38"/>
        <v>2095.5413585069441</v>
      </c>
      <c r="AO38" s="34">
        <f t="shared" si="38"/>
        <v>1812.8080251736112</v>
      </c>
      <c r="AP38" s="34">
        <f t="shared" si="38"/>
        <v>1074.3371918402775</v>
      </c>
      <c r="AQ38" s="34">
        <f t="shared" si="38"/>
        <v>584.53135850694434</v>
      </c>
      <c r="AR38" s="34">
        <f t="shared" si="38"/>
        <v>224.31302517361109</v>
      </c>
      <c r="AS38" s="34">
        <f t="shared" si="38"/>
        <v>124.92719184027776</v>
      </c>
      <c r="AT38" s="34">
        <f t="shared" si="38"/>
        <v>34.540108506944435</v>
      </c>
      <c r="AU38" s="34">
        <f t="shared" si="38"/>
        <v>53.625108506944464</v>
      </c>
      <c r="AV38" s="34">
        <f t="shared" si="38"/>
        <v>77.843858506944471</v>
      </c>
      <c r="AW38" s="34">
        <f t="shared" si="38"/>
        <v>90.685941840277792</v>
      </c>
      <c r="AX38" s="34">
        <f t="shared" si="38"/>
        <v>5.3959418402777812</v>
      </c>
      <c r="AY38" s="34">
        <f t="shared" si="38"/>
        <v>0.76927517361110931</v>
      </c>
      <c r="AZ38" s="34">
        <f t="shared" si="38"/>
        <v>2.1817751736111086</v>
      </c>
      <c r="BA38" s="34">
        <f t="shared" si="38"/>
        <v>4.7396918402777724</v>
      </c>
      <c r="BB38" s="34">
        <f t="shared" si="38"/>
        <v>6.8796918402777809</v>
      </c>
      <c r="BC38" s="34">
        <f t="shared" si="38"/>
        <v>1.7501085069444464</v>
      </c>
      <c r="BD38" s="34">
        <f t="shared" si="38"/>
        <v>19.562191840277784</v>
      </c>
      <c r="BE38" s="34">
        <f t="shared" si="38"/>
        <v>9.1380251736111173</v>
      </c>
      <c r="BF38" s="34">
        <f t="shared" si="38"/>
        <v>22.305941840277775</v>
      </c>
      <c r="BG38" s="34">
        <f t="shared" si="38"/>
        <v>50.735941840277782</v>
      </c>
      <c r="BH38" s="34">
        <f t="shared" si="38"/>
        <v>17.833025173611123</v>
      </c>
      <c r="BI38" s="34">
        <f t="shared" si="38"/>
        <v>52.170525173611111</v>
      </c>
      <c r="BJ38" s="34">
        <f t="shared" si="38"/>
        <v>63.633858506944435</v>
      </c>
      <c r="BK38" s="34">
        <f t="shared" si="38"/>
        <v>99.542191840277766</v>
      </c>
      <c r="BL38" s="34">
        <f t="shared" si="38"/>
        <v>65.239275173611091</v>
      </c>
      <c r="BM38" s="34">
        <f t="shared" si="38"/>
        <v>129.43802517361109</v>
      </c>
      <c r="BN38" s="34">
        <f t="shared" si="38"/>
        <v>9.7526085069444477</v>
      </c>
      <c r="BO38" s="34">
        <f t="shared" si="38"/>
        <v>13.125525173611114</v>
      </c>
      <c r="BP38" s="34">
        <f t="shared" si="38"/>
        <v>36.275525173611115</v>
      </c>
      <c r="BQ38" s="34">
        <f t="shared" si="38"/>
        <v>37.490108506944445</v>
      </c>
      <c r="BR38" s="34">
        <f t="shared" si="38"/>
        <v>18.687608506944454</v>
      </c>
      <c r="BS38" s="34">
        <f t="shared" si="38"/>
        <v>33.906358506944457</v>
      </c>
      <c r="BT38" s="34">
        <f t="shared" si="38"/>
        <v>31.61719184027778</v>
      </c>
      <c r="BU38" s="34">
        <f t="shared" si="38"/>
        <v>28.333441840277789</v>
      </c>
      <c r="BV38" s="34">
        <f t="shared" si="38"/>
        <v>19.562191840277784</v>
      </c>
      <c r="BW38" s="34">
        <f t="shared" si="38"/>
        <v>62.772608506944458</v>
      </c>
      <c r="BX38" s="34">
        <f t="shared" si="38"/>
        <v>27.278858506944442</v>
      </c>
      <c r="BY38" s="34">
        <f t="shared" si="38"/>
        <v>13.860108506944453</v>
      </c>
      <c r="BZ38" s="34">
        <f t="shared" si="38"/>
        <v>69.2709418402778</v>
      </c>
      <c r="CA38" s="36"/>
    </row>
    <row r="39" spans="2:91" x14ac:dyDescent="0.25"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</row>
    <row r="40" spans="2:91" x14ac:dyDescent="0.25"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</row>
    <row r="41" spans="2:91" x14ac:dyDescent="0.25"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</row>
    <row r="42" spans="2:91" x14ac:dyDescent="0.25"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</row>
    <row r="43" spans="2:91" s="36" customFormat="1" x14ac:dyDescent="0.25"/>
    <row r="44" spans="2:91" ht="15" x14ac:dyDescent="0.25">
      <c r="B44" s="20" t="s">
        <v>97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21"/>
      <c r="BY44" s="17"/>
      <c r="BZ44" s="17"/>
      <c r="CA44" s="17"/>
      <c r="CB44" s="36"/>
    </row>
    <row r="45" spans="2:91" ht="15" x14ac:dyDescent="0.25">
      <c r="C45" s="62">
        <v>2000</v>
      </c>
      <c r="D45" s="62"/>
      <c r="E45" s="62"/>
      <c r="F45" s="62"/>
      <c r="G45" s="62">
        <v>2001</v>
      </c>
      <c r="H45" s="62"/>
      <c r="I45" s="62"/>
      <c r="J45" s="62"/>
      <c r="K45" s="62">
        <v>2002</v>
      </c>
      <c r="L45" s="62"/>
      <c r="M45" s="62"/>
      <c r="N45" s="62"/>
      <c r="O45" s="62">
        <v>2003</v>
      </c>
      <c r="P45" s="62"/>
      <c r="Q45" s="62"/>
      <c r="R45" s="62"/>
      <c r="S45" s="62">
        <v>2004</v>
      </c>
      <c r="T45" s="62"/>
      <c r="U45" s="62"/>
      <c r="V45" s="62"/>
      <c r="W45" s="62">
        <v>2005</v>
      </c>
      <c r="X45" s="62"/>
      <c r="Y45" s="62"/>
      <c r="Z45" s="62"/>
      <c r="AA45" s="62">
        <v>2006</v>
      </c>
      <c r="AB45" s="62"/>
      <c r="AC45" s="62"/>
      <c r="AD45" s="62"/>
      <c r="AE45" s="62">
        <v>2007</v>
      </c>
      <c r="AF45" s="62"/>
      <c r="AG45" s="62"/>
      <c r="AH45" s="62"/>
      <c r="AI45" s="62">
        <v>2008</v>
      </c>
      <c r="AJ45" s="62"/>
      <c r="AK45" s="62"/>
      <c r="AL45" s="62"/>
      <c r="AM45" s="62">
        <v>2009</v>
      </c>
      <c r="AN45" s="62"/>
      <c r="AO45" s="62"/>
      <c r="AP45" s="62"/>
      <c r="AQ45" s="62">
        <v>2010</v>
      </c>
      <c r="AR45" s="62"/>
      <c r="AS45" s="62"/>
      <c r="AT45" s="62"/>
      <c r="AU45" s="62">
        <v>2011</v>
      </c>
      <c r="AV45" s="62"/>
      <c r="AW45" s="62"/>
      <c r="AX45" s="62"/>
      <c r="AY45" s="62">
        <v>2012</v>
      </c>
      <c r="AZ45" s="62"/>
      <c r="BA45" s="62"/>
      <c r="BB45" s="62"/>
      <c r="BC45" s="62">
        <v>2013</v>
      </c>
      <c r="BD45" s="62"/>
      <c r="BE45" s="62"/>
      <c r="BF45" s="62"/>
      <c r="BG45" s="62">
        <v>2014</v>
      </c>
      <c r="BH45" s="62"/>
      <c r="BI45" s="62"/>
      <c r="BJ45" s="62"/>
      <c r="BK45" s="62">
        <v>2015</v>
      </c>
      <c r="BL45" s="62"/>
      <c r="BM45" s="62"/>
      <c r="BN45" s="62"/>
      <c r="BO45" s="62">
        <v>2016</v>
      </c>
      <c r="BP45" s="62"/>
      <c r="BQ45" s="62"/>
      <c r="BR45" s="62"/>
      <c r="BS45" s="62">
        <v>2017</v>
      </c>
      <c r="BT45" s="62"/>
      <c r="BU45" s="62"/>
      <c r="BV45" s="62"/>
      <c r="BW45" s="62">
        <v>2018</v>
      </c>
      <c r="BX45" s="62"/>
      <c r="BY45" s="62"/>
      <c r="BZ45" s="62"/>
      <c r="CA45" s="17"/>
    </row>
    <row r="46" spans="2:91" ht="15" x14ac:dyDescent="0.25">
      <c r="C46" s="24" t="s">
        <v>3</v>
      </c>
      <c r="D46" s="24" t="s">
        <v>4</v>
      </c>
      <c r="E46" s="24" t="s">
        <v>2</v>
      </c>
      <c r="F46" s="24" t="s">
        <v>5</v>
      </c>
      <c r="G46" s="24" t="s">
        <v>3</v>
      </c>
      <c r="H46" s="24" t="s">
        <v>4</v>
      </c>
      <c r="I46" s="24" t="s">
        <v>2</v>
      </c>
      <c r="J46" s="24" t="s">
        <v>5</v>
      </c>
      <c r="K46" s="24" t="s">
        <v>3</v>
      </c>
      <c r="L46" s="24" t="s">
        <v>4</v>
      </c>
      <c r="M46" s="24" t="s">
        <v>2</v>
      </c>
      <c r="N46" s="24" t="s">
        <v>5</v>
      </c>
      <c r="O46" s="24" t="s">
        <v>3</v>
      </c>
      <c r="P46" s="24" t="s">
        <v>4</v>
      </c>
      <c r="Q46" s="24" t="s">
        <v>2</v>
      </c>
      <c r="R46" s="24" t="s">
        <v>5</v>
      </c>
      <c r="S46" s="24" t="s">
        <v>3</v>
      </c>
      <c r="T46" s="24" t="s">
        <v>4</v>
      </c>
      <c r="U46" s="24" t="s">
        <v>2</v>
      </c>
      <c r="V46" s="24" t="s">
        <v>5</v>
      </c>
      <c r="W46" s="24" t="s">
        <v>3</v>
      </c>
      <c r="X46" s="24" t="s">
        <v>4</v>
      </c>
      <c r="Y46" s="24" t="s">
        <v>2</v>
      </c>
      <c r="Z46" s="24" t="s">
        <v>5</v>
      </c>
      <c r="AA46" s="24" t="s">
        <v>3</v>
      </c>
      <c r="AB46" s="24" t="s">
        <v>4</v>
      </c>
      <c r="AC46" s="24" t="s">
        <v>2</v>
      </c>
      <c r="AD46" s="24" t="s">
        <v>5</v>
      </c>
      <c r="AE46" s="24" t="s">
        <v>3</v>
      </c>
      <c r="AF46" s="24" t="s">
        <v>4</v>
      </c>
      <c r="AG46" s="24" t="s">
        <v>2</v>
      </c>
      <c r="AH46" s="24" t="s">
        <v>5</v>
      </c>
      <c r="AI46" s="24" t="s">
        <v>3</v>
      </c>
      <c r="AJ46" s="24" t="s">
        <v>4</v>
      </c>
      <c r="AK46" s="24" t="s">
        <v>2</v>
      </c>
      <c r="AL46" s="24" t="s">
        <v>5</v>
      </c>
      <c r="AM46" s="24" t="s">
        <v>3</v>
      </c>
      <c r="AN46" s="24" t="s">
        <v>4</v>
      </c>
      <c r="AO46" s="24" t="s">
        <v>2</v>
      </c>
      <c r="AP46" s="24" t="s">
        <v>5</v>
      </c>
      <c r="AQ46" s="24" t="s">
        <v>3</v>
      </c>
      <c r="AR46" s="24" t="s">
        <v>4</v>
      </c>
      <c r="AS46" s="24" t="s">
        <v>2</v>
      </c>
      <c r="AT46" s="24" t="s">
        <v>5</v>
      </c>
      <c r="AU46" s="24" t="s">
        <v>3</v>
      </c>
      <c r="AV46" s="24" t="s">
        <v>4</v>
      </c>
      <c r="AW46" s="24" t="s">
        <v>2</v>
      </c>
      <c r="AX46" s="24" t="s">
        <v>5</v>
      </c>
      <c r="AY46" s="24" t="s">
        <v>3</v>
      </c>
      <c r="AZ46" s="24" t="s">
        <v>4</v>
      </c>
      <c r="BA46" s="24" t="s">
        <v>2</v>
      </c>
      <c r="BB46" s="24" t="s">
        <v>5</v>
      </c>
      <c r="BC46" s="24" t="s">
        <v>3</v>
      </c>
      <c r="BD46" s="24" t="s">
        <v>4</v>
      </c>
      <c r="BE46" s="24" t="s">
        <v>2</v>
      </c>
      <c r="BF46" s="24" t="s">
        <v>5</v>
      </c>
      <c r="BG46" s="24" t="s">
        <v>3</v>
      </c>
      <c r="BH46" s="24" t="s">
        <v>4</v>
      </c>
      <c r="BI46" s="24" t="s">
        <v>2</v>
      </c>
      <c r="BJ46" s="24" t="s">
        <v>5</v>
      </c>
      <c r="BK46" s="24" t="s">
        <v>3</v>
      </c>
      <c r="BL46" s="24" t="s">
        <v>4</v>
      </c>
      <c r="BM46" s="24" t="s">
        <v>2</v>
      </c>
      <c r="BN46" s="24" t="s">
        <v>5</v>
      </c>
      <c r="BO46" s="24" t="s">
        <v>3</v>
      </c>
      <c r="BP46" s="24" t="s">
        <v>4</v>
      </c>
      <c r="BQ46" s="24" t="s">
        <v>2</v>
      </c>
      <c r="BR46" s="24" t="s">
        <v>5</v>
      </c>
      <c r="BS46" s="24" t="s">
        <v>3</v>
      </c>
      <c r="BT46" s="24" t="s">
        <v>4</v>
      </c>
      <c r="BU46" s="24" t="s">
        <v>2</v>
      </c>
      <c r="BV46" s="24" t="s">
        <v>5</v>
      </c>
      <c r="BW46" s="24" t="s">
        <v>3</v>
      </c>
      <c r="BX46" s="24" t="s">
        <v>4</v>
      </c>
      <c r="BY46" s="24" t="s">
        <v>2</v>
      </c>
      <c r="BZ46" s="24" t="s">
        <v>5</v>
      </c>
      <c r="CA46" s="17"/>
    </row>
    <row r="47" spans="2:91" ht="15" x14ac:dyDescent="0.25">
      <c r="B47" s="9" t="s">
        <v>11</v>
      </c>
      <c r="C47" s="21">
        <f>(C5-$CC$5)/$CE$5</f>
        <v>-0.25981184349563652</v>
      </c>
      <c r="D47" s="21">
        <f t="shared" ref="D47:BO47" si="39">(D5-$CC$5)/$CE$5</f>
        <v>-0.37361991326894173</v>
      </c>
      <c r="E47" s="21">
        <f t="shared" si="39"/>
        <v>-0.40776233420093461</v>
      </c>
      <c r="F47" s="21">
        <f t="shared" si="39"/>
        <v>-0.37361991326894173</v>
      </c>
      <c r="G47" s="21">
        <f t="shared" si="39"/>
        <v>-0.48742798304224699</v>
      </c>
      <c r="H47" s="21">
        <f t="shared" si="39"/>
        <v>-0.52157040397423982</v>
      </c>
      <c r="I47" s="21">
        <f t="shared" si="39"/>
        <v>-0.12324215976767151</v>
      </c>
      <c r="J47" s="21">
        <f t="shared" si="39"/>
        <v>-0.16876538767699265</v>
      </c>
      <c r="K47" s="21">
        <f t="shared" si="39"/>
        <v>-8.9099738835678649E-2</v>
      </c>
      <c r="L47" s="21">
        <f t="shared" si="39"/>
        <v>4.7469944892286342E-2</v>
      </c>
      <c r="M47" s="21">
        <f t="shared" si="39"/>
        <v>-0.24843103651830664</v>
      </c>
      <c r="N47" s="21">
        <f t="shared" si="39"/>
        <v>5.8850751869617836E-2</v>
      </c>
      <c r="O47" s="21">
        <f t="shared" si="39"/>
        <v>8.1612365824279207E-2</v>
      </c>
      <c r="P47" s="21">
        <f t="shared" si="39"/>
        <v>0.32060931234821954</v>
      </c>
      <c r="Q47" s="21">
        <f t="shared" si="39"/>
        <v>0.34337092630288091</v>
      </c>
      <c r="R47" s="21">
        <f t="shared" si="39"/>
        <v>0.24094366350690558</v>
      </c>
      <c r="S47" s="21">
        <f t="shared" si="39"/>
        <v>9.2993172801609084E-2</v>
      </c>
      <c r="T47" s="21">
        <f t="shared" si="39"/>
        <v>-8.9099738835678649E-2</v>
      </c>
      <c r="U47" s="21">
        <f t="shared" si="39"/>
        <v>-0.12324215976767151</v>
      </c>
      <c r="V47" s="21">
        <f t="shared" si="39"/>
        <v>0.29784769839355818</v>
      </c>
      <c r="W47" s="21">
        <f t="shared" si="39"/>
        <v>0.75307997748677913</v>
      </c>
      <c r="X47" s="21">
        <f t="shared" si="39"/>
        <v>0.71893755655478786</v>
      </c>
      <c r="Y47" s="21">
        <f t="shared" si="39"/>
        <v>0.94655369610139839</v>
      </c>
      <c r="Z47" s="21">
        <f t="shared" si="39"/>
        <v>0.87826885423741585</v>
      </c>
      <c r="AA47" s="21">
        <f t="shared" si="39"/>
        <v>1.1400274147160177</v>
      </c>
      <c r="AB47" s="21">
        <f t="shared" si="39"/>
        <v>1.4017859751946193</v>
      </c>
      <c r="AC47" s="21">
        <f t="shared" si="39"/>
        <v>1.5155940449679246</v>
      </c>
      <c r="AD47" s="21">
        <f t="shared" si="39"/>
        <v>2.1301576217437734</v>
      </c>
      <c r="AE47" s="21">
        <f t="shared" si="39"/>
        <v>2.5398666729276718</v>
      </c>
      <c r="AF47" s="21">
        <f t="shared" si="39"/>
        <v>2.642293935723647</v>
      </c>
      <c r="AG47" s="21">
        <f t="shared" si="39"/>
        <v>2.6991979706102995</v>
      </c>
      <c r="AH47" s="21">
        <f t="shared" si="39"/>
        <v>2.3463929543130542</v>
      </c>
      <c r="AI47" s="21">
        <f t="shared" si="39"/>
        <v>2.152919235698433</v>
      </c>
      <c r="AJ47" s="21">
        <f t="shared" si="39"/>
        <v>1.663544535673221</v>
      </c>
      <c r="AK47" s="21">
        <f t="shared" si="39"/>
        <v>1.2879779054213141</v>
      </c>
      <c r="AL47" s="21">
        <f t="shared" si="39"/>
        <v>0.33199011932554945</v>
      </c>
      <c r="AM47" s="21">
        <f t="shared" si="39"/>
        <v>-0.62399766677021362</v>
      </c>
      <c r="AN47" s="21">
        <f t="shared" si="39"/>
        <v>-1.1247531737727572</v>
      </c>
      <c r="AO47" s="21">
        <f t="shared" si="39"/>
        <v>-1.7734591714805974</v>
      </c>
      <c r="AP47" s="21">
        <f t="shared" si="39"/>
        <v>-2.4221651691884358</v>
      </c>
      <c r="AQ47" s="21">
        <f t="shared" si="39"/>
        <v>-1.9783136970725466</v>
      </c>
      <c r="AR47" s="21">
        <f t="shared" si="39"/>
        <v>-1.762078364503266</v>
      </c>
      <c r="AS47" s="21">
        <f t="shared" si="39"/>
        <v>-1.2499420505233925</v>
      </c>
      <c r="AT47" s="21">
        <f t="shared" si="39"/>
        <v>-0.65814008770220489</v>
      </c>
      <c r="AU47" s="21">
        <f t="shared" si="39"/>
        <v>-0.55571282490623108</v>
      </c>
      <c r="AV47" s="21">
        <f t="shared" si="39"/>
        <v>-0.54433201792889963</v>
      </c>
      <c r="AW47" s="21">
        <f t="shared" si="39"/>
        <v>-0.55571282490623108</v>
      </c>
      <c r="AX47" s="21">
        <f t="shared" si="39"/>
        <v>-0.53295121095156972</v>
      </c>
      <c r="AY47" s="21">
        <f t="shared" si="39"/>
        <v>-0.63537847374754508</v>
      </c>
      <c r="AZ47" s="21">
        <f t="shared" si="39"/>
        <v>-0.61261685979288372</v>
      </c>
      <c r="BA47" s="21">
        <f t="shared" si="39"/>
        <v>-0.64675928072487499</v>
      </c>
      <c r="BB47" s="21">
        <f t="shared" si="39"/>
        <v>-0.58985524583822235</v>
      </c>
      <c r="BC47" s="21">
        <f t="shared" si="39"/>
        <v>-0.61261685979288372</v>
      </c>
      <c r="BD47" s="21">
        <f t="shared" si="39"/>
        <v>-0.52157040397423982</v>
      </c>
      <c r="BE47" s="21">
        <f t="shared" si="39"/>
        <v>-0.46466636908758724</v>
      </c>
      <c r="BF47" s="21">
        <f t="shared" si="39"/>
        <v>-0.49880879001957845</v>
      </c>
      <c r="BG47" s="21">
        <f t="shared" si="39"/>
        <v>-0.20290780860898389</v>
      </c>
      <c r="BH47" s="21">
        <f t="shared" si="39"/>
        <v>-0.30533507140495925</v>
      </c>
      <c r="BI47" s="21">
        <f t="shared" si="39"/>
        <v>-0.24843103651830664</v>
      </c>
      <c r="BJ47" s="21">
        <f t="shared" si="39"/>
        <v>-0.2939542644276294</v>
      </c>
      <c r="BK47" s="21">
        <f t="shared" si="39"/>
        <v>-0.33947749233695051</v>
      </c>
      <c r="BL47" s="21">
        <f t="shared" si="39"/>
        <v>-0.31671587838228915</v>
      </c>
      <c r="BM47" s="21">
        <f t="shared" si="39"/>
        <v>-0.21428861558631537</v>
      </c>
      <c r="BN47" s="21">
        <f t="shared" si="39"/>
        <v>-0.20290780860898389</v>
      </c>
      <c r="BO47" s="21">
        <f t="shared" si="39"/>
        <v>-0.45328556211025572</v>
      </c>
      <c r="BP47" s="21">
        <f t="shared" ref="BP47:BZ47" si="40">(BP5-$CC$5)/$CE$5</f>
        <v>-0.46466636908758724</v>
      </c>
      <c r="BQ47" s="21">
        <f t="shared" si="40"/>
        <v>-0.61261685979288372</v>
      </c>
      <c r="BR47" s="21">
        <f t="shared" si="40"/>
        <v>-0.37361991326894173</v>
      </c>
      <c r="BS47" s="21">
        <f t="shared" si="40"/>
        <v>-0.24843103651830664</v>
      </c>
      <c r="BT47" s="21">
        <f t="shared" si="40"/>
        <v>-6.6338124881018895E-2</v>
      </c>
      <c r="BU47" s="21">
        <f t="shared" si="40"/>
        <v>-0.10048054581301015</v>
      </c>
      <c r="BV47" s="21">
        <f t="shared" si="40"/>
        <v>-0.19152700163165401</v>
      </c>
      <c r="BW47" s="21">
        <f t="shared" si="40"/>
        <v>-5.4957317903687401E-2</v>
      </c>
      <c r="BX47" s="21">
        <f t="shared" si="40"/>
        <v>-8.9099738835678649E-2</v>
      </c>
      <c r="BY47" s="21">
        <f t="shared" si="40"/>
        <v>-0.12324215976767151</v>
      </c>
      <c r="BZ47" s="21">
        <f t="shared" si="40"/>
        <v>-0.10048054581301015</v>
      </c>
      <c r="CA47" s="17"/>
    </row>
    <row r="48" spans="2:91" ht="15" x14ac:dyDescent="0.25">
      <c r="B48" s="14" t="s">
        <v>12</v>
      </c>
      <c r="C48" s="21">
        <f>-(C6-$CC$6)/$CE$6</f>
        <v>-0.71520121176854146</v>
      </c>
      <c r="D48" s="21">
        <f t="shared" ref="D48:BO48" si="41">-(D6-$CC$6)/$CE$6</f>
        <v>-0.74205659323811113</v>
      </c>
      <c r="E48" s="21">
        <f t="shared" si="41"/>
        <v>-0.74205659323811113</v>
      </c>
      <c r="F48" s="21">
        <f t="shared" si="41"/>
        <v>-0.74205659323811113</v>
      </c>
      <c r="G48" s="21">
        <f t="shared" si="41"/>
        <v>-0.58092430442069287</v>
      </c>
      <c r="H48" s="21">
        <f t="shared" si="41"/>
        <v>-0.39293663413370439</v>
      </c>
      <c r="I48" s="21">
        <f t="shared" si="41"/>
        <v>-0.39293663413370439</v>
      </c>
      <c r="J48" s="21">
        <f t="shared" si="41"/>
        <v>-0.58092430442069287</v>
      </c>
      <c r="K48" s="21">
        <f t="shared" si="41"/>
        <v>-0.25865972678585575</v>
      </c>
      <c r="L48" s="21">
        <f t="shared" si="41"/>
        <v>-0.52721354148155308</v>
      </c>
      <c r="M48" s="21">
        <f t="shared" si="41"/>
        <v>3.6749469379411211E-2</v>
      </c>
      <c r="N48" s="21">
        <f t="shared" si="41"/>
        <v>-0.17809358237714684</v>
      </c>
      <c r="O48" s="21">
        <f t="shared" si="41"/>
        <v>9.0460232318550479E-2</v>
      </c>
      <c r="P48" s="21">
        <f t="shared" si="41"/>
        <v>-4.3816675029298181E-2</v>
      </c>
      <c r="Q48" s="21">
        <f t="shared" si="41"/>
        <v>-0.20494896384671649</v>
      </c>
      <c r="R48" s="21">
        <f t="shared" si="41"/>
        <v>0.14417099525769023</v>
      </c>
      <c r="S48" s="21">
        <f t="shared" si="41"/>
        <v>-4.3816675029298181E-2</v>
      </c>
      <c r="T48" s="21">
        <f t="shared" si="41"/>
        <v>6.3604850848980848E-2</v>
      </c>
      <c r="U48" s="21">
        <f t="shared" si="41"/>
        <v>-4.3816675029298181E-2</v>
      </c>
      <c r="V48" s="21">
        <f t="shared" si="41"/>
        <v>-9.752743796843745E-2</v>
      </c>
      <c r="W48" s="21">
        <f t="shared" si="41"/>
        <v>0.17102637672725987</v>
      </c>
      <c r="X48" s="21">
        <f t="shared" si="41"/>
        <v>0.41272480995338756</v>
      </c>
      <c r="Y48" s="21">
        <f t="shared" si="41"/>
        <v>0.43958019142295718</v>
      </c>
      <c r="Z48" s="21">
        <f t="shared" si="41"/>
        <v>0.73498938758822419</v>
      </c>
      <c r="AA48" s="21">
        <f t="shared" si="41"/>
        <v>0.94983243934478223</v>
      </c>
      <c r="AB48" s="21">
        <f t="shared" si="41"/>
        <v>1.2720970169796189</v>
      </c>
      <c r="AC48" s="21">
        <f t="shared" si="41"/>
        <v>1.4063739243274676</v>
      </c>
      <c r="AD48" s="21">
        <f t="shared" si="41"/>
        <v>1.3526631613883282</v>
      </c>
      <c r="AE48" s="21">
        <f t="shared" si="41"/>
        <v>1.3258077799187582</v>
      </c>
      <c r="AF48" s="21">
        <f t="shared" si="41"/>
        <v>1.4869400687361769</v>
      </c>
      <c r="AG48" s="21">
        <f t="shared" si="41"/>
        <v>1.540650831675316</v>
      </c>
      <c r="AH48" s="21">
        <f t="shared" si="41"/>
        <v>1.6480723575535952</v>
      </c>
      <c r="AI48" s="21">
        <f t="shared" si="41"/>
        <v>1.4332293057970373</v>
      </c>
      <c r="AJ48" s="21">
        <f t="shared" si="41"/>
        <v>1.3795185428578978</v>
      </c>
      <c r="AK48" s="21">
        <f t="shared" si="41"/>
        <v>1.057253965223061</v>
      </c>
      <c r="AL48" s="21">
        <f t="shared" si="41"/>
        <v>0.30530328407510854</v>
      </c>
      <c r="AM48" s="21">
        <f t="shared" si="41"/>
        <v>-0.52721354148155308</v>
      </c>
      <c r="AN48" s="21">
        <f t="shared" si="41"/>
        <v>-1.4671518929164942</v>
      </c>
      <c r="AO48" s="21">
        <f t="shared" si="41"/>
        <v>-2.0848256667165974</v>
      </c>
      <c r="AP48" s="21">
        <f t="shared" si="41"/>
        <v>-2.3265240999427252</v>
      </c>
      <c r="AQ48" s="21">
        <f t="shared" si="41"/>
        <v>-2.3533794814122944</v>
      </c>
      <c r="AR48" s="21">
        <f t="shared" si="41"/>
        <v>-2.3265240999427252</v>
      </c>
      <c r="AS48" s="21">
        <f t="shared" si="41"/>
        <v>-2.0042595223078887</v>
      </c>
      <c r="AT48" s="21">
        <f t="shared" si="41"/>
        <v>-1.7357057076121916</v>
      </c>
      <c r="AU48" s="21">
        <f t="shared" si="41"/>
        <v>-1.4134411299773539</v>
      </c>
      <c r="AV48" s="21">
        <f t="shared" si="41"/>
        <v>-1.4402965114469242</v>
      </c>
      <c r="AW48" s="21">
        <f t="shared" si="41"/>
        <v>-1.0374657894033781</v>
      </c>
      <c r="AX48" s="21">
        <f t="shared" si="41"/>
        <v>-0.98375502646423885</v>
      </c>
      <c r="AY48" s="21">
        <f t="shared" si="41"/>
        <v>-1.0911765523425174</v>
      </c>
      <c r="AZ48" s="21">
        <f t="shared" si="41"/>
        <v>-1.2254534596903661</v>
      </c>
      <c r="BA48" s="21">
        <f t="shared" si="41"/>
        <v>-0.63463506735983211</v>
      </c>
      <c r="BB48" s="21">
        <f t="shared" si="41"/>
        <v>-0.68834583029897134</v>
      </c>
      <c r="BC48" s="21">
        <f t="shared" si="41"/>
        <v>-0.2318043453162861</v>
      </c>
      <c r="BD48" s="21">
        <f t="shared" si="41"/>
        <v>6.3604850848980848E-2</v>
      </c>
      <c r="BE48" s="21">
        <f t="shared" si="41"/>
        <v>-7.0672056498867819E-2</v>
      </c>
      <c r="BF48" s="21">
        <f t="shared" si="41"/>
        <v>3.6749469379411211E-2</v>
      </c>
      <c r="BG48" s="21">
        <f t="shared" si="41"/>
        <v>6.3604850848980848E-2</v>
      </c>
      <c r="BH48" s="21">
        <f t="shared" si="41"/>
        <v>0.25159252113596925</v>
      </c>
      <c r="BI48" s="21">
        <f t="shared" si="41"/>
        <v>0.22473713966639913</v>
      </c>
      <c r="BJ48" s="21">
        <f t="shared" si="41"/>
        <v>0.33215866554467816</v>
      </c>
      <c r="BK48" s="21">
        <f t="shared" si="41"/>
        <v>0.49329095436209647</v>
      </c>
      <c r="BL48" s="21">
        <f t="shared" si="41"/>
        <v>0.49329095436209647</v>
      </c>
      <c r="BM48" s="21">
        <f t="shared" si="41"/>
        <v>0.46643557289252685</v>
      </c>
      <c r="BN48" s="21">
        <f t="shared" si="41"/>
        <v>0.43958019142295718</v>
      </c>
      <c r="BO48" s="21">
        <f t="shared" si="41"/>
        <v>0.46643557289252685</v>
      </c>
      <c r="BP48" s="21">
        <f t="shared" ref="BP48:BZ48" si="42">-(BP6-$CC$6)/$CE$6</f>
        <v>0.54700171730123626</v>
      </c>
      <c r="BQ48" s="21">
        <f t="shared" si="42"/>
        <v>0.49329095436209647</v>
      </c>
      <c r="BR48" s="21">
        <f t="shared" si="42"/>
        <v>0.60071248024037549</v>
      </c>
      <c r="BS48" s="21">
        <f t="shared" si="42"/>
        <v>0.70813400611865451</v>
      </c>
      <c r="BT48" s="21">
        <f t="shared" si="42"/>
        <v>0.73498938758822419</v>
      </c>
      <c r="BU48" s="21">
        <f t="shared" si="42"/>
        <v>0.78870015052736386</v>
      </c>
      <c r="BV48" s="21">
        <f t="shared" si="42"/>
        <v>0.92297705787521256</v>
      </c>
      <c r="BW48" s="21">
        <f t="shared" si="42"/>
        <v>1.0303985837534912</v>
      </c>
      <c r="BX48" s="21">
        <f t="shared" si="42"/>
        <v>1.057253965223061</v>
      </c>
      <c r="BY48" s="21">
        <f t="shared" si="42"/>
        <v>1.2183862540404795</v>
      </c>
      <c r="BZ48" s="21">
        <f t="shared" si="42"/>
        <v>1.2452416355100491</v>
      </c>
      <c r="CA48" s="17"/>
    </row>
    <row r="49" spans="2:79" ht="15" x14ac:dyDescent="0.25">
      <c r="B49" s="14" t="s">
        <v>13</v>
      </c>
      <c r="C49" s="21">
        <f>(C7-$CC$7)/$CE$7</f>
        <v>-1.4351355024569503</v>
      </c>
      <c r="D49" s="21">
        <f t="shared" ref="D49:BO49" si="43">(D7-$CC$7)/$CE$7</f>
        <v>-1.4351355024569503</v>
      </c>
      <c r="E49" s="21">
        <f t="shared" si="43"/>
        <v>-1.4351355024569503</v>
      </c>
      <c r="F49" s="21">
        <f t="shared" si="43"/>
        <v>-1.4351355024569503</v>
      </c>
      <c r="G49" s="21">
        <f t="shared" si="43"/>
        <v>-1.266146549976406</v>
      </c>
      <c r="H49" s="21">
        <f t="shared" si="43"/>
        <v>-1.266146549976406</v>
      </c>
      <c r="I49" s="21">
        <f t="shared" si="43"/>
        <v>-1.2178639921248231</v>
      </c>
      <c r="J49" s="21">
        <f t="shared" si="43"/>
        <v>-1.2178639921248231</v>
      </c>
      <c r="K49" s="21">
        <f t="shared" si="43"/>
        <v>-1.2902878289021982</v>
      </c>
      <c r="L49" s="21">
        <f t="shared" si="43"/>
        <v>-0.90402736608952661</v>
      </c>
      <c r="M49" s="21">
        <f t="shared" si="43"/>
        <v>-0.54190818220264714</v>
      </c>
      <c r="N49" s="21">
        <f t="shared" si="43"/>
        <v>-0.63847329790581464</v>
      </c>
      <c r="O49" s="21">
        <f t="shared" si="43"/>
        <v>-0.83160352931215142</v>
      </c>
      <c r="P49" s="21">
        <f t="shared" si="43"/>
        <v>-0.78332097146056678</v>
      </c>
      <c r="Q49" s="21">
        <f t="shared" si="43"/>
        <v>-0.39706050864789505</v>
      </c>
      <c r="R49" s="21">
        <f t="shared" si="43"/>
        <v>-0.73503841360898392</v>
      </c>
      <c r="S49" s="21">
        <f t="shared" si="43"/>
        <v>-0.7108971346831916</v>
      </c>
      <c r="T49" s="21">
        <f t="shared" si="43"/>
        <v>-0.63847329790581464</v>
      </c>
      <c r="U49" s="21">
        <f t="shared" si="43"/>
        <v>-0.46948434542527195</v>
      </c>
      <c r="V49" s="21">
        <f t="shared" si="43"/>
        <v>-0.54190818220264714</v>
      </c>
      <c r="W49" s="21">
        <f t="shared" si="43"/>
        <v>-0.73503841360898392</v>
      </c>
      <c r="X49" s="21">
        <f t="shared" si="43"/>
        <v>-0.37291922972210451</v>
      </c>
      <c r="Y49" s="21">
        <f t="shared" si="43"/>
        <v>-0.22807155616735239</v>
      </c>
      <c r="Z49" s="21">
        <f t="shared" si="43"/>
        <v>-8.3223882612600275E-2</v>
      </c>
      <c r="AA49" s="21">
        <f t="shared" si="43"/>
        <v>8.5765069867944133E-2</v>
      </c>
      <c r="AB49" s="21">
        <f t="shared" si="43"/>
        <v>0.44788425375482355</v>
      </c>
      <c r="AC49" s="21">
        <f t="shared" si="43"/>
        <v>1.0272749479738301</v>
      </c>
      <c r="AD49" s="21">
        <f t="shared" si="43"/>
        <v>0.66515576408695087</v>
      </c>
      <c r="AE49" s="21">
        <f t="shared" si="43"/>
        <v>0.49616681160640641</v>
      </c>
      <c r="AF49" s="21">
        <f t="shared" si="43"/>
        <v>0.93070983227066273</v>
      </c>
      <c r="AG49" s="21">
        <f t="shared" si="43"/>
        <v>1.3652528529349173</v>
      </c>
      <c r="AH49" s="21">
        <f t="shared" si="43"/>
        <v>1.3652528529349173</v>
      </c>
      <c r="AI49" s="21">
        <f t="shared" si="43"/>
        <v>1.1962639004543729</v>
      </c>
      <c r="AJ49" s="21">
        <f t="shared" si="43"/>
        <v>1.3893941318607097</v>
      </c>
      <c r="AK49" s="21">
        <f t="shared" si="43"/>
        <v>1.2204051793801651</v>
      </c>
      <c r="AL49" s="21">
        <f t="shared" si="43"/>
        <v>0.66515576408695087</v>
      </c>
      <c r="AM49" s="21">
        <f t="shared" si="43"/>
        <v>0.10990634879373472</v>
      </c>
      <c r="AN49" s="21">
        <f t="shared" si="43"/>
        <v>-0.51776690327685482</v>
      </c>
      <c r="AO49" s="21">
        <f t="shared" si="43"/>
        <v>-1.1695814342732385</v>
      </c>
      <c r="AP49" s="21">
        <f t="shared" si="43"/>
        <v>-1.4109942235311581</v>
      </c>
      <c r="AQ49" s="21">
        <f t="shared" si="43"/>
        <v>-1.5799831760117025</v>
      </c>
      <c r="AR49" s="21">
        <f t="shared" si="43"/>
        <v>-1.4109942235311581</v>
      </c>
      <c r="AS49" s="21">
        <f t="shared" si="43"/>
        <v>-1.0247337607184863</v>
      </c>
      <c r="AT49" s="21">
        <f t="shared" si="43"/>
        <v>-1.1212988764216538</v>
      </c>
      <c r="AU49" s="21">
        <f t="shared" si="43"/>
        <v>-1.1937227131990307</v>
      </c>
      <c r="AV49" s="21">
        <f t="shared" si="43"/>
        <v>-0.85574480823794363</v>
      </c>
      <c r="AW49" s="21">
        <f t="shared" si="43"/>
        <v>-0.59019074005423178</v>
      </c>
      <c r="AX49" s="21">
        <f t="shared" si="43"/>
        <v>-0.56604946112843946</v>
      </c>
      <c r="AY49" s="21">
        <f t="shared" si="43"/>
        <v>-0.7108971346831916</v>
      </c>
      <c r="AZ49" s="21">
        <f t="shared" si="43"/>
        <v>-0.42120178757368737</v>
      </c>
      <c r="BA49" s="21">
        <f t="shared" si="43"/>
        <v>1.3341233090567218E-2</v>
      </c>
      <c r="BB49" s="21">
        <f t="shared" si="43"/>
        <v>-3.494132476101567E-2</v>
      </c>
      <c r="BC49" s="21">
        <f t="shared" si="43"/>
        <v>-1.0800045835225085E-2</v>
      </c>
      <c r="BD49" s="21">
        <f t="shared" si="43"/>
        <v>0.13404762771952702</v>
      </c>
      <c r="BE49" s="21">
        <f t="shared" si="43"/>
        <v>0.39960169590323891</v>
      </c>
      <c r="BF49" s="21">
        <f t="shared" si="43"/>
        <v>0.3030365802000714</v>
      </c>
      <c r="BG49" s="21">
        <f t="shared" si="43"/>
        <v>0.3030365802000714</v>
      </c>
      <c r="BH49" s="21">
        <f t="shared" si="43"/>
        <v>0.47202553268061409</v>
      </c>
      <c r="BI49" s="21">
        <f t="shared" si="43"/>
        <v>0.47202553268061409</v>
      </c>
      <c r="BJ49" s="21">
        <f t="shared" si="43"/>
        <v>0.47202553268061409</v>
      </c>
      <c r="BK49" s="21">
        <f t="shared" si="43"/>
        <v>0.56859064838378337</v>
      </c>
      <c r="BL49" s="21">
        <f t="shared" si="43"/>
        <v>0.85828599549328577</v>
      </c>
      <c r="BM49" s="21">
        <f t="shared" si="43"/>
        <v>0.97899239012224559</v>
      </c>
      <c r="BN49" s="21">
        <f t="shared" si="43"/>
        <v>0.97899239012224559</v>
      </c>
      <c r="BO49" s="21">
        <f t="shared" si="43"/>
        <v>0.88242727441907809</v>
      </c>
      <c r="BP49" s="21">
        <f t="shared" ref="BP49:BZ49" si="44">(BP7-$CC$7)/$CE$7</f>
        <v>1.0755575058254132</v>
      </c>
      <c r="BQ49" s="21">
        <f t="shared" si="44"/>
        <v>1.0755575058254132</v>
      </c>
      <c r="BR49" s="21">
        <f t="shared" si="44"/>
        <v>1.0514162268996226</v>
      </c>
      <c r="BS49" s="21">
        <f t="shared" si="44"/>
        <v>1.0272749479738301</v>
      </c>
      <c r="BT49" s="21">
        <f t="shared" si="44"/>
        <v>1.2686877372317498</v>
      </c>
      <c r="BU49" s="21">
        <f t="shared" si="44"/>
        <v>1.5101005264896694</v>
      </c>
      <c r="BV49" s="21">
        <f t="shared" si="44"/>
        <v>1.5342418054154616</v>
      </c>
      <c r="BW49" s="21">
        <f t="shared" si="44"/>
        <v>1.4859592475638772</v>
      </c>
      <c r="BX49" s="21">
        <f t="shared" si="44"/>
        <v>1.7032307578960062</v>
      </c>
      <c r="BY49" s="21">
        <f t="shared" si="44"/>
        <v>1.9205022682281316</v>
      </c>
      <c r="BZ49" s="21">
        <f t="shared" si="44"/>
        <v>1.7756545946733813</v>
      </c>
      <c r="CA49" s="17"/>
    </row>
    <row r="50" spans="2:79" ht="15" x14ac:dyDescent="0.25">
      <c r="B50" s="14" t="s">
        <v>14</v>
      </c>
      <c r="W50" s="21">
        <f>(W8-$CC$8)/$CE$8</f>
        <v>-0.62618066887418056</v>
      </c>
      <c r="X50" s="21">
        <f t="shared" ref="X50:BZ50" si="45">(X8-$CC$8)/$CE$8</f>
        <v>-0.42050195619807529</v>
      </c>
      <c r="Y50" s="21">
        <f t="shared" si="45"/>
        <v>-0.26782021243237752</v>
      </c>
      <c r="Z50" s="21">
        <f t="shared" si="45"/>
        <v>-0.18117437437250491</v>
      </c>
      <c r="AA50" s="21">
        <f t="shared" si="45"/>
        <v>0.65226605337330823</v>
      </c>
      <c r="AB50" s="21">
        <f t="shared" si="45"/>
        <v>0.88612569396209051</v>
      </c>
      <c r="AC50" s="21">
        <f t="shared" si="45"/>
        <v>1.4179881319558227</v>
      </c>
      <c r="AD50" s="21">
        <f t="shared" si="45"/>
        <v>1.3492182556316035</v>
      </c>
      <c r="AE50" s="21">
        <f t="shared" si="45"/>
        <v>1.6400706683422923</v>
      </c>
      <c r="AF50" s="21">
        <f t="shared" si="45"/>
        <v>1.5603649095444969</v>
      </c>
      <c r="AG50" s="21">
        <f t="shared" si="45"/>
        <v>1.4226148514638743</v>
      </c>
      <c r="AH50" s="21">
        <f t="shared" si="45"/>
        <v>0.58623014766748294</v>
      </c>
      <c r="AI50" s="21">
        <f t="shared" si="45"/>
        <v>1.4547915825880502</v>
      </c>
      <c r="AJ50" s="21">
        <f t="shared" si="45"/>
        <v>0.90231921224027056</v>
      </c>
      <c r="AK50" s="21">
        <f t="shared" si="45"/>
        <v>-7.328768766203253E-2</v>
      </c>
      <c r="AL50" s="21">
        <f t="shared" si="45"/>
        <v>-0.54626460464420101</v>
      </c>
      <c r="AM50" s="21">
        <f t="shared" si="45"/>
        <v>-1.0160869401436072</v>
      </c>
      <c r="AN50" s="21">
        <f t="shared" si="45"/>
        <v>-1.3149309592772938</v>
      </c>
      <c r="AO50" s="21">
        <f t="shared" si="45"/>
        <v>-1.558044038882179</v>
      </c>
      <c r="AP50" s="21">
        <f t="shared" si="45"/>
        <v>-1.7376448779674489</v>
      </c>
      <c r="AQ50" s="21">
        <f t="shared" si="45"/>
        <v>-1.7012620381995898</v>
      </c>
      <c r="AR50" s="21">
        <f t="shared" si="45"/>
        <v>-1.6110410077925865</v>
      </c>
      <c r="AS50" s="21">
        <f t="shared" si="45"/>
        <v>-1.4215558133946613</v>
      </c>
      <c r="AT50" s="21">
        <f t="shared" si="45"/>
        <v>-1.43312261216479</v>
      </c>
      <c r="AU50" s="21">
        <f t="shared" si="45"/>
        <v>-0.71703261557773623</v>
      </c>
      <c r="AV50" s="21">
        <f t="shared" si="45"/>
        <v>-0.72880971978004905</v>
      </c>
      <c r="AW50" s="21">
        <f t="shared" si="45"/>
        <v>-0.8514177867434124</v>
      </c>
      <c r="AX50" s="21">
        <f t="shared" si="45"/>
        <v>-0.99358425889990232</v>
      </c>
      <c r="AY50" s="21">
        <f t="shared" si="45"/>
        <v>-0.46024968288088092</v>
      </c>
      <c r="AZ50" s="21">
        <f t="shared" si="45"/>
        <v>-0.5386936090855714</v>
      </c>
      <c r="BA50" s="21">
        <f t="shared" si="45"/>
        <v>-0.64405663060983387</v>
      </c>
      <c r="BB50" s="21">
        <f t="shared" si="45"/>
        <v>-0.59337302145345217</v>
      </c>
      <c r="BC50" s="21">
        <f t="shared" si="45"/>
        <v>0.1933796003474782</v>
      </c>
      <c r="BD50" s="21">
        <f t="shared" si="45"/>
        <v>-1.587430467575774E-2</v>
      </c>
      <c r="BE50" s="21">
        <f t="shared" si="45"/>
        <v>-0.17570643313571685</v>
      </c>
      <c r="BF50" s="21">
        <f t="shared" si="45"/>
        <v>-0.43122753323946728</v>
      </c>
      <c r="BG50" s="21">
        <f t="shared" si="45"/>
        <v>7.329519857032471E-2</v>
      </c>
      <c r="BH50" s="21">
        <f t="shared" si="45"/>
        <v>-0.17171062992421787</v>
      </c>
      <c r="BI50" s="21">
        <f t="shared" si="45"/>
        <v>-0.5550974327959356</v>
      </c>
      <c r="BJ50" s="21">
        <f t="shared" si="45"/>
        <v>-0.79106012770655942</v>
      </c>
      <c r="BK50" s="21">
        <f t="shared" si="45"/>
        <v>-9.2215176558606629E-2</v>
      </c>
      <c r="BL50" s="21">
        <f t="shared" si="45"/>
        <v>3.9015413124307161E-2</v>
      </c>
      <c r="BM50" s="21">
        <f t="shared" si="45"/>
        <v>-0.27202632107606062</v>
      </c>
      <c r="BN50" s="21">
        <f t="shared" si="45"/>
        <v>-0.38432942186240032</v>
      </c>
      <c r="BO50" s="21">
        <f t="shared" si="45"/>
        <v>-4.5737676045907998E-2</v>
      </c>
      <c r="BP50" s="21">
        <f t="shared" si="45"/>
        <v>0.25478878654525194</v>
      </c>
      <c r="BQ50" s="21">
        <f t="shared" si="45"/>
        <v>3.9436023988675475E-2</v>
      </c>
      <c r="BR50" s="21">
        <f t="shared" si="45"/>
        <v>8.5492913637005799E-2</v>
      </c>
      <c r="BS50" s="21">
        <f t="shared" si="45"/>
        <v>0.45142436563743848</v>
      </c>
      <c r="BT50" s="21">
        <f t="shared" si="45"/>
        <v>0.56141410666975244</v>
      </c>
      <c r="BU50" s="21">
        <f t="shared" si="45"/>
        <v>0.75699815860101827</v>
      </c>
      <c r="BV50" s="21">
        <f t="shared" si="45"/>
        <v>0.74353861094123219</v>
      </c>
      <c r="BW50" s="21">
        <f t="shared" si="45"/>
        <v>1.7119951261492738</v>
      </c>
      <c r="BX50" s="21">
        <f t="shared" si="45"/>
        <v>2.2289258784579311</v>
      </c>
      <c r="BY50" s="21">
        <f t="shared" si="45"/>
        <v>1.8238776160712453</v>
      </c>
      <c r="BZ50" s="21">
        <f t="shared" si="45"/>
        <v>1.5355488685467664</v>
      </c>
      <c r="CA50" s="17"/>
    </row>
    <row r="51" spans="2:79" ht="15" x14ac:dyDescent="0.25">
      <c r="B51" s="14" t="s">
        <v>15</v>
      </c>
      <c r="C51" s="21">
        <f>(C9-$CC$9)/$CE$9</f>
        <v>-1.9790616070696561</v>
      </c>
      <c r="D51" s="21">
        <f t="shared" ref="D51:BO51" si="46">(D9-$CC$9)/$CE$9</f>
        <v>-2.3860115046272701</v>
      </c>
      <c r="E51" s="21">
        <f t="shared" si="46"/>
        <v>-2.3249690199936288</v>
      </c>
      <c r="F51" s="21">
        <f t="shared" si="46"/>
        <v>-1.8366291429244921</v>
      </c>
      <c r="G51" s="21">
        <f t="shared" si="46"/>
        <v>-3.4033862485213051</v>
      </c>
      <c r="H51" s="21">
        <f t="shared" si="46"/>
        <v>-0.92099187341986055</v>
      </c>
      <c r="I51" s="21">
        <f t="shared" si="46"/>
        <v>-0.55473696561800856</v>
      </c>
      <c r="J51" s="21">
        <f t="shared" si="46"/>
        <v>-0.39195700659496063</v>
      </c>
      <c r="K51" s="21">
        <f t="shared" si="46"/>
        <v>0.36090030388662303</v>
      </c>
      <c r="L51" s="21">
        <f t="shared" si="46"/>
        <v>-0.10709207830463253</v>
      </c>
      <c r="M51" s="21">
        <f t="shared" si="46"/>
        <v>-5.354603915229024E-3</v>
      </c>
      <c r="N51" s="21">
        <f t="shared" si="46"/>
        <v>0.72715521168847796</v>
      </c>
      <c r="O51" s="21">
        <f t="shared" si="46"/>
        <v>0.48298527315390893</v>
      </c>
      <c r="P51" s="21">
        <f t="shared" si="46"/>
        <v>-0.3512620168392015</v>
      </c>
      <c r="Q51" s="21">
        <f t="shared" si="46"/>
        <v>-0.67682193488529163</v>
      </c>
      <c r="R51" s="21">
        <f t="shared" si="46"/>
        <v>0.42194278852026745</v>
      </c>
      <c r="S51" s="21">
        <f t="shared" si="46"/>
        <v>0.78819769632211945</v>
      </c>
      <c r="T51" s="21">
        <f t="shared" si="46"/>
        <v>0.70680771681059551</v>
      </c>
      <c r="U51" s="21">
        <f t="shared" si="46"/>
        <v>0.66611272705483349</v>
      </c>
      <c r="V51" s="21">
        <f t="shared" si="46"/>
        <v>0.157425355107816</v>
      </c>
      <c r="W51" s="21">
        <f t="shared" si="46"/>
        <v>0.401595293642385</v>
      </c>
      <c r="X51" s="21">
        <f t="shared" si="46"/>
        <v>0.56437525266542998</v>
      </c>
      <c r="Y51" s="21">
        <f t="shared" si="46"/>
        <v>1.3172325631470165</v>
      </c>
      <c r="Z51" s="21">
        <f t="shared" si="46"/>
        <v>0.401595293642385</v>
      </c>
      <c r="AA51" s="21">
        <f t="shared" si="46"/>
        <v>1.1137576143682095</v>
      </c>
      <c r="AB51" s="21">
        <f t="shared" si="46"/>
        <v>0.78819769632211945</v>
      </c>
      <c r="AC51" s="21">
        <f t="shared" si="46"/>
        <v>0.48298527315390893</v>
      </c>
      <c r="AD51" s="21">
        <f t="shared" si="46"/>
        <v>0.86958767583364049</v>
      </c>
      <c r="AE51" s="21">
        <f t="shared" si="46"/>
        <v>0.52368026290967096</v>
      </c>
      <c r="AF51" s="21">
        <f t="shared" si="46"/>
        <v>0.82889268607788147</v>
      </c>
      <c r="AG51" s="21">
        <f t="shared" si="46"/>
        <v>0.32020531413086395</v>
      </c>
      <c r="AH51" s="21">
        <f t="shared" si="46"/>
        <v>0.72715521168847796</v>
      </c>
      <c r="AI51" s="21">
        <f t="shared" si="46"/>
        <v>0.29985781925298149</v>
      </c>
      <c r="AJ51" s="21">
        <f t="shared" si="46"/>
        <v>-0.51404197586224654</v>
      </c>
      <c r="AK51" s="21">
        <f t="shared" si="46"/>
        <v>-0.59543195537376759</v>
      </c>
      <c r="AL51" s="21">
        <f t="shared" si="46"/>
        <v>-1.2058568017101901</v>
      </c>
      <c r="AM51" s="21">
        <f t="shared" si="46"/>
        <v>-2.3656640097493891</v>
      </c>
      <c r="AN51" s="21">
        <f t="shared" si="46"/>
        <v>-3.3626912587655449</v>
      </c>
      <c r="AO51" s="21">
        <f t="shared" si="46"/>
        <v>-3.3016487741319018</v>
      </c>
      <c r="AP51" s="21">
        <f t="shared" si="46"/>
        <v>-3.3830387536434241</v>
      </c>
      <c r="AQ51" s="21">
        <f t="shared" si="46"/>
        <v>-2.2232315456042251</v>
      </c>
      <c r="AR51" s="21">
        <f t="shared" si="46"/>
        <v>-1.6738491839014455</v>
      </c>
      <c r="AS51" s="21">
        <f t="shared" si="46"/>
        <v>-0.75821191439681557</v>
      </c>
      <c r="AT51" s="21">
        <f t="shared" si="46"/>
        <v>-0.55473696561800856</v>
      </c>
      <c r="AU51" s="21">
        <f t="shared" si="46"/>
        <v>-0.4326519963507226</v>
      </c>
      <c r="AV51" s="21">
        <f t="shared" si="46"/>
        <v>-0.37160951171708106</v>
      </c>
      <c r="AW51" s="21">
        <f t="shared" si="46"/>
        <v>-6.6397088548870553E-2</v>
      </c>
      <c r="AX51" s="21">
        <f t="shared" si="46"/>
        <v>-0.12743957318251206</v>
      </c>
      <c r="AY51" s="21">
        <f t="shared" si="46"/>
        <v>-0.10709207830463253</v>
      </c>
      <c r="AZ51" s="21">
        <f t="shared" si="46"/>
        <v>0.52368026290967096</v>
      </c>
      <c r="BA51" s="21">
        <f t="shared" si="46"/>
        <v>0.64576523217695403</v>
      </c>
      <c r="BB51" s="21">
        <f t="shared" si="46"/>
        <v>0.56437525266542998</v>
      </c>
      <c r="BC51" s="21">
        <f t="shared" si="46"/>
        <v>0.66611272705483349</v>
      </c>
      <c r="BD51" s="21">
        <f t="shared" si="46"/>
        <v>0.64576523217695403</v>
      </c>
      <c r="BE51" s="21">
        <f t="shared" si="46"/>
        <v>0.60507024242119201</v>
      </c>
      <c r="BF51" s="21">
        <f t="shared" si="46"/>
        <v>0.68646022193271594</v>
      </c>
      <c r="BG51" s="21">
        <f t="shared" si="46"/>
        <v>0.66611272705483349</v>
      </c>
      <c r="BH51" s="21">
        <f t="shared" si="46"/>
        <v>0.64576523217695403</v>
      </c>
      <c r="BI51" s="21">
        <f t="shared" si="46"/>
        <v>0.54402775778755053</v>
      </c>
      <c r="BJ51" s="21">
        <f t="shared" si="46"/>
        <v>0.91028266558940252</v>
      </c>
      <c r="BK51" s="21">
        <f t="shared" si="46"/>
        <v>0.5033327680317885</v>
      </c>
      <c r="BL51" s="21">
        <f t="shared" si="46"/>
        <v>0.68646022193271594</v>
      </c>
      <c r="BM51" s="21">
        <f t="shared" si="46"/>
        <v>0.52368026290967096</v>
      </c>
      <c r="BN51" s="21">
        <f t="shared" si="46"/>
        <v>0.44229028339814697</v>
      </c>
      <c r="BO51" s="21">
        <f t="shared" si="46"/>
        <v>0.70680771681059551</v>
      </c>
      <c r="BP51" s="21">
        <f t="shared" ref="BP51:BZ51" si="47">(BP9-$CC$9)/$CE$9</f>
        <v>0.84924018095576104</v>
      </c>
      <c r="BQ51" s="21">
        <f t="shared" si="47"/>
        <v>0.60507024242119201</v>
      </c>
      <c r="BR51" s="21">
        <f t="shared" si="47"/>
        <v>0.86958767583364049</v>
      </c>
      <c r="BS51" s="21">
        <f t="shared" si="47"/>
        <v>1.1544526041239715</v>
      </c>
      <c r="BT51" s="21">
        <f t="shared" si="47"/>
        <v>1.215495088757613</v>
      </c>
      <c r="BU51" s="21">
        <f t="shared" si="47"/>
        <v>1.1544526041239715</v>
      </c>
      <c r="BV51" s="21">
        <f t="shared" si="47"/>
        <v>1.0934101194903301</v>
      </c>
      <c r="BW51" s="21">
        <f t="shared" si="47"/>
        <v>1.41897003753642</v>
      </c>
      <c r="BX51" s="21">
        <f t="shared" si="47"/>
        <v>1.5207075119258235</v>
      </c>
      <c r="BY51" s="21">
        <f t="shared" si="47"/>
        <v>1.7445299555825131</v>
      </c>
      <c r="BZ51" s="21">
        <f t="shared" si="47"/>
        <v>1.4393175324143024</v>
      </c>
      <c r="CA51" s="17"/>
    </row>
    <row r="52" spans="2:79" ht="15" customHeight="1" x14ac:dyDescent="0.25">
      <c r="B52" s="14" t="s">
        <v>16</v>
      </c>
      <c r="G52" s="21">
        <f>-(G10-$CC$10)/$CE$10</f>
        <v>-2.003580441094778</v>
      </c>
      <c r="H52" s="21">
        <f t="shared" ref="H52:BS52" si="48">-(H10-$CC$10)/$CE$10</f>
        <v>-1.740055779638561</v>
      </c>
      <c r="I52" s="21">
        <f t="shared" si="48"/>
        <v>-0.68595713381369394</v>
      </c>
      <c r="J52" s="21">
        <f t="shared" si="48"/>
        <v>-0.81771946454180233</v>
      </c>
      <c r="K52" s="21">
        <f t="shared" si="48"/>
        <v>-0.6639967453590091</v>
      </c>
      <c r="L52" s="21">
        <f t="shared" si="48"/>
        <v>-9.3026645537206215E-2</v>
      </c>
      <c r="M52" s="21">
        <f t="shared" si="48"/>
        <v>0.87323044646892201</v>
      </c>
      <c r="N52" s="21">
        <f t="shared" si="48"/>
        <v>0.609705785012705</v>
      </c>
      <c r="O52" s="21">
        <f t="shared" si="48"/>
        <v>3.8735685190902161E-2</v>
      </c>
      <c r="P52" s="21">
        <f t="shared" si="48"/>
        <v>-0.42243247235747716</v>
      </c>
      <c r="Q52" s="21">
        <f t="shared" si="48"/>
        <v>0.56578500810333565</v>
      </c>
      <c r="R52" s="21">
        <f t="shared" si="48"/>
        <v>0.76342850419549824</v>
      </c>
      <c r="S52" s="21">
        <f t="shared" si="48"/>
        <v>-7.1066257082521331E-2</v>
      </c>
      <c r="T52" s="21">
        <f t="shared" si="48"/>
        <v>0.23637918128306473</v>
      </c>
      <c r="U52" s="21">
        <f t="shared" si="48"/>
        <v>1.0049927771970304</v>
      </c>
      <c r="V52" s="21">
        <f t="shared" si="48"/>
        <v>1.1367551079251388</v>
      </c>
      <c r="W52" s="21">
        <f t="shared" si="48"/>
        <v>0.609705785012705</v>
      </c>
      <c r="X52" s="21">
        <f t="shared" si="48"/>
        <v>1.0049927771970304</v>
      </c>
      <c r="Y52" s="21">
        <f t="shared" si="48"/>
        <v>1.7296855962016264</v>
      </c>
      <c r="Z52" s="21">
        <f t="shared" si="48"/>
        <v>1.993210257657843</v>
      </c>
      <c r="AA52" s="21">
        <f t="shared" si="48"/>
        <v>1.6418440423828875</v>
      </c>
      <c r="AB52" s="21">
        <f t="shared" si="48"/>
        <v>1.7955667615656807</v>
      </c>
      <c r="AC52" s="21">
        <f t="shared" si="48"/>
        <v>2.2128141422046905</v>
      </c>
      <c r="AD52" s="21">
        <f t="shared" si="48"/>
        <v>2.2128141422046905</v>
      </c>
      <c r="AE52" s="21">
        <f t="shared" si="48"/>
        <v>1.8834083153844194</v>
      </c>
      <c r="AF52" s="21">
        <f t="shared" si="48"/>
        <v>1.9712498692031586</v>
      </c>
      <c r="AG52" s="21">
        <f t="shared" si="48"/>
        <v>2.0590914230218971</v>
      </c>
      <c r="AH52" s="21">
        <f t="shared" si="48"/>
        <v>1.597923265473518</v>
      </c>
      <c r="AI52" s="21">
        <f t="shared" si="48"/>
        <v>0.17049801591901054</v>
      </c>
      <c r="AJ52" s="21">
        <f t="shared" si="48"/>
        <v>-0.79575907608711749</v>
      </c>
      <c r="AK52" s="21">
        <f t="shared" si="48"/>
        <v>-0.77379868763243298</v>
      </c>
      <c r="AL52" s="21">
        <f t="shared" si="48"/>
        <v>-1.5863330604557682</v>
      </c>
      <c r="AM52" s="21">
        <f t="shared" si="48"/>
        <v>-2.3110258794603644</v>
      </c>
      <c r="AN52" s="21">
        <f t="shared" si="48"/>
        <v>-2.4427882101884726</v>
      </c>
      <c r="AO52" s="21">
        <f t="shared" si="48"/>
        <v>-2.3110258794603644</v>
      </c>
      <c r="AP52" s="21">
        <f t="shared" si="48"/>
        <v>-2.4427882101884726</v>
      </c>
      <c r="AQ52" s="21">
        <f t="shared" si="48"/>
        <v>-2.2890654910056791</v>
      </c>
      <c r="AR52" s="21">
        <f t="shared" si="48"/>
        <v>-2.2012239371869402</v>
      </c>
      <c r="AS52" s="21">
        <f t="shared" si="48"/>
        <v>-1.4545707297276598</v>
      </c>
      <c r="AT52" s="21">
        <f t="shared" si="48"/>
        <v>-1.5204518950917141</v>
      </c>
      <c r="AU52" s="21">
        <f t="shared" si="48"/>
        <v>-1.4765311181823442</v>
      </c>
      <c r="AV52" s="21">
        <f t="shared" si="48"/>
        <v>-1.0592837375433342</v>
      </c>
      <c r="AW52" s="21">
        <f t="shared" si="48"/>
        <v>-0.15890781090126041</v>
      </c>
      <c r="AX52" s="21">
        <f t="shared" si="48"/>
        <v>-0.20282858781062971</v>
      </c>
      <c r="AY52" s="21">
        <f t="shared" si="48"/>
        <v>-0.48831363772153136</v>
      </c>
      <c r="AZ52" s="21">
        <f t="shared" si="48"/>
        <v>3.8735685190902161E-2</v>
      </c>
      <c r="BA52" s="21">
        <f t="shared" si="48"/>
        <v>0.41206228892054242</v>
      </c>
      <c r="BB52" s="21">
        <f t="shared" si="48"/>
        <v>0.14853762746432567</v>
      </c>
      <c r="BC52" s="21">
        <f t="shared" si="48"/>
        <v>-0.35655130699342297</v>
      </c>
      <c r="BD52" s="21">
        <f t="shared" si="48"/>
        <v>0.10461685055495636</v>
      </c>
      <c r="BE52" s="21">
        <f t="shared" si="48"/>
        <v>0.25833956973774963</v>
      </c>
      <c r="BF52" s="21">
        <f t="shared" si="48"/>
        <v>0.10461685055495636</v>
      </c>
      <c r="BG52" s="21">
        <f t="shared" si="48"/>
        <v>-0.11498703399189111</v>
      </c>
      <c r="BH52" s="21">
        <f t="shared" si="48"/>
        <v>0.12657723900964124</v>
      </c>
      <c r="BI52" s="21">
        <f t="shared" si="48"/>
        <v>0.58774539655802061</v>
      </c>
      <c r="BJ52" s="21">
        <f t="shared" si="48"/>
        <v>0.25833956973774963</v>
      </c>
      <c r="BK52" s="21">
        <f t="shared" si="48"/>
        <v>-0.20282858781062971</v>
      </c>
      <c r="BL52" s="21">
        <f t="shared" si="48"/>
        <v>-0.31263053008405367</v>
      </c>
      <c r="BM52" s="21">
        <f t="shared" si="48"/>
        <v>0.14853762746432567</v>
      </c>
      <c r="BN52" s="21">
        <f t="shared" si="48"/>
        <v>-0.62007596844963975</v>
      </c>
      <c r="BO52" s="21">
        <f t="shared" si="48"/>
        <v>-0.94948179526991072</v>
      </c>
      <c r="BP52" s="21">
        <f t="shared" si="48"/>
        <v>-0.99340257217928007</v>
      </c>
      <c r="BQ52" s="21">
        <f t="shared" si="48"/>
        <v>-0.6639967453590091</v>
      </c>
      <c r="BR52" s="21">
        <f t="shared" si="48"/>
        <v>-0.55419480308558555</v>
      </c>
      <c r="BS52" s="21">
        <f t="shared" si="48"/>
        <v>-0.42243247235747716</v>
      </c>
      <c r="BT52" s="21">
        <f t="shared" ref="BT52:BZ52" si="49">-(BT10-$CC$10)/$CE$10</f>
        <v>0.19245840437369544</v>
      </c>
      <c r="BU52" s="21">
        <f t="shared" si="49"/>
        <v>0.76342850419549824</v>
      </c>
      <c r="BV52" s="21">
        <f t="shared" si="49"/>
        <v>0.89519083492360663</v>
      </c>
      <c r="BW52" s="21">
        <f t="shared" si="49"/>
        <v>0.89519083492360663</v>
      </c>
      <c r="BX52" s="21">
        <f t="shared" si="49"/>
        <v>1.180675884834508</v>
      </c>
      <c r="BY52" s="21">
        <f t="shared" si="49"/>
        <v>1.532042100109464</v>
      </c>
      <c r="BZ52" s="21">
        <f t="shared" si="49"/>
        <v>1.4442005462907248</v>
      </c>
      <c r="CA52" s="17"/>
    </row>
    <row r="53" spans="2:79" ht="15" customHeight="1" x14ac:dyDescent="0.25">
      <c r="B53" s="14" t="s">
        <v>17</v>
      </c>
      <c r="S53" s="21">
        <f>-(S11-$CC$11)/$CE$11</f>
        <v>0.21781643120405247</v>
      </c>
      <c r="T53" s="21">
        <f t="shared" ref="T53:BZ53" si="50">-(T11-$CC$11)/$CE$11</f>
        <v>0.60677434406843234</v>
      </c>
      <c r="U53" s="21">
        <f t="shared" si="50"/>
        <v>0.76235750921418421</v>
      </c>
      <c r="V53" s="21">
        <f t="shared" si="50"/>
        <v>0.76235750921418421</v>
      </c>
      <c r="W53" s="21">
        <f t="shared" si="50"/>
        <v>0.99573225693281209</v>
      </c>
      <c r="X53" s="21">
        <f t="shared" si="50"/>
        <v>0.4511911789226804</v>
      </c>
      <c r="Y53" s="21">
        <f t="shared" si="50"/>
        <v>1.2291070046514401</v>
      </c>
      <c r="Z53" s="21">
        <f t="shared" si="50"/>
        <v>1.5402733349429438</v>
      </c>
      <c r="AA53" s="21">
        <f t="shared" si="50"/>
        <v>0.9179406743599362</v>
      </c>
      <c r="AB53" s="21">
        <f t="shared" si="50"/>
        <v>1.2291070046514401</v>
      </c>
      <c r="AC53" s="21">
        <f t="shared" si="50"/>
        <v>1.306898587224316</v>
      </c>
      <c r="AD53" s="21">
        <f t="shared" si="50"/>
        <v>1.5402733349429438</v>
      </c>
      <c r="AE53" s="21">
        <f t="shared" si="50"/>
        <v>1.4624817523700679</v>
      </c>
      <c r="AF53" s="21">
        <f t="shared" si="50"/>
        <v>1.306898587224316</v>
      </c>
      <c r="AG53" s="21">
        <f t="shared" si="50"/>
        <v>1.3846901697971921</v>
      </c>
      <c r="AH53" s="21">
        <f t="shared" si="50"/>
        <v>0.99573225693281209</v>
      </c>
      <c r="AI53" s="21">
        <f t="shared" si="50"/>
        <v>0.21781643120405247</v>
      </c>
      <c r="AJ53" s="21">
        <f t="shared" si="50"/>
        <v>-0.2489330642332033</v>
      </c>
      <c r="AK53" s="21">
        <f t="shared" si="50"/>
        <v>-0.56009939452470714</v>
      </c>
      <c r="AL53" s="21">
        <f t="shared" si="50"/>
        <v>-1.4935983853992187</v>
      </c>
      <c r="AM53" s="21">
        <f t="shared" si="50"/>
        <v>-2.3493057937008546</v>
      </c>
      <c r="AN53" s="21">
        <f t="shared" si="50"/>
        <v>-2.5826805414194824</v>
      </c>
      <c r="AO53" s="21">
        <f t="shared" si="50"/>
        <v>-2.1937226285551024</v>
      </c>
      <c r="AP53" s="21">
        <f t="shared" si="50"/>
        <v>-2.1159310459822267</v>
      </c>
      <c r="AQ53" s="21">
        <f t="shared" si="50"/>
        <v>-2.1159310459822267</v>
      </c>
      <c r="AR53" s="21">
        <f t="shared" si="50"/>
        <v>-1.026848889961963</v>
      </c>
      <c r="AS53" s="21">
        <f t="shared" si="50"/>
        <v>-0.4823078119518312</v>
      </c>
      <c r="AT53" s="21">
        <f t="shared" si="50"/>
        <v>-0.949057307389087</v>
      </c>
      <c r="AU53" s="21">
        <f t="shared" si="50"/>
        <v>-1.2602236376805909</v>
      </c>
      <c r="AV53" s="21">
        <f t="shared" si="50"/>
        <v>-0.79347414224333501</v>
      </c>
      <c r="AW53" s="21">
        <f t="shared" si="50"/>
        <v>-0.4823078119518312</v>
      </c>
      <c r="AX53" s="21">
        <f t="shared" si="50"/>
        <v>-0.32672464680607927</v>
      </c>
      <c r="AY53" s="21">
        <f t="shared" si="50"/>
        <v>-0.63789097709758313</v>
      </c>
      <c r="AZ53" s="21">
        <f t="shared" si="50"/>
        <v>-0.56009939452470714</v>
      </c>
      <c r="BA53" s="21">
        <f t="shared" si="50"/>
        <v>-9.334989908745138E-2</v>
      </c>
      <c r="BB53" s="21">
        <f t="shared" si="50"/>
        <v>-0.17114148166032733</v>
      </c>
      <c r="BC53" s="21">
        <f t="shared" si="50"/>
        <v>-0.32672464680607927</v>
      </c>
      <c r="BD53" s="21">
        <f t="shared" si="50"/>
        <v>-0.63789097709758313</v>
      </c>
      <c r="BE53" s="21">
        <f t="shared" si="50"/>
        <v>-1.5558316514575414E-2</v>
      </c>
      <c r="BF53" s="21">
        <f t="shared" si="50"/>
        <v>6.2233266058300554E-2</v>
      </c>
      <c r="BG53" s="21">
        <f t="shared" si="50"/>
        <v>0.14002484863117651</v>
      </c>
      <c r="BH53" s="21">
        <f t="shared" si="50"/>
        <v>-1.5558316514575414E-2</v>
      </c>
      <c r="BI53" s="21">
        <f t="shared" si="50"/>
        <v>0.21781643120405247</v>
      </c>
      <c r="BJ53" s="21">
        <f t="shared" si="50"/>
        <v>-1.5558316514575414E-2</v>
      </c>
      <c r="BK53" s="21">
        <f t="shared" si="50"/>
        <v>-9.334989908745138E-2</v>
      </c>
      <c r="BL53" s="21">
        <f t="shared" si="50"/>
        <v>-0.17114148166032733</v>
      </c>
      <c r="BM53" s="21">
        <f t="shared" si="50"/>
        <v>-0.17114148166032733</v>
      </c>
      <c r="BN53" s="21">
        <f t="shared" si="50"/>
        <v>-9.334989908745138E-2</v>
      </c>
      <c r="BO53" s="21">
        <f t="shared" si="50"/>
        <v>-0.32672464680607927</v>
      </c>
      <c r="BP53" s="21">
        <f t="shared" si="50"/>
        <v>-0.2489330642332033</v>
      </c>
      <c r="BQ53" s="21">
        <f t="shared" si="50"/>
        <v>-1.5558316514575414E-2</v>
      </c>
      <c r="BR53" s="21">
        <f t="shared" si="50"/>
        <v>-1.5558316514575414E-2</v>
      </c>
      <c r="BS53" s="21">
        <f t="shared" si="50"/>
        <v>0.14002484863117651</v>
      </c>
      <c r="BT53" s="21">
        <f t="shared" si="50"/>
        <v>0.29560801377692847</v>
      </c>
      <c r="BU53" s="21">
        <f t="shared" si="50"/>
        <v>0.4511911789226804</v>
      </c>
      <c r="BV53" s="21">
        <f t="shared" si="50"/>
        <v>0.76235750921418421</v>
      </c>
      <c r="BW53" s="21">
        <f t="shared" si="50"/>
        <v>0.68456592664130822</v>
      </c>
      <c r="BX53" s="21">
        <f t="shared" si="50"/>
        <v>0.84014909178706021</v>
      </c>
      <c r="BY53" s="21">
        <f t="shared" si="50"/>
        <v>1.0735238395056881</v>
      </c>
      <c r="BZ53" s="21">
        <f t="shared" si="50"/>
        <v>0.99573225693281209</v>
      </c>
      <c r="CA53" s="17"/>
    </row>
    <row r="54" spans="2:79" ht="15" customHeight="1" x14ac:dyDescent="0.25">
      <c r="B54" s="15" t="s">
        <v>18</v>
      </c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21">
        <f>-(S12-$CC$12)/$CE$12</f>
        <v>0.26736248430699772</v>
      </c>
      <c r="T54" s="21">
        <f t="shared" ref="T54:BZ54" si="51">-(T12-$CC$12)/$CE$12</f>
        <v>8.2974564095275066E-2</v>
      </c>
      <c r="U54" s="21">
        <f t="shared" si="51"/>
        <v>-0.1014133561164476</v>
      </c>
      <c r="V54" s="21">
        <f t="shared" si="51"/>
        <v>0.54394436462458173</v>
      </c>
      <c r="W54" s="21">
        <f t="shared" si="51"/>
        <v>0.63613832473044307</v>
      </c>
      <c r="X54" s="21">
        <f t="shared" si="51"/>
        <v>0.54394436462458173</v>
      </c>
      <c r="Y54" s="21">
        <f t="shared" si="51"/>
        <v>0.63613832473044307</v>
      </c>
      <c r="Z54" s="21">
        <f t="shared" si="51"/>
        <v>0.63613832473044307</v>
      </c>
      <c r="AA54" s="21">
        <f t="shared" si="51"/>
        <v>1.1893020853656111</v>
      </c>
      <c r="AB54" s="21">
        <f t="shared" si="51"/>
        <v>0.72833228483630441</v>
      </c>
      <c r="AC54" s="21">
        <f t="shared" si="51"/>
        <v>1.1893020853656111</v>
      </c>
      <c r="AD54" s="21">
        <f t="shared" si="51"/>
        <v>1.3736900055773338</v>
      </c>
      <c r="AE54" s="21">
        <f t="shared" si="51"/>
        <v>1.1893020853656111</v>
      </c>
      <c r="AF54" s="21">
        <f t="shared" si="51"/>
        <v>1.6502718858949177</v>
      </c>
      <c r="AG54" s="21">
        <f t="shared" si="51"/>
        <v>1.6502718858949177</v>
      </c>
      <c r="AH54" s="21">
        <f t="shared" si="51"/>
        <v>1.7424658460007791</v>
      </c>
      <c r="AI54" s="21">
        <f t="shared" si="51"/>
        <v>1.3736900055773338</v>
      </c>
      <c r="AJ54" s="21">
        <f t="shared" si="51"/>
        <v>0.82052624494216575</v>
      </c>
      <c r="AK54" s="21">
        <f t="shared" si="51"/>
        <v>-0.3779952364340316</v>
      </c>
      <c r="AL54" s="21">
        <f t="shared" si="51"/>
        <v>-0.93115899706919958</v>
      </c>
      <c r="AM54" s="21">
        <f t="shared" si="51"/>
        <v>-1.5765167178102288</v>
      </c>
      <c r="AN54" s="21">
        <f t="shared" si="51"/>
        <v>-1.7609046380219515</v>
      </c>
      <c r="AO54" s="21">
        <f t="shared" si="51"/>
        <v>-2.2218744385512581</v>
      </c>
      <c r="AP54" s="21">
        <f t="shared" si="51"/>
        <v>-1.853098598127813</v>
      </c>
      <c r="AQ54" s="21">
        <f t="shared" si="51"/>
        <v>-2.1296804784453971</v>
      </c>
      <c r="AR54" s="21">
        <f t="shared" si="51"/>
        <v>-1.4843227577043676</v>
      </c>
      <c r="AS54" s="21">
        <f t="shared" si="51"/>
        <v>-1.2077408773867835</v>
      </c>
      <c r="AT54" s="21">
        <f t="shared" si="51"/>
        <v>-1.2077408773867835</v>
      </c>
      <c r="AU54" s="21">
        <f t="shared" si="51"/>
        <v>-1.853098598127813</v>
      </c>
      <c r="AV54" s="21">
        <f t="shared" si="51"/>
        <v>-1.6687106779160903</v>
      </c>
      <c r="AW54" s="21">
        <f t="shared" si="51"/>
        <v>-0.93115899706919958</v>
      </c>
      <c r="AX54" s="21">
        <f t="shared" si="51"/>
        <v>-1.2077408773867835</v>
      </c>
      <c r="AY54" s="21">
        <f t="shared" si="51"/>
        <v>-0.7467710768574769</v>
      </c>
      <c r="AZ54" s="21">
        <f t="shared" si="51"/>
        <v>-0.83896503696333824</v>
      </c>
      <c r="BA54" s="21">
        <f t="shared" si="51"/>
        <v>-0.1014133561164476</v>
      </c>
      <c r="BB54" s="21">
        <f t="shared" si="51"/>
        <v>-0.65457711675161556</v>
      </c>
      <c r="BC54" s="21">
        <f t="shared" si="51"/>
        <v>-0.19360731622230892</v>
      </c>
      <c r="BD54" s="21">
        <f t="shared" si="51"/>
        <v>-9.219396010586264E-3</v>
      </c>
      <c r="BE54" s="21">
        <f t="shared" si="51"/>
        <v>0.26736248430699772</v>
      </c>
      <c r="BF54" s="21">
        <f t="shared" si="51"/>
        <v>-9.219396010586264E-3</v>
      </c>
      <c r="BG54" s="21">
        <f t="shared" si="51"/>
        <v>8.2974564095275066E-2</v>
      </c>
      <c r="BH54" s="21">
        <f t="shared" si="51"/>
        <v>0.26736248430699772</v>
      </c>
      <c r="BI54" s="21">
        <f t="shared" si="51"/>
        <v>-9.219396010586264E-3</v>
      </c>
      <c r="BJ54" s="21">
        <f t="shared" si="51"/>
        <v>8.2974564095275066E-2</v>
      </c>
      <c r="BK54" s="21">
        <f t="shared" si="51"/>
        <v>-9.219396010586264E-3</v>
      </c>
      <c r="BL54" s="21">
        <f t="shared" si="51"/>
        <v>-9.219396010586264E-3</v>
      </c>
      <c r="BM54" s="21">
        <f t="shared" si="51"/>
        <v>8.2974564095275066E-2</v>
      </c>
      <c r="BN54" s="21">
        <f t="shared" si="51"/>
        <v>-0.19360731622230892</v>
      </c>
      <c r="BO54" s="21">
        <f t="shared" si="51"/>
        <v>0.17516852420113641</v>
      </c>
      <c r="BP54" s="21">
        <f t="shared" si="51"/>
        <v>0.17516852420113641</v>
      </c>
      <c r="BQ54" s="21">
        <f t="shared" si="51"/>
        <v>0.45175040451872039</v>
      </c>
      <c r="BR54" s="21">
        <f t="shared" si="51"/>
        <v>0.26736248430699772</v>
      </c>
      <c r="BS54" s="21">
        <f t="shared" si="51"/>
        <v>8.2974564095275066E-2</v>
      </c>
      <c r="BT54" s="21">
        <f t="shared" si="51"/>
        <v>0.45175040451872039</v>
      </c>
      <c r="BU54" s="21">
        <f t="shared" si="51"/>
        <v>0.54394436462458173</v>
      </c>
      <c r="BV54" s="21">
        <f t="shared" si="51"/>
        <v>0.72833228483630441</v>
      </c>
      <c r="BW54" s="21">
        <f t="shared" si="51"/>
        <v>0.63613832473044307</v>
      </c>
      <c r="BX54" s="21">
        <f t="shared" si="51"/>
        <v>0.82052624494216575</v>
      </c>
      <c r="BY54" s="21">
        <f t="shared" si="51"/>
        <v>0.91272020504802709</v>
      </c>
      <c r="BZ54" s="21">
        <f t="shared" si="51"/>
        <v>1.0049141651538884</v>
      </c>
      <c r="CA54" s="17"/>
    </row>
    <row r="55" spans="2:79" s="36" customFormat="1" ht="15" x14ac:dyDescent="0.25">
      <c r="B55" s="15" t="s">
        <v>19</v>
      </c>
      <c r="C55" s="37">
        <f>(C13-$CC$13)/$CE$13</f>
        <v>-0.74578326635681802</v>
      </c>
      <c r="D55" s="37">
        <f t="shared" ref="D55:BO55" si="52">(D13-$CC$13)/$CE$13</f>
        <v>-0.17606239023745593</v>
      </c>
      <c r="E55" s="37">
        <f t="shared" si="52"/>
        <v>-0.18761078637500991</v>
      </c>
      <c r="F55" s="37">
        <f t="shared" si="52"/>
        <v>0.50529298187826976</v>
      </c>
      <c r="G55" s="37">
        <f t="shared" si="52"/>
        <v>0.42830367429457317</v>
      </c>
      <c r="H55" s="37">
        <f t="shared" si="52"/>
        <v>7.0303394030377636E-2</v>
      </c>
      <c r="I55" s="37">
        <f t="shared" si="52"/>
        <v>0.40905634739864816</v>
      </c>
      <c r="J55" s="37">
        <f t="shared" si="52"/>
        <v>0.26277666298962254</v>
      </c>
      <c r="K55" s="37">
        <f t="shared" si="52"/>
        <v>0.6592715970456664</v>
      </c>
      <c r="L55" s="37">
        <f t="shared" si="52"/>
        <v>0.26277666298962254</v>
      </c>
      <c r="M55" s="37">
        <f t="shared" si="52"/>
        <v>0.34361543595250388</v>
      </c>
      <c r="N55" s="37">
        <f t="shared" si="52"/>
        <v>0.4590993973280505</v>
      </c>
      <c r="O55" s="37">
        <f t="shared" si="52"/>
        <v>0.61307801249544547</v>
      </c>
      <c r="P55" s="37">
        <f t="shared" si="52"/>
        <v>0.66312106242485103</v>
      </c>
      <c r="Q55" s="37">
        <f t="shared" si="52"/>
        <v>0.61692747787463176</v>
      </c>
      <c r="R55" s="37">
        <f t="shared" si="52"/>
        <v>0.59768015097870675</v>
      </c>
      <c r="S55" s="37">
        <f t="shared" si="52"/>
        <v>0.52069084339500848</v>
      </c>
      <c r="T55" s="37">
        <f t="shared" si="52"/>
        <v>0.64772320090811075</v>
      </c>
      <c r="U55" s="37">
        <f t="shared" si="52"/>
        <v>0.68236838932077437</v>
      </c>
      <c r="V55" s="37">
        <f t="shared" si="52"/>
        <v>0.55148656642848914</v>
      </c>
      <c r="W55" s="37">
        <f t="shared" si="52"/>
        <v>0.58998122022033583</v>
      </c>
      <c r="X55" s="37">
        <f t="shared" si="52"/>
        <v>0.69391678545832847</v>
      </c>
      <c r="Y55" s="37">
        <f t="shared" si="52"/>
        <v>0.80170181607550406</v>
      </c>
      <c r="Z55" s="37">
        <f t="shared" si="52"/>
        <v>0.91333631207186761</v>
      </c>
      <c r="AA55" s="37">
        <f t="shared" si="52"/>
        <v>0.92873417358860799</v>
      </c>
      <c r="AB55" s="37">
        <f t="shared" si="52"/>
        <v>0.9441320351053466</v>
      </c>
      <c r="AC55" s="37">
        <f t="shared" si="52"/>
        <v>1.2097451462691036</v>
      </c>
      <c r="AD55" s="37">
        <f t="shared" si="52"/>
        <v>1.2828849884736155</v>
      </c>
      <c r="AE55" s="37">
        <f t="shared" si="52"/>
        <v>1.3444764345405735</v>
      </c>
      <c r="AF55" s="37">
        <f t="shared" si="52"/>
        <v>1.1250569079270358</v>
      </c>
      <c r="AG55" s="37">
        <f t="shared" si="52"/>
        <v>0.947981500484533</v>
      </c>
      <c r="AH55" s="37">
        <f t="shared" si="52"/>
        <v>0.60152961635789304</v>
      </c>
      <c r="AI55" s="37">
        <f t="shared" si="52"/>
        <v>0.1049485824430413</v>
      </c>
      <c r="AJ55" s="37">
        <f t="shared" si="52"/>
        <v>-0.73038540484007941</v>
      </c>
      <c r="AK55" s="37">
        <f t="shared" si="52"/>
        <v>-1.173073923446341</v>
      </c>
      <c r="AL55" s="37">
        <f t="shared" si="52"/>
        <v>-2.2316769027221857</v>
      </c>
      <c r="AM55" s="37">
        <f t="shared" si="52"/>
        <v>-3.7560651928794013</v>
      </c>
      <c r="AN55" s="37">
        <f t="shared" si="52"/>
        <v>-3.2748820204812912</v>
      </c>
      <c r="AO55" s="37">
        <f t="shared" si="52"/>
        <v>-3.4096133087527614</v>
      </c>
      <c r="AP55" s="37">
        <f t="shared" si="52"/>
        <v>-2.8706881556668766</v>
      </c>
      <c r="AQ55" s="37">
        <f t="shared" si="52"/>
        <v>-1.962214326179244</v>
      </c>
      <c r="AR55" s="37">
        <f t="shared" si="52"/>
        <v>-0.96905225834954356</v>
      </c>
      <c r="AS55" s="37">
        <f t="shared" si="52"/>
        <v>-0.61490144346453279</v>
      </c>
      <c r="AT55" s="37">
        <f t="shared" si="52"/>
        <v>-0.3223420746464799</v>
      </c>
      <c r="AU55" s="37">
        <f t="shared" si="52"/>
        <v>-0.18376132099582526</v>
      </c>
      <c r="AV55" s="37">
        <f t="shared" si="52"/>
        <v>-0.21070757865011958</v>
      </c>
      <c r="AW55" s="37">
        <f t="shared" si="52"/>
        <v>-9.5223617274572958E-2</v>
      </c>
      <c r="AX55" s="37">
        <f t="shared" si="52"/>
        <v>-0.16836345947908493</v>
      </c>
      <c r="AY55" s="37">
        <f t="shared" si="52"/>
        <v>0.13189484009733399</v>
      </c>
      <c r="AZ55" s="37">
        <f t="shared" si="52"/>
        <v>-9.5223617274572958E-2</v>
      </c>
      <c r="BA55" s="37">
        <f t="shared" si="52"/>
        <v>-1.4384844311691632E-2</v>
      </c>
      <c r="BB55" s="37">
        <f t="shared" si="52"/>
        <v>6.2604463272008304E-2</v>
      </c>
      <c r="BC55" s="37">
        <f t="shared" si="52"/>
        <v>0.26277666298962254</v>
      </c>
      <c r="BD55" s="37">
        <f t="shared" si="52"/>
        <v>2.7959274859343006E-2</v>
      </c>
      <c r="BE55" s="37">
        <f t="shared" si="52"/>
        <v>-6.827735962027863E-2</v>
      </c>
      <c r="BF55" s="37">
        <f t="shared" si="52"/>
        <v>3.1808740238529316E-2</v>
      </c>
      <c r="BG55" s="37">
        <f t="shared" si="52"/>
        <v>0.1896368207851073</v>
      </c>
      <c r="BH55" s="37">
        <f t="shared" si="52"/>
        <v>5.1056067134452661E-2</v>
      </c>
      <c r="BI55" s="37">
        <f t="shared" si="52"/>
        <v>-5.6728963482724631E-2</v>
      </c>
      <c r="BJ55" s="37">
        <f t="shared" si="52"/>
        <v>-1.4384844311689991E-2</v>
      </c>
      <c r="BK55" s="37">
        <f t="shared" si="52"/>
        <v>-7.982575575783428E-2</v>
      </c>
      <c r="BL55" s="37">
        <f t="shared" si="52"/>
        <v>-2.9782705828430307E-2</v>
      </c>
      <c r="BM55" s="37">
        <f t="shared" si="52"/>
        <v>-0.10292254803294393</v>
      </c>
      <c r="BN55" s="37">
        <f t="shared" si="52"/>
        <v>-0.13371827106642128</v>
      </c>
      <c r="BO55" s="37">
        <f t="shared" si="52"/>
        <v>-2.2083775070060971E-2</v>
      </c>
      <c r="BP55" s="37">
        <f t="shared" ref="BP55:BZ55" si="53">(BP13-$CC$13)/$CE$13</f>
        <v>0.13189484009733726</v>
      </c>
      <c r="BQ55" s="37">
        <f t="shared" si="53"/>
        <v>9.3400186305485647E-2</v>
      </c>
      <c r="BR55" s="37">
        <f t="shared" si="53"/>
        <v>5.1056067134452661E-2</v>
      </c>
      <c r="BS55" s="37">
        <f t="shared" si="53"/>
        <v>0.12804537471814931</v>
      </c>
      <c r="BT55" s="37">
        <f t="shared" si="53"/>
        <v>0.28587345526473057</v>
      </c>
      <c r="BU55" s="37">
        <f t="shared" si="53"/>
        <v>0.3975079512610909</v>
      </c>
      <c r="BV55" s="37">
        <f t="shared" si="53"/>
        <v>0.49759405111989885</v>
      </c>
      <c r="BW55" s="37">
        <f t="shared" si="53"/>
        <v>0.46294886270723518</v>
      </c>
      <c r="BX55" s="37">
        <f t="shared" si="53"/>
        <v>0.2704755937479919</v>
      </c>
      <c r="BY55" s="37">
        <f t="shared" si="53"/>
        <v>0.38595955512353852</v>
      </c>
      <c r="BZ55" s="37">
        <f t="shared" si="53"/>
        <v>0.45524993194886421</v>
      </c>
      <c r="CA55" s="38"/>
    </row>
    <row r="56" spans="2:79" x14ac:dyDescent="0.25">
      <c r="B56" s="9" t="s">
        <v>163</v>
      </c>
      <c r="C56" s="37">
        <f>(C14-$CC$14)/$CE$14</f>
        <v>-1.6380778220649199</v>
      </c>
      <c r="D56" s="37">
        <f t="shared" ref="D56:BO56" si="54">(D14-$CC$14)/$CE$14</f>
        <v>-1.6277620964152462</v>
      </c>
      <c r="E56" s="37">
        <f t="shared" si="54"/>
        <v>-1.6122208638381146</v>
      </c>
      <c r="F56" s="37">
        <f t="shared" si="54"/>
        <v>-1.5899490430502119</v>
      </c>
      <c r="G56" s="37">
        <f t="shared" si="54"/>
        <v>-1.5690131932890707</v>
      </c>
      <c r="H56" s="37">
        <f t="shared" si="54"/>
        <v>-1.5493625814777248</v>
      </c>
      <c r="I56" s="37">
        <f t="shared" si="54"/>
        <v>-1.5274966253055473</v>
      </c>
      <c r="J56" s="37">
        <f t="shared" si="54"/>
        <v>-1.4815493686003605</v>
      </c>
      <c r="K56" s="37">
        <f t="shared" si="54"/>
        <v>-1.4624568206356363</v>
      </c>
      <c r="L56" s="37">
        <f t="shared" si="54"/>
        <v>-1.4431275183117394</v>
      </c>
      <c r="M56" s="37">
        <f t="shared" si="54"/>
        <v>-1.4070901226405015</v>
      </c>
      <c r="N56" s="37">
        <f t="shared" si="54"/>
        <v>-1.3624957479877311</v>
      </c>
      <c r="O56" s="37">
        <f t="shared" si="54"/>
        <v>-1.3305677315507078</v>
      </c>
      <c r="P56" s="37">
        <f t="shared" si="54"/>
        <v>-1.2917061945950512</v>
      </c>
      <c r="Q56" s="37">
        <f t="shared" si="54"/>
        <v>-1.2448626535301386</v>
      </c>
      <c r="R56" s="37">
        <f t="shared" si="54"/>
        <v>-1.1957192129761185</v>
      </c>
      <c r="S56" s="37">
        <f t="shared" si="54"/>
        <v>-1.1393716754929821</v>
      </c>
      <c r="T56" s="37">
        <f t="shared" si="54"/>
        <v>-1.0708820215894097</v>
      </c>
      <c r="U56" s="37">
        <f t="shared" si="54"/>
        <v>-0.99131564588167942</v>
      </c>
      <c r="V56" s="37">
        <f t="shared" si="54"/>
        <v>-0.90831633196594275</v>
      </c>
      <c r="W56" s="37">
        <f t="shared" si="54"/>
        <v>-0.8087780349594178</v>
      </c>
      <c r="X56" s="37">
        <f t="shared" si="54"/>
        <v>-0.6725089902297916</v>
      </c>
      <c r="Y56" s="37">
        <f t="shared" si="54"/>
        <v>-0.51944729702454873</v>
      </c>
      <c r="Z56" s="37">
        <f t="shared" si="54"/>
        <v>-0.33017909789151623</v>
      </c>
      <c r="AA56" s="37">
        <f t="shared" si="54"/>
        <v>-0.1697103754492946</v>
      </c>
      <c r="AB56" s="37">
        <f t="shared" si="54"/>
        <v>3.3739721317085909E-3</v>
      </c>
      <c r="AC56" s="37">
        <f t="shared" si="54"/>
        <v>0.24667289823311495</v>
      </c>
      <c r="AD56" s="37">
        <f t="shared" si="54"/>
        <v>0.53201263411335586</v>
      </c>
      <c r="AE56" s="37">
        <f t="shared" si="54"/>
        <v>0.78329356432401787</v>
      </c>
      <c r="AF56" s="37">
        <f t="shared" si="54"/>
        <v>1.0208934747796208</v>
      </c>
      <c r="AG56" s="37">
        <f t="shared" si="54"/>
        <v>1.1777770597829396</v>
      </c>
      <c r="AH56" s="37">
        <f t="shared" si="54"/>
        <v>1.3327327878615649</v>
      </c>
      <c r="AI56" s="37">
        <f t="shared" si="54"/>
        <v>1.4408787969265884</v>
      </c>
      <c r="AJ56" s="37">
        <f t="shared" si="54"/>
        <v>1.5872944570493361</v>
      </c>
      <c r="AK56" s="37">
        <f t="shared" si="54"/>
        <v>1.7041158222754793</v>
      </c>
      <c r="AL56" s="37">
        <f t="shared" si="54"/>
        <v>1.700192464323472</v>
      </c>
      <c r="AM56" s="37">
        <f t="shared" si="54"/>
        <v>1.6497976078709671</v>
      </c>
      <c r="AN56" s="37">
        <f t="shared" si="54"/>
        <v>1.579498474222288</v>
      </c>
      <c r="AO56" s="37">
        <f t="shared" si="54"/>
        <v>1.5325027339264783</v>
      </c>
      <c r="AP56" s="37">
        <f t="shared" si="54"/>
        <v>1.4444639343654915</v>
      </c>
      <c r="AQ56" s="37">
        <f t="shared" si="54"/>
        <v>1.3728457407157066</v>
      </c>
      <c r="AR56" s="37">
        <f t="shared" si="54"/>
        <v>1.111265995881026</v>
      </c>
      <c r="AS56" s="37">
        <f t="shared" si="54"/>
        <v>1.0672465961005326</v>
      </c>
      <c r="AT56" s="37">
        <f t="shared" si="54"/>
        <v>0.96283792370530874</v>
      </c>
      <c r="AU56" s="37">
        <f t="shared" si="54"/>
        <v>0.89412842646821888</v>
      </c>
      <c r="AV56" s="37">
        <f t="shared" si="54"/>
        <v>0.8440548795031626</v>
      </c>
      <c r="AW56" s="37">
        <f t="shared" si="54"/>
        <v>0.83226789462148598</v>
      </c>
      <c r="AX56" s="37">
        <f t="shared" si="54"/>
        <v>0.75080748404037301</v>
      </c>
      <c r="AY56" s="37">
        <f t="shared" si="54"/>
        <v>0.60073904237610132</v>
      </c>
      <c r="AZ56" s="37">
        <f t="shared" si="54"/>
        <v>0.51790883871691629</v>
      </c>
      <c r="BA56" s="37">
        <f t="shared" si="54"/>
        <v>0.50943641486366009</v>
      </c>
      <c r="BB56" s="37">
        <f t="shared" si="54"/>
        <v>0.45046766840396696</v>
      </c>
      <c r="BC56" s="37">
        <f t="shared" si="54"/>
        <v>0.41223183939755248</v>
      </c>
      <c r="BD56" s="37">
        <f t="shared" si="54"/>
        <v>0.35485272934944867</v>
      </c>
      <c r="BE56" s="37">
        <f t="shared" si="54"/>
        <v>0.32256958137366609</v>
      </c>
      <c r="BF56" s="37">
        <f t="shared" si="54"/>
        <v>0.29177460365554159</v>
      </c>
      <c r="BG56" s="37">
        <f t="shared" si="54"/>
        <v>0.19663317331936919</v>
      </c>
      <c r="BH56" s="37">
        <f t="shared" si="54"/>
        <v>0.16538159790855378</v>
      </c>
      <c r="BI56" s="37">
        <f t="shared" si="54"/>
        <v>0.16210085893144446</v>
      </c>
      <c r="BJ56" s="37">
        <f t="shared" si="54"/>
        <v>0.1076642673473456</v>
      </c>
      <c r="BK56" s="37">
        <f t="shared" si="54"/>
        <v>9.4980998105943307E-2</v>
      </c>
      <c r="BL56" s="37">
        <f t="shared" si="54"/>
        <v>8.0657359375986518E-2</v>
      </c>
      <c r="BM56" s="37">
        <f t="shared" si="54"/>
        <v>7.7055310911428698E-2</v>
      </c>
      <c r="BN56" s="37">
        <f t="shared" si="54"/>
        <v>4.3199437549711769E-2</v>
      </c>
      <c r="BO56" s="37">
        <f t="shared" si="54"/>
        <v>1.5177868039040502E-2</v>
      </c>
      <c r="BP56" s="37">
        <f t="shared" ref="BP56:BZ56" si="55">(BP14-$CC$14)/$CE$14</f>
        <v>4.7274994732616073E-2</v>
      </c>
      <c r="BQ56" s="37">
        <f t="shared" si="55"/>
        <v>5.3921027815110434E-2</v>
      </c>
      <c r="BR56" s="37">
        <f t="shared" si="55"/>
        <v>5.222992524959013E-2</v>
      </c>
      <c r="BS56" s="37">
        <f t="shared" si="55"/>
        <v>5.6542236791666908E-2</v>
      </c>
      <c r="BT56" s="37">
        <f t="shared" si="55"/>
        <v>4.5651536269716519E-2</v>
      </c>
      <c r="BU56" s="37">
        <f t="shared" si="55"/>
        <v>4.9128754663327447E-3</v>
      </c>
      <c r="BV56" s="37">
        <f t="shared" si="55"/>
        <v>-6.180757363480823E-3</v>
      </c>
      <c r="BW56" s="37">
        <f t="shared" si="55"/>
        <v>-1.4264227626667757E-2</v>
      </c>
      <c r="BX56" s="37">
        <f t="shared" si="55"/>
        <v>-2.8029802510003591E-2</v>
      </c>
      <c r="BY56" s="37">
        <f t="shared" si="55"/>
        <v>-0.11385325771015875</v>
      </c>
      <c r="BZ56" s="37">
        <f t="shared" si="55"/>
        <v>-0.12802469720921908</v>
      </c>
    </row>
    <row r="57" spans="2:79" x14ac:dyDescent="0.25">
      <c r="B57" s="9" t="s">
        <v>135</v>
      </c>
      <c r="C57" s="21">
        <f>-(C15-$CC$15)/$CE$15</f>
        <v>-0.30189687818539684</v>
      </c>
      <c r="D57" s="21">
        <f t="shared" ref="D57:BO57" si="56">-(D15-$CC$15)/$CE$15</f>
        <v>0.20073161390959535</v>
      </c>
      <c r="E57" s="21">
        <f t="shared" si="56"/>
        <v>0.43448542885509867</v>
      </c>
      <c r="F57" s="21">
        <f t="shared" si="56"/>
        <v>0.82452344575781578</v>
      </c>
      <c r="G57" s="21">
        <f t="shared" si="56"/>
        <v>0.15017194441107723</v>
      </c>
      <c r="H57" s="21">
        <f t="shared" si="56"/>
        <v>0.17100709572754436</v>
      </c>
      <c r="I57" s="21">
        <f t="shared" si="56"/>
        <v>0.7144910014920518</v>
      </c>
      <c r="J57" s="21">
        <f t="shared" si="56"/>
        <v>1.0680256046539716</v>
      </c>
      <c r="K57" s="21">
        <f t="shared" si="56"/>
        <v>0.20482593666053411</v>
      </c>
      <c r="L57" s="21">
        <f t="shared" si="56"/>
        <v>0.5416224897481231</v>
      </c>
      <c r="M57" s="21">
        <f t="shared" si="56"/>
        <v>0.57443395757587823</v>
      </c>
      <c r="N57" s="21">
        <f t="shared" si="56"/>
        <v>1.0661757025772574</v>
      </c>
      <c r="O57" s="21">
        <f t="shared" si="56"/>
        <v>0.55618191650508408</v>
      </c>
      <c r="P57" s="21">
        <f t="shared" si="56"/>
        <v>0.71930944343411563</v>
      </c>
      <c r="Q57" s="21">
        <f t="shared" si="56"/>
        <v>1.0756813061918116</v>
      </c>
      <c r="R57" s="21">
        <f t="shared" si="56"/>
        <v>1.0866909340276467</v>
      </c>
      <c r="S57" s="21">
        <f t="shared" si="56"/>
        <v>0.85052790047726434</v>
      </c>
      <c r="T57" s="21">
        <f t="shared" si="56"/>
        <v>1.2826943168773506</v>
      </c>
      <c r="U57" s="21">
        <f t="shared" si="56"/>
        <v>1.0599306079134168</v>
      </c>
      <c r="V57" s="21">
        <f t="shared" si="56"/>
        <v>1.2188832516316888</v>
      </c>
      <c r="W57" s="21">
        <f t="shared" si="56"/>
        <v>0.64375873183040322</v>
      </c>
      <c r="X57" s="21">
        <f t="shared" si="56"/>
        <v>0.82416835689937751</v>
      </c>
      <c r="Y57" s="21">
        <f t="shared" si="56"/>
        <v>0.90940899444149603</v>
      </c>
      <c r="Z57" s="21">
        <f t="shared" si="56"/>
        <v>1.5174463093619415</v>
      </c>
      <c r="AA57" s="21">
        <f t="shared" si="56"/>
        <v>1.4749133687692904</v>
      </c>
      <c r="AB57" s="21">
        <f t="shared" si="56"/>
        <v>1.6328697337245652</v>
      </c>
      <c r="AC57" s="21">
        <f t="shared" si="56"/>
        <v>1.9050529964075278</v>
      </c>
      <c r="AD57" s="21">
        <f t="shared" si="56"/>
        <v>2.2907086635046268</v>
      </c>
      <c r="AE57" s="21">
        <f t="shared" si="56"/>
        <v>1.8796651593689566</v>
      </c>
      <c r="AF57" s="21">
        <f t="shared" si="56"/>
        <v>1.6098470262644231</v>
      </c>
      <c r="AG57" s="21">
        <f t="shared" si="56"/>
        <v>1.5748560897260959</v>
      </c>
      <c r="AH57" s="21">
        <f t="shared" si="56"/>
        <v>1.0224447077954597</v>
      </c>
      <c r="AI57" s="21">
        <f t="shared" si="56"/>
        <v>0.89768935920325355</v>
      </c>
      <c r="AJ57" s="21">
        <f t="shared" si="56"/>
        <v>0.57521259603224717</v>
      </c>
      <c r="AK57" s="21">
        <f t="shared" si="56"/>
        <v>0.52620960988848975</v>
      </c>
      <c r="AL57" s="21">
        <f t="shared" si="56"/>
        <v>0.27077825504455239</v>
      </c>
      <c r="AM57" s="21">
        <f t="shared" si="56"/>
        <v>-0.54446593670957399</v>
      </c>
      <c r="AN57" s="21">
        <f t="shared" si="56"/>
        <v>-1.2717860706280957</v>
      </c>
      <c r="AO57" s="21">
        <f t="shared" si="56"/>
        <v>-1.1614727936753175</v>
      </c>
      <c r="AP57" s="21">
        <f t="shared" si="56"/>
        <v>-1.4583284788996687</v>
      </c>
      <c r="AQ57" s="21">
        <f t="shared" si="56"/>
        <v>-1.0916854882801215</v>
      </c>
      <c r="AR57" s="21">
        <f t="shared" si="56"/>
        <v>-1.264456571129762</v>
      </c>
      <c r="AS57" s="21">
        <f t="shared" si="56"/>
        <v>-0.78945708539720827</v>
      </c>
      <c r="AT57" s="21">
        <f t="shared" si="56"/>
        <v>-0.47322573386039413</v>
      </c>
      <c r="AU57" s="21">
        <f t="shared" si="56"/>
        <v>-0.71105856158336811</v>
      </c>
      <c r="AV57" s="21">
        <f t="shared" si="56"/>
        <v>-0.77839791264705638</v>
      </c>
      <c r="AW57" s="21">
        <f t="shared" si="56"/>
        <v>-0.14574898705574188</v>
      </c>
      <c r="AX57" s="21">
        <f t="shared" si="56"/>
        <v>-0.33340157300401768</v>
      </c>
      <c r="AY57" s="21">
        <f t="shared" si="56"/>
        <v>-7.4013947948988149E-2</v>
      </c>
      <c r="AZ57" s="21">
        <f t="shared" si="56"/>
        <v>-0.13526832130156882</v>
      </c>
      <c r="BA57" s="21">
        <f t="shared" si="56"/>
        <v>-0.69768677210230789</v>
      </c>
      <c r="BB57" s="21">
        <f t="shared" si="56"/>
        <v>-0.89931823804939492</v>
      </c>
      <c r="BC57" s="21">
        <f t="shared" si="56"/>
        <v>-0.22262133638892742</v>
      </c>
      <c r="BD57" s="21">
        <f t="shared" si="56"/>
        <v>-0.60376668458386928</v>
      </c>
      <c r="BE57" s="21">
        <f t="shared" si="56"/>
        <v>-0.41137492778928803</v>
      </c>
      <c r="BF57" s="21">
        <f t="shared" si="56"/>
        <v>-1.0034963256835718</v>
      </c>
      <c r="BG57" s="21">
        <f t="shared" si="56"/>
        <v>-0.58665303779750166</v>
      </c>
      <c r="BH57" s="21">
        <f t="shared" si="56"/>
        <v>-0.76891577441125991</v>
      </c>
      <c r="BI57" s="21">
        <f t="shared" si="56"/>
        <v>-0.78395570926788793</v>
      </c>
      <c r="BJ57" s="21">
        <f t="shared" si="56"/>
        <v>-1.0128981388863751</v>
      </c>
      <c r="BK57" s="21">
        <f t="shared" si="56"/>
        <v>-0.77917059953731915</v>
      </c>
      <c r="BL57" s="21">
        <f t="shared" si="56"/>
        <v>-0.94295175068710679</v>
      </c>
      <c r="BM57" s="21">
        <f t="shared" si="56"/>
        <v>-0.92675640079592569</v>
      </c>
      <c r="BN57" s="21">
        <f t="shared" si="56"/>
        <v>-1.4754641933630077</v>
      </c>
      <c r="BO57" s="21">
        <f t="shared" si="56"/>
        <v>-1.2280582661856119</v>
      </c>
      <c r="BP57" s="21">
        <f t="shared" ref="BP57:BZ57" si="57">-(BP15-$CC$15)/$CE$15</f>
        <v>-1.1893528586934172</v>
      </c>
      <c r="BQ57" s="21">
        <f t="shared" si="57"/>
        <v>-1.3660957754658622</v>
      </c>
      <c r="BR57" s="21">
        <f t="shared" si="57"/>
        <v>-1.2090424265496913</v>
      </c>
      <c r="BS57" s="21">
        <f t="shared" si="57"/>
        <v>-0.95618854664151287</v>
      </c>
      <c r="BT57" s="21">
        <f t="shared" si="57"/>
        <v>-0.84330020440118603</v>
      </c>
      <c r="BU57" s="21">
        <f t="shared" si="57"/>
        <v>-0.59565624544475504</v>
      </c>
      <c r="BV57" s="21">
        <f t="shared" si="57"/>
        <v>-1.3422686794239984</v>
      </c>
      <c r="BW57" s="21">
        <f t="shared" si="57"/>
        <v>-1.0575485034432031</v>
      </c>
      <c r="BX57" s="21">
        <f t="shared" si="57"/>
        <v>-0.9601882140677851</v>
      </c>
      <c r="BY57" s="21">
        <f t="shared" si="57"/>
        <v>-3.294080021704305E-3</v>
      </c>
      <c r="BZ57" s="21">
        <f t="shared" si="57"/>
        <v>-0.95473582670117751</v>
      </c>
    </row>
    <row r="58" spans="2:79" x14ac:dyDescent="0.25">
      <c r="B58" s="9" t="s">
        <v>136</v>
      </c>
      <c r="C58" s="21">
        <f>-(C16-$CC$16)/$CE$16</f>
        <v>-0.44381565873595236</v>
      </c>
      <c r="D58" s="21">
        <f t="shared" ref="D58:BO58" si="58">-(D16-$CC$16)/$CE$16</f>
        <v>-0.24951265615399884</v>
      </c>
      <c r="E58" s="21">
        <f t="shared" si="58"/>
        <v>-0.14022674588936757</v>
      </c>
      <c r="F58" s="21">
        <f t="shared" si="58"/>
        <v>0.39456269284062812</v>
      </c>
      <c r="G58" s="21">
        <f t="shared" si="58"/>
        <v>-0.4042472232035409</v>
      </c>
      <c r="H58" s="21">
        <f t="shared" si="58"/>
        <v>-0.13812453108723186</v>
      </c>
      <c r="I58" s="21">
        <f t="shared" si="58"/>
        <v>0.273306199349097</v>
      </c>
      <c r="J58" s="21">
        <f t="shared" si="58"/>
        <v>1.1720464679479168</v>
      </c>
      <c r="K58" s="21">
        <f t="shared" si="58"/>
        <v>-0.35799675117248186</v>
      </c>
      <c r="L58" s="21">
        <f t="shared" si="58"/>
        <v>0.23793994656582371</v>
      </c>
      <c r="M58" s="21">
        <f t="shared" si="58"/>
        <v>0.21695164614108636</v>
      </c>
      <c r="N58" s="21">
        <f t="shared" si="58"/>
        <v>0.34554582742177076</v>
      </c>
      <c r="O58" s="21">
        <f t="shared" si="58"/>
        <v>-8.1375702166734176E-2</v>
      </c>
      <c r="P58" s="21">
        <f t="shared" si="58"/>
        <v>0.351128144244164</v>
      </c>
      <c r="Q58" s="21">
        <f t="shared" si="58"/>
        <v>0.39235933944438645</v>
      </c>
      <c r="R58" s="21">
        <f t="shared" si="58"/>
        <v>0.4678046195720944</v>
      </c>
      <c r="S58" s="21">
        <f t="shared" si="58"/>
        <v>0.44938822813545465</v>
      </c>
      <c r="T58" s="21">
        <f t="shared" si="58"/>
        <v>1.551758036523188</v>
      </c>
      <c r="U58" s="21">
        <f t="shared" si="58"/>
        <v>0.92658130987590415</v>
      </c>
      <c r="V58" s="21">
        <f t="shared" si="58"/>
        <v>0.55367740922518227</v>
      </c>
      <c r="W58" s="21">
        <f t="shared" si="58"/>
        <v>0.55781984490515857</v>
      </c>
      <c r="X58" s="21">
        <f t="shared" si="58"/>
        <v>0.65182751876514855</v>
      </c>
      <c r="Y58" s="21">
        <f t="shared" si="58"/>
        <v>0.84713943185417184</v>
      </c>
      <c r="Z58" s="21">
        <f t="shared" si="58"/>
        <v>1.1131237056244485</v>
      </c>
      <c r="AA58" s="21">
        <f t="shared" si="58"/>
        <v>1.1696080374610753</v>
      </c>
      <c r="AB58" s="21">
        <f t="shared" si="58"/>
        <v>1.5895900064057866</v>
      </c>
      <c r="AC58" s="21">
        <f t="shared" si="58"/>
        <v>2.2565691923222584</v>
      </c>
      <c r="AD58" s="21">
        <f t="shared" si="58"/>
        <v>2.5995783477615455</v>
      </c>
      <c r="AE58" s="21">
        <f t="shared" si="58"/>
        <v>2.1360868787978702</v>
      </c>
      <c r="AF58" s="21">
        <f t="shared" si="58"/>
        <v>2.0216458320089812</v>
      </c>
      <c r="AG58" s="21">
        <f t="shared" si="58"/>
        <v>2.1892715716688422</v>
      </c>
      <c r="AH58" s="21">
        <f t="shared" si="58"/>
        <v>1.5156281389564312</v>
      </c>
      <c r="AI58" s="21">
        <f t="shared" si="58"/>
        <v>1.3067630484380921</v>
      </c>
      <c r="AJ58" s="21">
        <f t="shared" si="58"/>
        <v>1.1336032733383801</v>
      </c>
      <c r="AK58" s="21">
        <f t="shared" si="58"/>
        <v>0.82766792270129019</v>
      </c>
      <c r="AL58" s="21">
        <f t="shared" si="58"/>
        <v>0.27522761256292144</v>
      </c>
      <c r="AM58" s="21">
        <f t="shared" si="58"/>
        <v>-0.73861820534911538</v>
      </c>
      <c r="AN58" s="21">
        <f t="shared" si="58"/>
        <v>-2.31918599731801</v>
      </c>
      <c r="AO58" s="21">
        <f t="shared" si="58"/>
        <v>-1.7283640019515027</v>
      </c>
      <c r="AP58" s="21">
        <f t="shared" si="58"/>
        <v>-1.9308742807919006</v>
      </c>
      <c r="AQ58" s="21">
        <f t="shared" si="58"/>
        <v>-1.610156261169384</v>
      </c>
      <c r="AR58" s="21">
        <f t="shared" si="58"/>
        <v>-1.2554874371822518</v>
      </c>
      <c r="AS58" s="21">
        <f t="shared" si="58"/>
        <v>-0.52229732923509486</v>
      </c>
      <c r="AT58" s="21">
        <f t="shared" si="58"/>
        <v>-0.54569916485695458</v>
      </c>
      <c r="AU58" s="21">
        <f t="shared" si="58"/>
        <v>-0.5766249661932995</v>
      </c>
      <c r="AV58" s="21">
        <f t="shared" si="58"/>
        <v>-0.4068880907680803</v>
      </c>
      <c r="AW58" s="21">
        <f t="shared" si="58"/>
        <v>0.20223083651243562</v>
      </c>
      <c r="AX58" s="21">
        <f t="shared" si="58"/>
        <v>-0.43299565495779219</v>
      </c>
      <c r="AY58" s="21">
        <f t="shared" si="58"/>
        <v>-3.4679605630201518E-2</v>
      </c>
      <c r="AZ58" s="21">
        <f t="shared" si="58"/>
        <v>-5.55087447484384E-2</v>
      </c>
      <c r="BA58" s="21">
        <f t="shared" si="58"/>
        <v>-0.2714805936000988</v>
      </c>
      <c r="BB58" s="21">
        <f t="shared" si="58"/>
        <v>-0.51340836097649356</v>
      </c>
      <c r="BC58" s="21">
        <f t="shared" si="58"/>
        <v>-0.26390678968662989</v>
      </c>
      <c r="BD58" s="21">
        <f t="shared" si="58"/>
        <v>-0.44700360594748967</v>
      </c>
      <c r="BE58" s="21">
        <f t="shared" si="58"/>
        <v>-0.11985870647820077</v>
      </c>
      <c r="BF58" s="21">
        <f t="shared" si="58"/>
        <v>-0.53910469246234449</v>
      </c>
      <c r="BG58" s="21">
        <f t="shared" si="58"/>
        <v>-0.42697953065266592</v>
      </c>
      <c r="BH58" s="21">
        <f t="shared" si="58"/>
        <v>-0.40507874766410701</v>
      </c>
      <c r="BI58" s="21">
        <f t="shared" si="58"/>
        <v>-0.37092552206642915</v>
      </c>
      <c r="BJ58" s="21">
        <f t="shared" si="58"/>
        <v>-0.66650961225208982</v>
      </c>
      <c r="BK58" s="21">
        <f t="shared" si="58"/>
        <v>-0.67850584407024361</v>
      </c>
      <c r="BL58" s="21">
        <f t="shared" si="58"/>
        <v>-0.53523091591052363</v>
      </c>
      <c r="BM58" s="21">
        <f t="shared" si="58"/>
        <v>-0.42916349623678085</v>
      </c>
      <c r="BN58" s="21">
        <f t="shared" si="58"/>
        <v>-0.89255322733554843</v>
      </c>
      <c r="BO58" s="21">
        <f t="shared" si="58"/>
        <v>-1.2324113769345399</v>
      </c>
      <c r="BP58" s="21">
        <f t="shared" ref="BP58:BZ58" si="59">-(BP16-$CC$16)/$CE$16</f>
        <v>-0.69267895806827029</v>
      </c>
      <c r="BQ58" s="21">
        <f t="shared" si="59"/>
        <v>-0.92379447114192992</v>
      </c>
      <c r="BR58" s="21">
        <f t="shared" si="59"/>
        <v>-0.78699510039022824</v>
      </c>
      <c r="BS58" s="21">
        <f t="shared" si="59"/>
        <v>-1.2195010306510294</v>
      </c>
      <c r="BT58" s="21">
        <f t="shared" si="59"/>
        <v>-0.3943012753220555</v>
      </c>
      <c r="BU58" s="21">
        <f t="shared" si="59"/>
        <v>-0.41138974458409899</v>
      </c>
      <c r="BV58" s="21">
        <f t="shared" si="59"/>
        <v>-1.1505723455070094</v>
      </c>
      <c r="BW58" s="21">
        <f t="shared" si="59"/>
        <v>-1.0933115723811477</v>
      </c>
      <c r="BX58" s="21">
        <f t="shared" si="59"/>
        <v>-0.75301953024235713</v>
      </c>
      <c r="BY58" s="21">
        <f t="shared" si="59"/>
        <v>3.5337172254765958E-2</v>
      </c>
      <c r="BZ58" s="21">
        <f t="shared" si="59"/>
        <v>-0.57140418050263808</v>
      </c>
    </row>
    <row r="59" spans="2:79" ht="15" x14ac:dyDescent="0.25">
      <c r="B59" s="9" t="s">
        <v>10</v>
      </c>
      <c r="C59" s="21">
        <f t="shared" ref="C59:AH59" si="60">(C17-$CC$17)/$CE$17</f>
        <v>0.44396357140900744</v>
      </c>
      <c r="D59" s="21">
        <f t="shared" si="60"/>
        <v>0.27802308898072259</v>
      </c>
      <c r="E59" s="21">
        <f t="shared" si="60"/>
        <v>-0.28617455127544594</v>
      </c>
      <c r="F59" s="21">
        <f t="shared" si="60"/>
        <v>-0.33042534658965533</v>
      </c>
      <c r="G59" s="21">
        <f t="shared" si="60"/>
        <v>-0.65124361261767261</v>
      </c>
      <c r="H59" s="21">
        <f t="shared" si="60"/>
        <v>-0.42998963604662621</v>
      </c>
      <c r="I59" s="21">
        <f t="shared" si="60"/>
        <v>-0.15342216533281799</v>
      </c>
      <c r="J59" s="21">
        <f t="shared" si="60"/>
        <v>-0.1423594665042657</v>
      </c>
      <c r="K59" s="21">
        <f t="shared" si="60"/>
        <v>-0.27511185244689368</v>
      </c>
      <c r="L59" s="21">
        <f t="shared" si="60"/>
        <v>-0.3193626477611029</v>
      </c>
      <c r="M59" s="21">
        <f t="shared" si="60"/>
        <v>-0.40786423838952146</v>
      </c>
      <c r="N59" s="21">
        <f t="shared" si="60"/>
        <v>-0.25298645478978887</v>
      </c>
      <c r="O59" s="21">
        <f t="shared" si="60"/>
        <v>-5.38578758758472E-2</v>
      </c>
      <c r="P59" s="21">
        <f t="shared" si="60"/>
        <v>0.16739610069519942</v>
      </c>
      <c r="Q59" s="21">
        <f t="shared" si="60"/>
        <v>0.20058419718085641</v>
      </c>
      <c r="R59" s="21">
        <f t="shared" si="60"/>
        <v>0.51033976438032147</v>
      </c>
      <c r="S59" s="21">
        <f t="shared" si="60"/>
        <v>0.56565325852308335</v>
      </c>
      <c r="T59" s="21">
        <f t="shared" si="60"/>
        <v>0.77584453626557737</v>
      </c>
      <c r="U59" s="21">
        <f t="shared" si="60"/>
        <v>0.91965962103675769</v>
      </c>
      <c r="V59" s="21">
        <f t="shared" si="60"/>
        <v>0.86434612689399593</v>
      </c>
      <c r="W59" s="21">
        <f t="shared" si="60"/>
        <v>0.85328342806544366</v>
      </c>
      <c r="X59" s="21">
        <f t="shared" si="60"/>
        <v>0.77584453626557737</v>
      </c>
      <c r="Y59" s="21">
        <f t="shared" si="60"/>
        <v>0.7979699339226819</v>
      </c>
      <c r="Z59" s="21">
        <f t="shared" si="60"/>
        <v>0.77584453626557737</v>
      </c>
      <c r="AA59" s="21">
        <f t="shared" si="60"/>
        <v>0.67628024680860621</v>
      </c>
      <c r="AB59" s="21">
        <f t="shared" si="60"/>
        <v>0.53246516203742622</v>
      </c>
      <c r="AC59" s="21">
        <f t="shared" si="60"/>
        <v>0.48821436672321689</v>
      </c>
      <c r="AD59" s="21">
        <f t="shared" si="60"/>
        <v>0.69840564446571107</v>
      </c>
      <c r="AE59" s="21">
        <f t="shared" si="60"/>
        <v>1.3289794776931934</v>
      </c>
      <c r="AF59" s="21">
        <f t="shared" si="60"/>
        <v>1.6608604425497631</v>
      </c>
      <c r="AG59" s="21">
        <f t="shared" si="60"/>
        <v>2.1033683956918563</v>
      </c>
      <c r="AH59" s="21">
        <f t="shared" si="60"/>
        <v>2.3799358664056642</v>
      </c>
      <c r="AI59" s="21">
        <f t="shared" ref="AI59:BO59" si="61">(AI17-$CC$17)/$CE$17</f>
        <v>2.4684374570340837</v>
      </c>
      <c r="AJ59" s="21">
        <f t="shared" si="61"/>
        <v>2.5016255535197405</v>
      </c>
      <c r="AK59" s="21">
        <f t="shared" si="61"/>
        <v>2.1918699863202753</v>
      </c>
      <c r="AL59" s="21">
        <f t="shared" si="61"/>
        <v>1.6387350448926585</v>
      </c>
      <c r="AM59" s="21">
        <f t="shared" si="61"/>
        <v>1.3842929718359553</v>
      </c>
      <c r="AN59" s="21">
        <f t="shared" si="61"/>
        <v>0.48821436672321689</v>
      </c>
      <c r="AO59" s="21">
        <f t="shared" si="61"/>
        <v>-0.45211503370373074</v>
      </c>
      <c r="AP59" s="21">
        <f t="shared" si="61"/>
        <v>-1.2928801446737075</v>
      </c>
      <c r="AQ59" s="21">
        <f t="shared" si="61"/>
        <v>-2.3770246298718356</v>
      </c>
      <c r="AR59" s="21">
        <f t="shared" si="61"/>
        <v>-2.4102127263574924</v>
      </c>
      <c r="AS59" s="21">
        <f t="shared" si="61"/>
        <v>-2.0451436650152659</v>
      </c>
      <c r="AT59" s="21">
        <f t="shared" si="61"/>
        <v>-1.6911373025015912</v>
      </c>
      <c r="AU59" s="21">
        <f t="shared" si="61"/>
        <v>-1.2043785540452889</v>
      </c>
      <c r="AV59" s="21">
        <f t="shared" si="61"/>
        <v>-0.81718409504595757</v>
      </c>
      <c r="AW59" s="21">
        <f t="shared" si="61"/>
        <v>-0.68443170910332962</v>
      </c>
      <c r="AX59" s="21">
        <f t="shared" si="61"/>
        <v>-0.66230631144622498</v>
      </c>
      <c r="AY59" s="21">
        <f t="shared" si="61"/>
        <v>-0.70655710676043426</v>
      </c>
      <c r="AZ59" s="21">
        <f t="shared" si="61"/>
        <v>-0.52955392550359714</v>
      </c>
      <c r="BA59" s="21">
        <f t="shared" si="61"/>
        <v>-0.62911821496056797</v>
      </c>
      <c r="BB59" s="21">
        <f t="shared" si="61"/>
        <v>-0.90568568567437624</v>
      </c>
      <c r="BC59" s="21">
        <f t="shared" si="61"/>
        <v>-0.9167483845029285</v>
      </c>
      <c r="BD59" s="21">
        <f t="shared" si="61"/>
        <v>-0.9941872763027948</v>
      </c>
      <c r="BE59" s="21">
        <f t="shared" si="61"/>
        <v>-0.82824679387450995</v>
      </c>
      <c r="BF59" s="21">
        <f t="shared" si="61"/>
        <v>-0.56274202198925394</v>
      </c>
      <c r="BG59" s="21">
        <f t="shared" si="61"/>
        <v>-0.35255074424675986</v>
      </c>
      <c r="BH59" s="21">
        <f t="shared" si="61"/>
        <v>-0.21979835830413194</v>
      </c>
      <c r="BI59" s="21">
        <f t="shared" si="61"/>
        <v>-0.18661026181847501</v>
      </c>
      <c r="BJ59" s="21">
        <f t="shared" si="61"/>
        <v>-0.21979835830413194</v>
      </c>
      <c r="BK59" s="21">
        <f t="shared" si="61"/>
        <v>-0.35255074424675986</v>
      </c>
      <c r="BL59" s="21">
        <f t="shared" si="61"/>
        <v>-0.15342216533281799</v>
      </c>
      <c r="BM59" s="21">
        <f t="shared" si="61"/>
        <v>-0.35255074424675986</v>
      </c>
      <c r="BN59" s="21">
        <f t="shared" si="61"/>
        <v>-0.38573884073241682</v>
      </c>
      <c r="BO59" s="21">
        <f t="shared" si="61"/>
        <v>-0.49636582901794013</v>
      </c>
      <c r="BP59" s="21">
        <f t="shared" ref="BP59:BZ59" si="62">(BP17-$CC$17)/$CE$17</f>
        <v>-0.55167932316070167</v>
      </c>
      <c r="BQ59" s="21">
        <f t="shared" si="62"/>
        <v>-0.3193626477611029</v>
      </c>
      <c r="BR59" s="21">
        <f t="shared" si="62"/>
        <v>-0.25298645478978887</v>
      </c>
      <c r="BS59" s="21">
        <f t="shared" si="62"/>
        <v>-0.28617455127544594</v>
      </c>
      <c r="BT59" s="21">
        <f t="shared" si="62"/>
        <v>-0.13129676767571336</v>
      </c>
      <c r="BU59" s="21">
        <f t="shared" si="62"/>
        <v>-0.27511185244689357</v>
      </c>
      <c r="BV59" s="21">
        <f t="shared" si="62"/>
        <v>-0.27511185244689368</v>
      </c>
      <c r="BW59" s="21">
        <f t="shared" si="62"/>
        <v>-0.18661026181847501</v>
      </c>
      <c r="BX59" s="21">
        <f t="shared" si="62"/>
        <v>-0.1976729606470273</v>
      </c>
      <c r="BY59" s="21">
        <f t="shared" si="62"/>
        <v>-0.14235946650426565</v>
      </c>
      <c r="BZ59" s="21">
        <f t="shared" si="62"/>
        <v>-0.12023406884716106</v>
      </c>
      <c r="CA59" s="17"/>
    </row>
    <row r="60" spans="2:79" ht="15" thickBot="1" x14ac:dyDescent="0.3">
      <c r="B60" s="9" t="s">
        <v>160</v>
      </c>
      <c r="AE60" s="21">
        <f>(AE18-$CC$18)/$CE$18</f>
        <v>2.633057859819909</v>
      </c>
      <c r="AF60" s="21">
        <f t="shared" ref="AF60:BZ60" si="63">(AF18-$CC$18)/$CE$18</f>
        <v>2.06788820672518</v>
      </c>
      <c r="AG60" s="21">
        <f t="shared" si="63"/>
        <v>1.8852071067349645</v>
      </c>
      <c r="AH60" s="21">
        <f t="shared" si="63"/>
        <v>1.1202300005259374</v>
      </c>
      <c r="AI60" s="21">
        <f t="shared" si="63"/>
        <v>0.75486780054550628</v>
      </c>
      <c r="AJ60" s="21">
        <f t="shared" si="63"/>
        <v>0.4465934443120177</v>
      </c>
      <c r="AK60" s="21">
        <f t="shared" si="63"/>
        <v>-0.41543299626681152</v>
      </c>
      <c r="AL60" s="21">
        <f t="shared" si="63"/>
        <v>-1.2146628087240043</v>
      </c>
      <c r="AM60" s="21">
        <f t="shared" si="63"/>
        <v>-2.3107494086652971</v>
      </c>
      <c r="AN60" s="21">
        <f t="shared" si="63"/>
        <v>-2.6133149805240912</v>
      </c>
      <c r="AO60" s="21">
        <f t="shared" si="63"/>
        <v>-2.4306338805338759</v>
      </c>
      <c r="AP60" s="21">
        <f t="shared" si="63"/>
        <v>-1.871173011813841</v>
      </c>
      <c r="AQ60" s="21">
        <f t="shared" si="63"/>
        <v>-1.380217555590137</v>
      </c>
      <c r="AR60" s="21">
        <f t="shared" si="63"/>
        <v>-0.85500939311826751</v>
      </c>
      <c r="AS60" s="21">
        <f t="shared" si="63"/>
        <v>-0.63807558687988664</v>
      </c>
      <c r="AT60" s="21">
        <f t="shared" si="63"/>
        <v>-0.33551001502109229</v>
      </c>
      <c r="AU60" s="21">
        <f t="shared" si="63"/>
        <v>0.41804952243854654</v>
      </c>
      <c r="AV60" s="21">
        <f t="shared" si="63"/>
        <v>0.50368128805896006</v>
      </c>
      <c r="AW60" s="21">
        <f t="shared" si="63"/>
        <v>0.54364277868181965</v>
      </c>
      <c r="AX60" s="21">
        <f t="shared" si="63"/>
        <v>0.13261030370383484</v>
      </c>
      <c r="AY60" s="21">
        <f t="shared" si="63"/>
        <v>-5.0070796286380614E-2</v>
      </c>
      <c r="AZ60" s="21">
        <f t="shared" si="63"/>
        <v>-8.4323502534546027E-2</v>
      </c>
      <c r="BA60" s="21">
        <f t="shared" si="63"/>
        <v>-0.12428499315740564</v>
      </c>
      <c r="BB60" s="21">
        <f t="shared" si="63"/>
        <v>0.14973665682791754</v>
      </c>
      <c r="BC60" s="21">
        <f t="shared" si="63"/>
        <v>7.552245995689251E-2</v>
      </c>
      <c r="BD60" s="21">
        <f t="shared" si="63"/>
        <v>0.25249477557241373</v>
      </c>
      <c r="BE60" s="21">
        <f t="shared" si="63"/>
        <v>0.17257179432669448</v>
      </c>
      <c r="BF60" s="21">
        <f t="shared" si="63"/>
        <v>0.2696211286964964</v>
      </c>
      <c r="BG60" s="21">
        <f t="shared" si="63"/>
        <v>0.406631953689158</v>
      </c>
      <c r="BH60" s="21">
        <f t="shared" si="63"/>
        <v>0.24107720682302533</v>
      </c>
      <c r="BI60" s="21">
        <f t="shared" si="63"/>
        <v>0.41234073806385224</v>
      </c>
      <c r="BJ60" s="21">
        <f t="shared" si="63"/>
        <v>-0.45539448688967121</v>
      </c>
      <c r="BK60" s="21">
        <f t="shared" si="63"/>
        <v>-0.56957017438355584</v>
      </c>
      <c r="BL60" s="21">
        <f t="shared" si="63"/>
        <v>-0.46110327126436546</v>
      </c>
      <c r="BM60" s="21">
        <f t="shared" si="63"/>
        <v>-0.64949315562927523</v>
      </c>
      <c r="BN60" s="21">
        <f t="shared" si="63"/>
        <v>0.17828057870138869</v>
      </c>
      <c r="BO60" s="21">
        <f t="shared" si="63"/>
        <v>0.20682450057485988</v>
      </c>
      <c r="BP60" s="21">
        <f t="shared" si="63"/>
        <v>0.34383532556752144</v>
      </c>
      <c r="BQ60" s="21">
        <f t="shared" si="63"/>
        <v>0.34954410994221569</v>
      </c>
      <c r="BR60" s="21">
        <f t="shared" si="63"/>
        <v>0.24678599119771955</v>
      </c>
      <c r="BS60" s="21">
        <f t="shared" si="63"/>
        <v>0.33241775681813301</v>
      </c>
      <c r="BT60" s="21">
        <f t="shared" si="63"/>
        <v>0.32100018806874453</v>
      </c>
      <c r="BU60" s="21">
        <f t="shared" si="63"/>
        <v>0.30387383494466186</v>
      </c>
      <c r="BV60" s="21">
        <f t="shared" si="63"/>
        <v>0.25249477557241373</v>
      </c>
      <c r="BW60" s="21">
        <f t="shared" si="63"/>
        <v>0.45230222868671194</v>
      </c>
      <c r="BX60" s="21">
        <f t="shared" si="63"/>
        <v>0.29816505056996756</v>
      </c>
      <c r="BY60" s="21">
        <f t="shared" si="63"/>
        <v>0.21253328494955412</v>
      </c>
      <c r="BZ60" s="21">
        <f t="shared" si="63"/>
        <v>0.47513736618548885</v>
      </c>
    </row>
    <row r="61" spans="2:79" ht="15" x14ac:dyDescent="0.25">
      <c r="B61" s="39" t="s">
        <v>93</v>
      </c>
      <c r="C61" s="40">
        <f>AVERAGEIF(C47:C60,"&lt;&gt;0")</f>
        <v>-0.78609113541387377</v>
      </c>
      <c r="D61" s="40">
        <f t="shared" ref="D61:AD61" si="64">AVERAGEIF(D47:D60,"&lt;&gt;0")</f>
        <v>-0.7234895503897395</v>
      </c>
      <c r="E61" s="40">
        <f t="shared" si="64"/>
        <v>-0.74463010760138493</v>
      </c>
      <c r="F61" s="40">
        <f t="shared" si="64"/>
        <v>-0.50927071345018327</v>
      </c>
      <c r="G61" s="40">
        <f t="shared" si="64"/>
        <v>-0.97874939374600611</v>
      </c>
      <c r="H61" s="40">
        <f t="shared" si="64"/>
        <v>-0.67178674999964316</v>
      </c>
      <c r="I61" s="40">
        <f t="shared" si="64"/>
        <v>-0.32588021278564699</v>
      </c>
      <c r="J61" s="40">
        <f t="shared" si="64"/>
        <v>-0.22982902548723866</v>
      </c>
      <c r="K61" s="40">
        <f t="shared" si="64"/>
        <v>-0.317261162654493</v>
      </c>
      <c r="L61" s="40">
        <f t="shared" si="64"/>
        <v>-0.23040407532899049</v>
      </c>
      <c r="M61" s="40">
        <f t="shared" si="64"/>
        <v>-5.656672281484041E-2</v>
      </c>
      <c r="N61" s="40">
        <f t="shared" si="64"/>
        <v>8.3448359283739795E-2</v>
      </c>
      <c r="O61" s="40">
        <f t="shared" si="64"/>
        <v>-4.3435135341727035E-2</v>
      </c>
      <c r="P61" s="40">
        <f t="shared" si="64"/>
        <v>-6.7097426713504521E-2</v>
      </c>
      <c r="Q61" s="40">
        <f t="shared" si="64"/>
        <v>6.7101419418786085E-2</v>
      </c>
      <c r="R61" s="40">
        <f t="shared" si="64"/>
        <v>0.23022437938540286</v>
      </c>
      <c r="S61" s="40">
        <f t="shared" si="64"/>
        <v>0.14895652273979967</v>
      </c>
      <c r="T61" s="40">
        <f t="shared" si="64"/>
        <v>0.34634214077913933</v>
      </c>
      <c r="U61" s="40">
        <f t="shared" si="64"/>
        <v>0.35772756328271099</v>
      </c>
      <c r="V61" s="40">
        <f t="shared" si="64"/>
        <v>0.37824761977563393</v>
      </c>
      <c r="W61" s="40">
        <f t="shared" si="64"/>
        <v>0.31093262477778028</v>
      </c>
      <c r="X61" s="40">
        <f t="shared" si="64"/>
        <v>0.39815330470433524</v>
      </c>
      <c r="Y61" s="40">
        <f t="shared" si="64"/>
        <v>0.66455219130188137</v>
      </c>
      <c r="Z61" s="40">
        <f t="shared" si="64"/>
        <v>0.76228068932665138</v>
      </c>
      <c r="AA61" s="40">
        <f t="shared" si="64"/>
        <v>0.9054277573043833</v>
      </c>
      <c r="AB61" s="40">
        <f t="shared" si="64"/>
        <v>1.0193482766670408</v>
      </c>
      <c r="AC61" s="40">
        <f t="shared" si="64"/>
        <v>1.2819604413175996</v>
      </c>
      <c r="AD61" s="40">
        <f t="shared" si="64"/>
        <v>1.4536269415175478</v>
      </c>
      <c r="AE61" s="40">
        <f>AVERAGE(AE47:AE60)</f>
        <v>1.5118816945263871</v>
      </c>
      <c r="AF61" s="40">
        <f t="shared" ref="AF61:BZ61" si="65">AVERAGE(AF47:AF60)</f>
        <v>1.5631295474950184</v>
      </c>
      <c r="AG61" s="40">
        <f t="shared" si="65"/>
        <v>1.5943169302584652</v>
      </c>
      <c r="AH61" s="40">
        <f t="shared" si="65"/>
        <v>1.3558375721762561</v>
      </c>
      <c r="AI61" s="40">
        <f t="shared" si="65"/>
        <v>1.0909036672201311</v>
      </c>
      <c r="AJ61" s="40">
        <f t="shared" si="65"/>
        <v>0.72217946220023854</v>
      </c>
      <c r="AK61" s="40">
        <f t="shared" si="65"/>
        <v>0.34617003641928223</v>
      </c>
      <c r="AL61" s="40">
        <f t="shared" si="65"/>
        <v>-0.2872977868866825</v>
      </c>
      <c r="AM61" s="40">
        <f t="shared" si="65"/>
        <v>-1.0696937403013529</v>
      </c>
      <c r="AN61" s="40">
        <f t="shared" si="65"/>
        <v>-1.5703659861174883</v>
      </c>
      <c r="AO61" s="40">
        <f t="shared" si="65"/>
        <v>-1.7331341654815677</v>
      </c>
      <c r="AP61" s="40">
        <f t="shared" si="65"/>
        <v>-1.8336903654323005</v>
      </c>
      <c r="AQ61" s="40">
        <f t="shared" si="65"/>
        <v>-1.6728071052934765</v>
      </c>
      <c r="AR61" s="40">
        <f t="shared" si="65"/>
        <v>-1.3671310610557672</v>
      </c>
      <c r="AS61" s="40">
        <f t="shared" si="65"/>
        <v>-0.93899649959278364</v>
      </c>
      <c r="AT61" s="40">
        <f t="shared" si="65"/>
        <v>-0.82752362118340272</v>
      </c>
      <c r="AU61" s="40">
        <f t="shared" si="65"/>
        <v>-0.73329000627948837</v>
      </c>
      <c r="AV61" s="40">
        <f t="shared" si="65"/>
        <v>-0.59483590259733921</v>
      </c>
      <c r="AW61" s="40">
        <f t="shared" si="65"/>
        <v>-0.28720154665687986</v>
      </c>
      <c r="AX61" s="40">
        <f t="shared" si="65"/>
        <v>-0.40390877526950481</v>
      </c>
      <c r="AY61" s="40">
        <f t="shared" si="65"/>
        <v>-0.35788979912770913</v>
      </c>
      <c r="AZ61" s="40">
        <f t="shared" si="65"/>
        <v>-0.28689881944112772</v>
      </c>
      <c r="BA61" s="40">
        <f t="shared" si="65"/>
        <v>-0.16261174878419915</v>
      </c>
      <c r="BB61" s="40">
        <f t="shared" si="65"/>
        <v>-0.26249461691644432</v>
      </c>
      <c r="BC61" s="40">
        <f t="shared" si="65"/>
        <v>-0.1089541244141652</v>
      </c>
      <c r="BD61" s="40">
        <f t="shared" si="65"/>
        <v>-0.11758366482219265</v>
      </c>
      <c r="BE61" s="40">
        <f t="shared" si="65"/>
        <v>-9.2032567806775607E-3</v>
      </c>
      <c r="BF61" s="40">
        <f t="shared" si="65"/>
        <v>-8.9878421334912834E-2</v>
      </c>
      <c r="BG61" s="40">
        <f t="shared" si="65"/>
        <v>3.127661156403528E-2</v>
      </c>
      <c r="BH61" s="40">
        <f t="shared" si="65"/>
        <v>2.3888641639496912E-2</v>
      </c>
      <c r="BI61" s="40">
        <f t="shared" si="65"/>
        <v>2.9273252352256314E-2</v>
      </c>
      <c r="BJ61" s="40">
        <f t="shared" si="65"/>
        <v>-9.3293777449832679E-2</v>
      </c>
      <c r="BK61" s="40">
        <f t="shared" si="65"/>
        <v>-0.10975130720830897</v>
      </c>
      <c r="BL61" s="40">
        <f t="shared" si="65"/>
        <v>-5.5320582205150619E-2</v>
      </c>
      <c r="BM61" s="40">
        <f t="shared" si="65"/>
        <v>-6.0047645347779718E-2</v>
      </c>
      <c r="BN61" s="40">
        <f t="shared" si="65"/>
        <v>-0.1642430046809806</v>
      </c>
      <c r="BO61" s="40">
        <f t="shared" si="65"/>
        <v>-0.16437910503593353</v>
      </c>
      <c r="BP61" s="40">
        <f t="shared" si="65"/>
        <v>-5.1139376442584719E-2</v>
      </c>
      <c r="BQ61" s="40">
        <f t="shared" si="65"/>
        <v>-5.281816863260385E-2</v>
      </c>
      <c r="BR61" s="40">
        <f t="shared" si="65"/>
        <v>2.3033392786138179E-3</v>
      </c>
      <c r="BS61" s="40">
        <f t="shared" si="65"/>
        <v>6.7754504818894515E-2</v>
      </c>
      <c r="BT61" s="40">
        <f t="shared" si="65"/>
        <v>0.28126371073142159</v>
      </c>
      <c r="BU61" s="40">
        <f t="shared" si="65"/>
        <v>0.37803369720486513</v>
      </c>
      <c r="BV61" s="40">
        <f t="shared" si="65"/>
        <v>0.31889117235825776</v>
      </c>
      <c r="BW61" s="40">
        <f t="shared" si="65"/>
        <v>0.45512694925137043</v>
      </c>
      <c r="BX61" s="40">
        <f t="shared" si="65"/>
        <v>0.56372140950583316</v>
      </c>
      <c r="BY61" s="40">
        <f t="shared" si="65"/>
        <v>0.74833309192211461</v>
      </c>
      <c r="BZ61" s="40">
        <f t="shared" si="65"/>
        <v>0.60686554132736237</v>
      </c>
      <c r="CA61" s="17"/>
    </row>
    <row r="62" spans="2:79" x14ac:dyDescent="0.25">
      <c r="AP62" s="9" t="s">
        <v>1</v>
      </c>
    </row>
    <row r="63" spans="2:79" x14ac:dyDescent="0.25"/>
    <row r="64" spans="2:79" x14ac:dyDescent="0.25"/>
    <row r="65" spans="42:46" hidden="1" x14ac:dyDescent="0.25"/>
    <row r="66" spans="42:46" hidden="1" x14ac:dyDescent="0.25"/>
    <row r="67" spans="42:46" hidden="1" x14ac:dyDescent="0.25"/>
    <row r="68" spans="42:46" hidden="1" x14ac:dyDescent="0.25"/>
    <row r="69" spans="42:46" hidden="1" x14ac:dyDescent="0.25">
      <c r="AT69" s="41"/>
    </row>
    <row r="70" spans="42:46" hidden="1" x14ac:dyDescent="0.25"/>
    <row r="71" spans="42:46" hidden="1" x14ac:dyDescent="0.25"/>
    <row r="72" spans="42:46" hidden="1" x14ac:dyDescent="0.25"/>
    <row r="73" spans="42:46" hidden="1" x14ac:dyDescent="0.25"/>
    <row r="74" spans="42:46" hidden="1" x14ac:dyDescent="0.25"/>
    <row r="75" spans="42:46" hidden="1" x14ac:dyDescent="0.25">
      <c r="AP75" s="42"/>
    </row>
    <row r="76" spans="42:46" hidden="1" x14ac:dyDescent="0.25"/>
    <row r="77" spans="42:46" hidden="1" x14ac:dyDescent="0.25">
      <c r="AP77" s="42"/>
    </row>
    <row r="78" spans="42:46" hidden="1" x14ac:dyDescent="0.25"/>
    <row r="79" spans="42:46" hidden="1" x14ac:dyDescent="0.25">
      <c r="AP79" s="43"/>
    </row>
    <row r="80" spans="42:46" hidden="1" x14ac:dyDescent="0.25"/>
    <row r="81" spans="2:55" hidden="1" x14ac:dyDescent="0.25"/>
    <row r="82" spans="2:55" hidden="1" x14ac:dyDescent="0.25">
      <c r="AP82" s="9" t="s">
        <v>1</v>
      </c>
    </row>
    <row r="83" spans="2:55" hidden="1" x14ac:dyDescent="0.25"/>
    <row r="84" spans="2:55" hidden="1" x14ac:dyDescent="0.25"/>
    <row r="85" spans="2:55" hidden="1" x14ac:dyDescent="0.25"/>
    <row r="86" spans="2:55" hidden="1" x14ac:dyDescent="0.25"/>
    <row r="87" spans="2:55" hidden="1" x14ac:dyDescent="0.25"/>
    <row r="88" spans="2:55" hidden="1" x14ac:dyDescent="0.25"/>
    <row r="89" spans="2:55" hidden="1" x14ac:dyDescent="0.25"/>
    <row r="90" spans="2:55" hidden="1" x14ac:dyDescent="0.25"/>
    <row r="91" spans="2:55" hidden="1" x14ac:dyDescent="0.25"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</row>
    <row r="92" spans="2:55" hidden="1" x14ac:dyDescent="0.25"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</row>
    <row r="93" spans="2:55" hidden="1" x14ac:dyDescent="0.25"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</row>
    <row r="94" spans="2:55" hidden="1" x14ac:dyDescent="0.25"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44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36"/>
      <c r="AR94" s="36"/>
    </row>
    <row r="95" spans="2:55" hidden="1" x14ac:dyDescent="0.25"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36"/>
      <c r="AR95" s="36"/>
    </row>
    <row r="96" spans="2:55" hidden="1" x14ac:dyDescent="0.25"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36"/>
      <c r="AR96" s="36"/>
      <c r="AS96" s="24"/>
      <c r="AT96" s="21"/>
      <c r="AU96" s="21"/>
      <c r="AV96" s="21"/>
      <c r="AW96" s="21"/>
      <c r="AX96" s="21"/>
      <c r="AY96" s="21"/>
      <c r="AZ96" s="21"/>
      <c r="BA96" s="21"/>
      <c r="BB96" s="21"/>
      <c r="BC96" s="21"/>
    </row>
    <row r="97" spans="2:44" hidden="1" x14ac:dyDescent="0.25"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45"/>
      <c r="AG97" s="45"/>
      <c r="AH97" s="45"/>
      <c r="AI97" s="45"/>
      <c r="AJ97" s="37"/>
      <c r="AK97" s="45"/>
      <c r="AL97" s="45"/>
      <c r="AM97" s="45"/>
      <c r="AN97" s="45"/>
      <c r="AO97" s="45"/>
      <c r="AP97" s="45"/>
      <c r="AQ97" s="36"/>
      <c r="AR97" s="36"/>
    </row>
    <row r="98" spans="2:44" hidden="1" x14ac:dyDescent="0.25">
      <c r="B98" s="47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9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</row>
    <row r="99" spans="2:44" hidden="1" x14ac:dyDescent="0.25"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50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</row>
    <row r="100" spans="2:44" hidden="1" x14ac:dyDescent="0.25"/>
    <row r="101" spans="2:44" hidden="1" x14ac:dyDescent="0.25"/>
    <row r="102" spans="2:44" hidden="1" x14ac:dyDescent="0.25"/>
    <row r="103" spans="2:44" hidden="1" x14ac:dyDescent="0.25"/>
    <row r="104" spans="2:44" hidden="1" x14ac:dyDescent="0.25"/>
    <row r="105" spans="2:44" hidden="1" x14ac:dyDescent="0.25"/>
    <row r="106" spans="2:44" hidden="1" x14ac:dyDescent="0.25"/>
    <row r="107" spans="2:44" hidden="1" x14ac:dyDescent="0.25"/>
    <row r="108" spans="2:44" hidden="1" x14ac:dyDescent="0.25">
      <c r="AE108" s="24"/>
      <c r="AF108" s="24"/>
    </row>
    <row r="109" spans="2:44" hidden="1" x14ac:dyDescent="0.25">
      <c r="AE109" s="21"/>
    </row>
    <row r="110" spans="2:44" hidden="1" x14ac:dyDescent="0.25">
      <c r="AE110" s="21"/>
      <c r="AF110" s="21"/>
    </row>
    <row r="111" spans="2:44" hidden="1" x14ac:dyDescent="0.25">
      <c r="AE111" s="21"/>
      <c r="AF111" s="21"/>
    </row>
    <row r="112" spans="2:44" hidden="1" x14ac:dyDescent="0.25">
      <c r="AE112" s="21"/>
      <c r="AF112" s="21"/>
    </row>
    <row r="113" spans="31:32" hidden="1" x14ac:dyDescent="0.25">
      <c r="AE113" s="21"/>
      <c r="AF113" s="21"/>
    </row>
    <row r="114" spans="31:32" hidden="1" x14ac:dyDescent="0.25">
      <c r="AE114" s="21"/>
      <c r="AF114" s="21"/>
    </row>
    <row r="115" spans="31:32" hidden="1" x14ac:dyDescent="0.25">
      <c r="AE115" s="21"/>
      <c r="AF115" s="21"/>
    </row>
    <row r="116" spans="31:32" hidden="1" x14ac:dyDescent="0.25">
      <c r="AE116" s="21"/>
      <c r="AF116" s="21"/>
    </row>
    <row r="117" spans="31:32" hidden="1" x14ac:dyDescent="0.25">
      <c r="AE117" s="21"/>
      <c r="AF117" s="21"/>
    </row>
    <row r="118" spans="31:32" hidden="1" x14ac:dyDescent="0.25">
      <c r="AE118" s="21"/>
      <c r="AF118" s="21"/>
    </row>
  </sheetData>
  <mergeCells count="19">
    <mergeCell ref="W45:Z45"/>
    <mergeCell ref="AA45:AD45"/>
    <mergeCell ref="C45:F45"/>
    <mergeCell ref="G45:J45"/>
    <mergeCell ref="K45:N45"/>
    <mergeCell ref="O45:R45"/>
    <mergeCell ref="S45:V45"/>
    <mergeCell ref="BW45:BZ45"/>
    <mergeCell ref="AE45:AH45"/>
    <mergeCell ref="AI45:AL45"/>
    <mergeCell ref="AM45:AP45"/>
    <mergeCell ref="AQ45:AT45"/>
    <mergeCell ref="AU45:AX45"/>
    <mergeCell ref="BS45:BV45"/>
    <mergeCell ref="AY45:BB45"/>
    <mergeCell ref="BC45:BF45"/>
    <mergeCell ref="BG45:BJ45"/>
    <mergeCell ref="BK45:BN45"/>
    <mergeCell ref="BO45:BR45"/>
  </mergeCells>
  <conditionalFormatting sqref="AE61">
    <cfRule type="colorScale" priority="27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7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7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7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7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7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7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7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59">
    <cfRule type="colorScale" priority="26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59">
    <cfRule type="colorScale" priority="25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5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5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5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5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5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5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60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47">
    <cfRule type="colorScale" priority="25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47">
    <cfRule type="colorScale" priority="24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4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4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4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4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4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5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5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48">
    <cfRule type="colorScale" priority="24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48">
    <cfRule type="colorScale" priority="23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3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3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3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3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4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4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4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49">
    <cfRule type="colorScale" priority="23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49">
    <cfRule type="colorScale" priority="22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2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2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2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3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3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3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3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W50">
    <cfRule type="colorScale" priority="22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W50">
    <cfRule type="colorScale" priority="21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1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1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2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2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2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2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2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51">
    <cfRule type="colorScale" priority="21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51">
    <cfRule type="colorScale" priority="20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0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1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1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1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1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1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1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G52">
    <cfRule type="colorScale" priority="20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G52">
    <cfRule type="colorScale" priority="19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0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0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0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0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0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0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0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S53">
    <cfRule type="colorScale" priority="19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S53">
    <cfRule type="colorScale" priority="19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9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9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9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9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9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9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9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S54">
    <cfRule type="colorScale" priority="18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S54">
    <cfRule type="colorScale" priority="18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8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8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8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8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8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8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8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55:C56">
    <cfRule type="colorScale" priority="180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55:C56">
    <cfRule type="colorScale" priority="17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7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74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7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76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7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7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7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61:AD61">
    <cfRule type="colorScale" priority="17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61:AD61">
    <cfRule type="colorScale" priority="16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6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6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6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6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6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6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70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AE61">
    <cfRule type="colorScale" priority="27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47:BZ47">
    <cfRule type="colorScale" priority="16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47:BZ47">
    <cfRule type="colorScale" priority="154">
      <colorScale>
        <cfvo type="min"/>
        <cfvo type="num" val="0"/>
        <cfvo type="max"/>
        <color rgb="FF0070C0"/>
        <color theme="0"/>
        <color rgb="FFFF6600"/>
      </colorScale>
    </cfRule>
    <cfRule type="colorScale" priority="15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5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5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5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5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6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6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48:BZ48">
    <cfRule type="colorScale" priority="15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48:BZ48">
    <cfRule type="colorScale" priority="145">
      <colorScale>
        <cfvo type="min"/>
        <cfvo type="num" val="0"/>
        <cfvo type="max"/>
        <color rgb="FF0070C0"/>
        <color theme="0"/>
        <color rgb="FFFF6600"/>
      </colorScale>
    </cfRule>
    <cfRule type="colorScale" priority="14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4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4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4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5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5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5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49:BZ49">
    <cfRule type="colorScale" priority="14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49:BZ49">
    <cfRule type="colorScale" priority="136">
      <colorScale>
        <cfvo type="min"/>
        <cfvo type="num" val="0"/>
        <cfvo type="max"/>
        <color rgb="FF0070C0"/>
        <color theme="0"/>
        <color rgb="FFFF6600"/>
      </colorScale>
    </cfRule>
    <cfRule type="colorScale" priority="13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3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4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4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4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4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X50:BZ50">
    <cfRule type="colorScale" priority="13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X50:BZ50">
    <cfRule type="colorScale" priority="127">
      <colorScale>
        <cfvo type="min"/>
        <cfvo type="num" val="0"/>
        <cfvo type="max"/>
        <color rgb="FF0070C0"/>
        <color theme="0"/>
        <color rgb="FFFF6600"/>
      </colorScale>
    </cfRule>
    <cfRule type="colorScale" priority="12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3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3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3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3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1:BZ51">
    <cfRule type="colorScale" priority="12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1:BZ51">
    <cfRule type="colorScale" priority="118">
      <colorScale>
        <cfvo type="min"/>
        <cfvo type="num" val="0"/>
        <cfvo type="max"/>
        <color rgb="FF0070C0"/>
        <color theme="0"/>
        <color rgb="FFFF6600"/>
      </colorScale>
    </cfRule>
    <cfRule type="colorScale" priority="11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2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2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2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2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2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H52:BZ52">
    <cfRule type="colorScale" priority="11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H52:BZ52">
    <cfRule type="colorScale" priority="109">
      <colorScale>
        <cfvo type="min"/>
        <cfvo type="num" val="0"/>
        <cfvo type="max"/>
        <color rgb="FF0070C0"/>
        <color theme="0"/>
        <color rgb="FFFF6600"/>
      </colorScale>
    </cfRule>
    <cfRule type="colorScale" priority="11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1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1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1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1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1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T53:BZ53">
    <cfRule type="colorScale" priority="10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T53:BZ53">
    <cfRule type="colorScale" priority="100">
      <colorScale>
        <cfvo type="min"/>
        <cfvo type="num" val="0"/>
        <cfvo type="max"/>
        <color rgb="FF0070C0"/>
        <color theme="0"/>
        <color rgb="FFFF6600"/>
      </colorScale>
    </cfRule>
    <cfRule type="colorScale" priority="10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0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0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0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0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0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0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T54:BZ54">
    <cfRule type="colorScale" priority="9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T54:BZ54">
    <cfRule type="colorScale" priority="91">
      <colorScale>
        <cfvo type="min"/>
        <cfvo type="num" val="0"/>
        <cfvo type="max"/>
        <color rgb="FF0070C0"/>
        <color theme="0"/>
        <color rgb="FFFF6600"/>
      </colorScale>
    </cfRule>
    <cfRule type="colorScale" priority="9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9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9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9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9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9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9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5:BZ55">
    <cfRule type="colorScale" priority="90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5:BZ55">
    <cfRule type="colorScale" priority="82">
      <colorScale>
        <cfvo type="min"/>
        <cfvo type="num" val="0"/>
        <cfvo type="max"/>
        <color rgb="FF0070C0"/>
        <color theme="0"/>
        <color rgb="FFFF6600"/>
      </colorScale>
    </cfRule>
    <cfRule type="colorScale" priority="8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84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8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86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8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8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8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57">
    <cfRule type="colorScale" priority="8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57">
    <cfRule type="colorScale" priority="7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7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7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7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7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7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7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80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7:BZ57">
    <cfRule type="colorScale" priority="7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7:BZ57">
    <cfRule type="colorScale" priority="64">
      <colorScale>
        <cfvo type="min"/>
        <cfvo type="num" val="0"/>
        <cfvo type="max"/>
        <color rgb="FF0070C0"/>
        <color theme="0"/>
        <color rgb="FFFF6600"/>
      </colorScale>
    </cfRule>
    <cfRule type="colorScale" priority="6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6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6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6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6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7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7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58">
    <cfRule type="colorScale" priority="6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58">
    <cfRule type="colorScale" priority="5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5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5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5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5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6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6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6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8:BZ58">
    <cfRule type="colorScale" priority="4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5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5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5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5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8:BZ58">
    <cfRule type="colorScale" priority="5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9:BZ59">
    <cfRule type="colorScale" priority="4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9:BZ59">
    <cfRule type="colorScale" priority="37">
      <colorScale>
        <cfvo type="min"/>
        <cfvo type="num" val="0"/>
        <cfvo type="max"/>
        <color rgb="FF0070C0"/>
        <color theme="0"/>
        <color rgb="FFFF6600"/>
      </colorScale>
    </cfRule>
    <cfRule type="colorScale" priority="3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4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4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4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4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AE60">
    <cfRule type="colorScale" priority="3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AE60">
    <cfRule type="colorScale" priority="28">
      <colorScale>
        <cfvo type="min"/>
        <cfvo type="num" val="0"/>
        <cfvo type="max"/>
        <color rgb="FF0070C0"/>
        <color theme="0"/>
        <color rgb="FFFF6600"/>
      </colorScale>
    </cfRule>
    <cfRule type="colorScale" priority="2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3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3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AF60:BZ60">
    <cfRule type="colorScale" priority="2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AF60:BZ60">
    <cfRule type="colorScale" priority="19">
      <colorScale>
        <cfvo type="min"/>
        <cfvo type="num" val="0"/>
        <cfvo type="max"/>
        <color rgb="FF0070C0"/>
        <color theme="0"/>
        <color rgb="FFFF6600"/>
      </colorScale>
    </cfRule>
    <cfRule type="colorScale" priority="2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6:BZ56">
    <cfRule type="colorScale" priority="1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6:BZ56">
    <cfRule type="colorScale" priority="10">
      <colorScale>
        <cfvo type="min"/>
        <cfvo type="num" val="0"/>
        <cfvo type="max"/>
        <color rgb="FF0070C0"/>
        <color theme="0"/>
        <color rgb="FFFF6600"/>
      </colorScale>
    </cfRule>
    <cfRule type="colorScale" priority="1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AF61:BZ61">
    <cfRule type="colorScale" priority="1">
      <colorScale>
        <cfvo type="min"/>
        <cfvo type="num" val="0"/>
        <cfvo type="max"/>
        <color rgb="FF0070C0"/>
        <color theme="0"/>
        <color rgb="FFFF6600"/>
      </colorScale>
    </cfRule>
    <cfRule type="colorScale" priority="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AF61:BZ61">
    <cfRule type="colorScale" priority="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1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A5253-599A-444D-9BB2-962BF8B9CF66}">
  <sheetPr>
    <tabColor rgb="FFC00000"/>
    <pageSetUpPr fitToPage="1"/>
  </sheetPr>
  <dimension ref="A1:CA19"/>
  <sheetViews>
    <sheetView tabSelected="1" workbookViewId="0"/>
  </sheetViews>
  <sheetFormatPr defaultColWidth="0" defaultRowHeight="12.75" zeroHeight="1" x14ac:dyDescent="0.2"/>
  <cols>
    <col min="1" max="2" width="9.140625" style="52" customWidth="1"/>
    <col min="3" max="79" width="2.28515625" style="52" customWidth="1"/>
    <col min="80" max="16384" width="9.140625" style="52" hidden="1"/>
  </cols>
  <sheetData>
    <row r="1" spans="1:78" x14ac:dyDescent="0.2">
      <c r="A1" s="61" t="s">
        <v>168</v>
      </c>
      <c r="Q1" s="61" t="s">
        <v>169</v>
      </c>
    </row>
    <row r="2" spans="1:78" x14ac:dyDescent="0.2">
      <c r="C2" s="63">
        <v>2000</v>
      </c>
      <c r="D2" s="63"/>
      <c r="E2" s="63"/>
      <c r="F2" s="63"/>
      <c r="G2" s="63">
        <v>2001</v>
      </c>
      <c r="H2" s="63"/>
      <c r="I2" s="63"/>
      <c r="J2" s="63"/>
      <c r="K2" s="63">
        <v>2002</v>
      </c>
      <c r="L2" s="63"/>
      <c r="M2" s="63"/>
      <c r="N2" s="63"/>
      <c r="O2" s="63">
        <v>2003</v>
      </c>
      <c r="P2" s="63"/>
      <c r="Q2" s="63"/>
      <c r="R2" s="63"/>
      <c r="S2" s="63">
        <v>2004</v>
      </c>
      <c r="T2" s="63"/>
      <c r="U2" s="63"/>
      <c r="V2" s="63"/>
      <c r="W2" s="63">
        <v>2005</v>
      </c>
      <c r="X2" s="63"/>
      <c r="Y2" s="63"/>
      <c r="Z2" s="63"/>
      <c r="AA2" s="63">
        <v>2006</v>
      </c>
      <c r="AB2" s="63"/>
      <c r="AC2" s="63"/>
      <c r="AD2" s="63"/>
      <c r="AE2" s="63">
        <v>2007</v>
      </c>
      <c r="AF2" s="63"/>
      <c r="AG2" s="63"/>
      <c r="AH2" s="63"/>
      <c r="AI2" s="63">
        <v>2008</v>
      </c>
      <c r="AJ2" s="63"/>
      <c r="AK2" s="63"/>
      <c r="AL2" s="63"/>
      <c r="AM2" s="63">
        <v>2009</v>
      </c>
      <c r="AN2" s="63"/>
      <c r="AO2" s="63"/>
      <c r="AP2" s="63"/>
      <c r="AQ2" s="63">
        <v>2010</v>
      </c>
      <c r="AR2" s="63"/>
      <c r="AS2" s="63"/>
      <c r="AT2" s="63"/>
      <c r="AU2" s="63">
        <v>2011</v>
      </c>
      <c r="AV2" s="63"/>
      <c r="AW2" s="63"/>
      <c r="AX2" s="63"/>
      <c r="AY2" s="63">
        <v>2012</v>
      </c>
      <c r="AZ2" s="63"/>
      <c r="BA2" s="63"/>
      <c r="BB2" s="63"/>
      <c r="BC2" s="63">
        <v>2013</v>
      </c>
      <c r="BD2" s="63"/>
      <c r="BE2" s="63"/>
      <c r="BF2" s="63"/>
      <c r="BG2" s="63">
        <v>2014</v>
      </c>
      <c r="BH2" s="63"/>
      <c r="BI2" s="63"/>
      <c r="BJ2" s="63"/>
      <c r="BK2" s="63">
        <v>2015</v>
      </c>
      <c r="BL2" s="63"/>
      <c r="BM2" s="63"/>
      <c r="BN2" s="63"/>
      <c r="BO2" s="63">
        <v>2016</v>
      </c>
      <c r="BP2" s="63"/>
      <c r="BQ2" s="63"/>
      <c r="BR2" s="63"/>
      <c r="BS2" s="63">
        <v>2017</v>
      </c>
      <c r="BT2" s="63"/>
      <c r="BU2" s="63"/>
      <c r="BV2" s="63"/>
      <c r="BW2" s="63">
        <v>2018</v>
      </c>
      <c r="BX2" s="63"/>
      <c r="BY2" s="63"/>
      <c r="BZ2" s="63"/>
    </row>
    <row r="3" spans="1:78" x14ac:dyDescent="0.2">
      <c r="C3" s="55" t="s">
        <v>3</v>
      </c>
      <c r="D3" s="55" t="s">
        <v>4</v>
      </c>
      <c r="E3" s="55" t="s">
        <v>2</v>
      </c>
      <c r="F3" s="55" t="s">
        <v>5</v>
      </c>
      <c r="G3" s="55" t="s">
        <v>3</v>
      </c>
      <c r="H3" s="55" t="s">
        <v>4</v>
      </c>
      <c r="I3" s="55" t="s">
        <v>2</v>
      </c>
      <c r="J3" s="55" t="s">
        <v>5</v>
      </c>
      <c r="K3" s="55" t="s">
        <v>3</v>
      </c>
      <c r="L3" s="55" t="s">
        <v>4</v>
      </c>
      <c r="M3" s="55" t="s">
        <v>2</v>
      </c>
      <c r="N3" s="55" t="s">
        <v>5</v>
      </c>
      <c r="O3" s="55" t="s">
        <v>3</v>
      </c>
      <c r="P3" s="55" t="s">
        <v>4</v>
      </c>
      <c r="Q3" s="55" t="s">
        <v>2</v>
      </c>
      <c r="R3" s="55" t="s">
        <v>5</v>
      </c>
      <c r="S3" s="55" t="s">
        <v>3</v>
      </c>
      <c r="T3" s="55" t="s">
        <v>4</v>
      </c>
      <c r="U3" s="55" t="s">
        <v>2</v>
      </c>
      <c r="V3" s="55" t="s">
        <v>5</v>
      </c>
      <c r="W3" s="55" t="s">
        <v>3</v>
      </c>
      <c r="X3" s="55" t="s">
        <v>4</v>
      </c>
      <c r="Y3" s="55" t="s">
        <v>2</v>
      </c>
      <c r="Z3" s="55" t="s">
        <v>5</v>
      </c>
      <c r="AA3" s="55" t="s">
        <v>3</v>
      </c>
      <c r="AB3" s="55" t="s">
        <v>4</v>
      </c>
      <c r="AC3" s="55" t="s">
        <v>2</v>
      </c>
      <c r="AD3" s="55" t="s">
        <v>5</v>
      </c>
      <c r="AE3" s="55" t="s">
        <v>3</v>
      </c>
      <c r="AF3" s="55" t="s">
        <v>4</v>
      </c>
      <c r="AG3" s="55" t="s">
        <v>2</v>
      </c>
      <c r="AH3" s="55" t="s">
        <v>5</v>
      </c>
      <c r="AI3" s="55" t="s">
        <v>3</v>
      </c>
      <c r="AJ3" s="55" t="s">
        <v>4</v>
      </c>
      <c r="AK3" s="55" t="s">
        <v>2</v>
      </c>
      <c r="AL3" s="55" t="s">
        <v>5</v>
      </c>
      <c r="AM3" s="55" t="s">
        <v>3</v>
      </c>
      <c r="AN3" s="55" t="s">
        <v>4</v>
      </c>
      <c r="AO3" s="55" t="s">
        <v>2</v>
      </c>
      <c r="AP3" s="55" t="s">
        <v>5</v>
      </c>
      <c r="AQ3" s="55" t="s">
        <v>3</v>
      </c>
      <c r="AR3" s="55" t="s">
        <v>4</v>
      </c>
      <c r="AS3" s="55" t="s">
        <v>2</v>
      </c>
      <c r="AT3" s="55" t="s">
        <v>5</v>
      </c>
      <c r="AU3" s="55" t="s">
        <v>3</v>
      </c>
      <c r="AV3" s="55" t="s">
        <v>4</v>
      </c>
      <c r="AW3" s="55" t="s">
        <v>2</v>
      </c>
      <c r="AX3" s="55" t="s">
        <v>5</v>
      </c>
      <c r="AY3" s="55" t="s">
        <v>3</v>
      </c>
      <c r="AZ3" s="55" t="s">
        <v>4</v>
      </c>
      <c r="BA3" s="55" t="s">
        <v>2</v>
      </c>
      <c r="BB3" s="55" t="s">
        <v>5</v>
      </c>
      <c r="BC3" s="55" t="s">
        <v>3</v>
      </c>
      <c r="BD3" s="55" t="s">
        <v>4</v>
      </c>
      <c r="BE3" s="55" t="s">
        <v>2</v>
      </c>
      <c r="BF3" s="55" t="s">
        <v>5</v>
      </c>
      <c r="BG3" s="55" t="s">
        <v>3</v>
      </c>
      <c r="BH3" s="55" t="s">
        <v>4</v>
      </c>
      <c r="BI3" s="55" t="s">
        <v>2</v>
      </c>
      <c r="BJ3" s="55" t="s">
        <v>5</v>
      </c>
      <c r="BK3" s="55" t="s">
        <v>3</v>
      </c>
      <c r="BL3" s="55" t="s">
        <v>4</v>
      </c>
      <c r="BM3" s="55" t="s">
        <v>2</v>
      </c>
      <c r="BN3" s="55" t="s">
        <v>5</v>
      </c>
      <c r="BO3" s="55" t="s">
        <v>3</v>
      </c>
      <c r="BP3" s="55" t="s">
        <v>4</v>
      </c>
      <c r="BQ3" s="55" t="s">
        <v>2</v>
      </c>
      <c r="BR3" s="55" t="s">
        <v>5</v>
      </c>
      <c r="BS3" s="55" t="s">
        <v>3</v>
      </c>
      <c r="BT3" s="55" t="s">
        <v>4</v>
      </c>
      <c r="BU3" s="55" t="s">
        <v>2</v>
      </c>
      <c r="BV3" s="55" t="s">
        <v>5</v>
      </c>
      <c r="BW3" s="55" t="s">
        <v>3</v>
      </c>
      <c r="BX3" s="55" t="s">
        <v>4</v>
      </c>
      <c r="BY3" s="55" t="s">
        <v>2</v>
      </c>
      <c r="BZ3" s="55" t="s">
        <v>5</v>
      </c>
    </row>
    <row r="4" spans="1:78" x14ac:dyDescent="0.2">
      <c r="A4" s="52" t="s">
        <v>123</v>
      </c>
      <c r="B4" s="52" t="s">
        <v>11</v>
      </c>
      <c r="C4" s="56">
        <v>-0.25981184349563652</v>
      </c>
      <c r="D4" s="56">
        <v>-0.37361991326894173</v>
      </c>
      <c r="E4" s="56">
        <v>-0.40776233420093461</v>
      </c>
      <c r="F4" s="56">
        <v>-0.37361991326894173</v>
      </c>
      <c r="G4" s="56">
        <v>-0.48742798304224699</v>
      </c>
      <c r="H4" s="56">
        <v>-0.52157040397423982</v>
      </c>
      <c r="I4" s="56">
        <v>-0.12324215976767151</v>
      </c>
      <c r="J4" s="56">
        <v>-0.16876538767699265</v>
      </c>
      <c r="K4" s="56">
        <v>-8.9099738835678649E-2</v>
      </c>
      <c r="L4" s="56">
        <v>4.7469944892286342E-2</v>
      </c>
      <c r="M4" s="56">
        <v>-0.24843103651830664</v>
      </c>
      <c r="N4" s="56">
        <v>5.8850751869617836E-2</v>
      </c>
      <c r="O4" s="56">
        <v>8.1612365824279207E-2</v>
      </c>
      <c r="P4" s="56">
        <v>0.32060931234821954</v>
      </c>
      <c r="Q4" s="56">
        <v>0.34337092630288091</v>
      </c>
      <c r="R4" s="56">
        <v>0.24094366350690558</v>
      </c>
      <c r="S4" s="56">
        <v>9.2993172801609084E-2</v>
      </c>
      <c r="T4" s="56">
        <v>-8.9099738835678649E-2</v>
      </c>
      <c r="U4" s="56">
        <v>-0.12324215976767151</v>
      </c>
      <c r="V4" s="56">
        <v>0.29784769839355818</v>
      </c>
      <c r="W4" s="56">
        <v>0.75307997748677913</v>
      </c>
      <c r="X4" s="56">
        <v>0.71893755655478786</v>
      </c>
      <c r="Y4" s="56">
        <v>0.94655369610139839</v>
      </c>
      <c r="Z4" s="56">
        <v>0.87826885423741585</v>
      </c>
      <c r="AA4" s="56">
        <v>1.1400274147160177</v>
      </c>
      <c r="AB4" s="56">
        <v>1.4017859751946193</v>
      </c>
      <c r="AC4" s="56">
        <v>1.5155940449679246</v>
      </c>
      <c r="AD4" s="56">
        <v>2.1301576217437734</v>
      </c>
      <c r="AE4" s="56">
        <v>2.5398666729276718</v>
      </c>
      <c r="AF4" s="56">
        <v>2.642293935723647</v>
      </c>
      <c r="AG4" s="56">
        <v>2.6991979706102995</v>
      </c>
      <c r="AH4" s="56">
        <v>2.3463929543130542</v>
      </c>
      <c r="AI4" s="56">
        <v>2.152919235698433</v>
      </c>
      <c r="AJ4" s="56">
        <v>1.663544535673221</v>
      </c>
      <c r="AK4" s="56">
        <v>1.2879779054213141</v>
      </c>
      <c r="AL4" s="56">
        <v>0.33199011932554945</v>
      </c>
      <c r="AM4" s="56">
        <v>-0.62399766677021362</v>
      </c>
      <c r="AN4" s="56">
        <v>-1.1247531737727572</v>
      </c>
      <c r="AO4" s="56">
        <v>-1.7734591714805974</v>
      </c>
      <c r="AP4" s="56">
        <v>-2.4221651691884358</v>
      </c>
      <c r="AQ4" s="56">
        <v>-1.9783136970725466</v>
      </c>
      <c r="AR4" s="56">
        <v>-1.762078364503266</v>
      </c>
      <c r="AS4" s="56">
        <v>-1.2499420505233925</v>
      </c>
      <c r="AT4" s="56">
        <v>-0.65814008770220489</v>
      </c>
      <c r="AU4" s="56">
        <v>-0.55571282490623108</v>
      </c>
      <c r="AV4" s="56">
        <v>-0.54433201792889963</v>
      </c>
      <c r="AW4" s="56">
        <v>-0.55571282490623108</v>
      </c>
      <c r="AX4" s="56">
        <v>-0.53295121095156972</v>
      </c>
      <c r="AY4" s="56">
        <v>-0.63537847374754508</v>
      </c>
      <c r="AZ4" s="56">
        <v>-0.61261685979288372</v>
      </c>
      <c r="BA4" s="56">
        <v>-0.64675928072487499</v>
      </c>
      <c r="BB4" s="56">
        <v>-0.58985524583822235</v>
      </c>
      <c r="BC4" s="56">
        <v>-0.61261685979288372</v>
      </c>
      <c r="BD4" s="56">
        <v>-0.52157040397423982</v>
      </c>
      <c r="BE4" s="56">
        <v>-0.46466636908758724</v>
      </c>
      <c r="BF4" s="56">
        <v>-0.49880879001957845</v>
      </c>
      <c r="BG4" s="56">
        <v>-0.20290780860898389</v>
      </c>
      <c r="BH4" s="56">
        <v>-0.30533507140495925</v>
      </c>
      <c r="BI4" s="56">
        <v>-0.24843103651830664</v>
      </c>
      <c r="BJ4" s="56">
        <v>-0.2939542644276294</v>
      </c>
      <c r="BK4" s="56">
        <v>-0.33947749233695051</v>
      </c>
      <c r="BL4" s="56">
        <v>-0.31671587838228915</v>
      </c>
      <c r="BM4" s="56">
        <v>-0.21428861558631537</v>
      </c>
      <c r="BN4" s="56">
        <v>-0.20290780860898389</v>
      </c>
      <c r="BO4" s="56">
        <v>-0.45328556211025572</v>
      </c>
      <c r="BP4" s="56">
        <v>-0.46466636908758724</v>
      </c>
      <c r="BQ4" s="56">
        <v>-0.61261685979288372</v>
      </c>
      <c r="BR4" s="56">
        <v>-0.37361991326894173</v>
      </c>
      <c r="BS4" s="56">
        <v>-0.24843103651830664</v>
      </c>
      <c r="BT4" s="56">
        <v>-6.6338124881018895E-2</v>
      </c>
      <c r="BU4" s="56">
        <v>-0.10048054581301015</v>
      </c>
      <c r="BV4" s="56">
        <v>-0.19152700163165401</v>
      </c>
      <c r="BW4" s="56">
        <v>-5.4957317903687401E-2</v>
      </c>
      <c r="BX4" s="56">
        <v>-8.9099738835678649E-2</v>
      </c>
      <c r="BY4" s="56">
        <v>-0.12324215976767151</v>
      </c>
      <c r="BZ4" s="56">
        <v>-0.10048054581301015</v>
      </c>
    </row>
    <row r="5" spans="1:78" x14ac:dyDescent="0.2">
      <c r="A5" s="52" t="s">
        <v>124</v>
      </c>
      <c r="B5" s="52" t="s">
        <v>12</v>
      </c>
      <c r="C5" s="56">
        <v>-0.71520121176854146</v>
      </c>
      <c r="D5" s="56">
        <v>-0.74205659323811113</v>
      </c>
      <c r="E5" s="56">
        <v>-0.74205659323811113</v>
      </c>
      <c r="F5" s="56">
        <v>-0.74205659323811113</v>
      </c>
      <c r="G5" s="56">
        <v>-0.58092430442069287</v>
      </c>
      <c r="H5" s="56">
        <v>-0.39293663413370439</v>
      </c>
      <c r="I5" s="56">
        <v>-0.39293663413370439</v>
      </c>
      <c r="J5" s="56">
        <v>-0.58092430442069287</v>
      </c>
      <c r="K5" s="56">
        <v>-0.25865972678585575</v>
      </c>
      <c r="L5" s="56">
        <v>-0.52721354148155308</v>
      </c>
      <c r="M5" s="56">
        <v>3.6749469379411211E-2</v>
      </c>
      <c r="N5" s="56">
        <v>-0.17809358237714684</v>
      </c>
      <c r="O5" s="56">
        <v>9.0460232318550479E-2</v>
      </c>
      <c r="P5" s="56">
        <v>-4.3816675029298181E-2</v>
      </c>
      <c r="Q5" s="56">
        <v>-0.20494896384671649</v>
      </c>
      <c r="R5" s="56">
        <v>0.14417099525769023</v>
      </c>
      <c r="S5" s="56">
        <v>-4.3816675029298181E-2</v>
      </c>
      <c r="T5" s="56">
        <v>6.3604850848980848E-2</v>
      </c>
      <c r="U5" s="56">
        <v>-4.3816675029298181E-2</v>
      </c>
      <c r="V5" s="56">
        <v>-9.752743796843745E-2</v>
      </c>
      <c r="W5" s="56">
        <v>0.17102637672725987</v>
      </c>
      <c r="X5" s="56">
        <v>0.41272480995338756</v>
      </c>
      <c r="Y5" s="56">
        <v>0.43958019142295718</v>
      </c>
      <c r="Z5" s="56">
        <v>0.73498938758822419</v>
      </c>
      <c r="AA5" s="56">
        <v>0.94983243934478223</v>
      </c>
      <c r="AB5" s="56">
        <v>1.2720970169796189</v>
      </c>
      <c r="AC5" s="56">
        <v>1.4063739243274676</v>
      </c>
      <c r="AD5" s="56">
        <v>1.3526631613883282</v>
      </c>
      <c r="AE5" s="56">
        <v>1.3258077799187582</v>
      </c>
      <c r="AF5" s="56">
        <v>1.4869400687361769</v>
      </c>
      <c r="AG5" s="56">
        <v>1.540650831675316</v>
      </c>
      <c r="AH5" s="56">
        <v>1.6480723575535952</v>
      </c>
      <c r="AI5" s="56">
        <v>1.4332293057970373</v>
      </c>
      <c r="AJ5" s="56">
        <v>1.3795185428578978</v>
      </c>
      <c r="AK5" s="56">
        <v>1.057253965223061</v>
      </c>
      <c r="AL5" s="56">
        <v>0.30530328407510854</v>
      </c>
      <c r="AM5" s="56">
        <v>-0.52721354148155308</v>
      </c>
      <c r="AN5" s="56">
        <v>-1.4671518929164942</v>
      </c>
      <c r="AO5" s="56">
        <v>-2.0848256667165974</v>
      </c>
      <c r="AP5" s="56">
        <v>-2.3265240999427252</v>
      </c>
      <c r="AQ5" s="56">
        <v>-2.3533794814122944</v>
      </c>
      <c r="AR5" s="56">
        <v>-2.3265240999427252</v>
      </c>
      <c r="AS5" s="56">
        <v>-2.0042595223078887</v>
      </c>
      <c r="AT5" s="56">
        <v>-1.7357057076121916</v>
      </c>
      <c r="AU5" s="56">
        <v>-1.4134411299773539</v>
      </c>
      <c r="AV5" s="56">
        <v>-1.4402965114469242</v>
      </c>
      <c r="AW5" s="56">
        <v>-1.0374657894033781</v>
      </c>
      <c r="AX5" s="56">
        <v>-0.98375502646423885</v>
      </c>
      <c r="AY5" s="56">
        <v>-1.0911765523425174</v>
      </c>
      <c r="AZ5" s="56">
        <v>-1.2254534596903661</v>
      </c>
      <c r="BA5" s="56">
        <v>-0.63463506735983211</v>
      </c>
      <c r="BB5" s="56">
        <v>-0.68834583029897134</v>
      </c>
      <c r="BC5" s="56">
        <v>-0.2318043453162861</v>
      </c>
      <c r="BD5" s="56">
        <v>6.3604850848980848E-2</v>
      </c>
      <c r="BE5" s="56">
        <v>-7.0672056498867819E-2</v>
      </c>
      <c r="BF5" s="56">
        <v>3.6749469379411211E-2</v>
      </c>
      <c r="BG5" s="56">
        <v>6.3604850848980848E-2</v>
      </c>
      <c r="BH5" s="56">
        <v>0.25159252113596925</v>
      </c>
      <c r="BI5" s="56">
        <v>0.22473713966639913</v>
      </c>
      <c r="BJ5" s="56">
        <v>0.33215866554467816</v>
      </c>
      <c r="BK5" s="56">
        <v>0.49329095436209647</v>
      </c>
      <c r="BL5" s="56">
        <v>0.49329095436209647</v>
      </c>
      <c r="BM5" s="56">
        <v>0.46643557289252685</v>
      </c>
      <c r="BN5" s="56">
        <v>0.43958019142295718</v>
      </c>
      <c r="BO5" s="56">
        <v>0.46643557289252685</v>
      </c>
      <c r="BP5" s="56">
        <v>0.54700171730123626</v>
      </c>
      <c r="BQ5" s="56">
        <v>0.49329095436209647</v>
      </c>
      <c r="BR5" s="56">
        <v>0.60071248024037549</v>
      </c>
      <c r="BS5" s="56">
        <v>0.70813400611865451</v>
      </c>
      <c r="BT5" s="56">
        <v>0.73498938758822419</v>
      </c>
      <c r="BU5" s="56">
        <v>0.78870015052736386</v>
      </c>
      <c r="BV5" s="56">
        <v>0.92297705787521256</v>
      </c>
      <c r="BW5" s="56">
        <v>1.0303985837534912</v>
      </c>
      <c r="BX5" s="56">
        <v>1.057253965223061</v>
      </c>
      <c r="BY5" s="56">
        <v>1.2183862540404795</v>
      </c>
      <c r="BZ5" s="56">
        <v>1.2452416355100491</v>
      </c>
    </row>
    <row r="6" spans="1:78" x14ac:dyDescent="0.2">
      <c r="A6" s="52" t="s">
        <v>125</v>
      </c>
      <c r="B6" s="52" t="s">
        <v>13</v>
      </c>
      <c r="C6" s="56">
        <v>-1.4351355024569503</v>
      </c>
      <c r="D6" s="56">
        <v>-1.4351355024569503</v>
      </c>
      <c r="E6" s="56">
        <v>-1.4351355024569503</v>
      </c>
      <c r="F6" s="56">
        <v>-1.4351355024569503</v>
      </c>
      <c r="G6" s="56">
        <v>-1.266146549976406</v>
      </c>
      <c r="H6" s="56">
        <v>-1.266146549976406</v>
      </c>
      <c r="I6" s="56">
        <v>-1.2178639921248231</v>
      </c>
      <c r="J6" s="56">
        <v>-1.2178639921248231</v>
      </c>
      <c r="K6" s="56">
        <v>-1.2902878289021982</v>
      </c>
      <c r="L6" s="56">
        <v>-0.90402736608952661</v>
      </c>
      <c r="M6" s="56">
        <v>-0.54190818220264714</v>
      </c>
      <c r="N6" s="56">
        <v>-0.63847329790581464</v>
      </c>
      <c r="O6" s="56">
        <v>-0.83160352931215142</v>
      </c>
      <c r="P6" s="56">
        <v>-0.78332097146056678</v>
      </c>
      <c r="Q6" s="56">
        <v>-0.39706050864789505</v>
      </c>
      <c r="R6" s="56">
        <v>-0.73503841360898392</v>
      </c>
      <c r="S6" s="56">
        <v>-0.7108971346831916</v>
      </c>
      <c r="T6" s="56">
        <v>-0.63847329790581464</v>
      </c>
      <c r="U6" s="56">
        <v>-0.46948434542527195</v>
      </c>
      <c r="V6" s="56">
        <v>-0.54190818220264714</v>
      </c>
      <c r="W6" s="56">
        <v>-0.73503841360898392</v>
      </c>
      <c r="X6" s="56">
        <v>-0.37291922972210451</v>
      </c>
      <c r="Y6" s="56">
        <v>-0.22807155616735239</v>
      </c>
      <c r="Z6" s="56">
        <v>-8.3223882612600275E-2</v>
      </c>
      <c r="AA6" s="56">
        <v>8.5765069867944133E-2</v>
      </c>
      <c r="AB6" s="56">
        <v>0.44788425375482355</v>
      </c>
      <c r="AC6" s="56">
        <v>1.0272749479738301</v>
      </c>
      <c r="AD6" s="56">
        <v>0.66515576408695087</v>
      </c>
      <c r="AE6" s="56">
        <v>0.49616681160640641</v>
      </c>
      <c r="AF6" s="56">
        <v>0.93070983227066273</v>
      </c>
      <c r="AG6" s="56">
        <v>1.3652528529349173</v>
      </c>
      <c r="AH6" s="56">
        <v>1.3652528529349173</v>
      </c>
      <c r="AI6" s="56">
        <v>1.1962639004543729</v>
      </c>
      <c r="AJ6" s="56">
        <v>1.3893941318607097</v>
      </c>
      <c r="AK6" s="56">
        <v>1.2204051793801651</v>
      </c>
      <c r="AL6" s="56">
        <v>0.66515576408695087</v>
      </c>
      <c r="AM6" s="56">
        <v>0.10990634879373472</v>
      </c>
      <c r="AN6" s="56">
        <v>-0.51776690327685482</v>
      </c>
      <c r="AO6" s="56">
        <v>-1.1695814342732385</v>
      </c>
      <c r="AP6" s="56">
        <v>-1.4109942235311581</v>
      </c>
      <c r="AQ6" s="56">
        <v>-1.5799831760117025</v>
      </c>
      <c r="AR6" s="56">
        <v>-1.4109942235311581</v>
      </c>
      <c r="AS6" s="56">
        <v>-1.0247337607184863</v>
      </c>
      <c r="AT6" s="56">
        <v>-1.1212988764216538</v>
      </c>
      <c r="AU6" s="56">
        <v>-1.1937227131990307</v>
      </c>
      <c r="AV6" s="56">
        <v>-0.85574480823794363</v>
      </c>
      <c r="AW6" s="56">
        <v>-0.59019074005423178</v>
      </c>
      <c r="AX6" s="56">
        <v>-0.56604946112843946</v>
      </c>
      <c r="AY6" s="56">
        <v>-0.7108971346831916</v>
      </c>
      <c r="AZ6" s="56">
        <v>-0.42120178757368737</v>
      </c>
      <c r="BA6" s="56">
        <v>1.3341233090567218E-2</v>
      </c>
      <c r="BB6" s="56">
        <v>-3.494132476101567E-2</v>
      </c>
      <c r="BC6" s="56">
        <v>-1.0800045835225085E-2</v>
      </c>
      <c r="BD6" s="56">
        <v>0.13404762771952702</v>
      </c>
      <c r="BE6" s="56">
        <v>0.39960169590323891</v>
      </c>
      <c r="BF6" s="56">
        <v>0.3030365802000714</v>
      </c>
      <c r="BG6" s="56">
        <v>0.3030365802000714</v>
      </c>
      <c r="BH6" s="56">
        <v>0.47202553268061409</v>
      </c>
      <c r="BI6" s="56">
        <v>0.47202553268061409</v>
      </c>
      <c r="BJ6" s="56">
        <v>0.47202553268061409</v>
      </c>
      <c r="BK6" s="56">
        <v>0.56859064838378337</v>
      </c>
      <c r="BL6" s="56">
        <v>0.85828599549328577</v>
      </c>
      <c r="BM6" s="56">
        <v>0.97899239012224559</v>
      </c>
      <c r="BN6" s="56">
        <v>0.97899239012224559</v>
      </c>
      <c r="BO6" s="56">
        <v>0.88242727441907809</v>
      </c>
      <c r="BP6" s="56">
        <v>1.0755575058254132</v>
      </c>
      <c r="BQ6" s="56">
        <v>1.0755575058254132</v>
      </c>
      <c r="BR6" s="56">
        <v>1.0514162268996226</v>
      </c>
      <c r="BS6" s="56">
        <v>1.0272749479738301</v>
      </c>
      <c r="BT6" s="56">
        <v>1.2686877372317498</v>
      </c>
      <c r="BU6" s="56">
        <v>1.5101005264896694</v>
      </c>
      <c r="BV6" s="56">
        <v>1.5342418054154616</v>
      </c>
      <c r="BW6" s="56">
        <v>1.4859592475638772</v>
      </c>
      <c r="BX6" s="56">
        <v>1.7032307578960062</v>
      </c>
      <c r="BY6" s="56">
        <v>1.9205022682281316</v>
      </c>
      <c r="BZ6" s="56">
        <v>1.7756545946733813</v>
      </c>
    </row>
    <row r="7" spans="1:78" x14ac:dyDescent="0.2">
      <c r="A7" s="52" t="s">
        <v>126</v>
      </c>
      <c r="B7" s="52" t="s">
        <v>14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6">
        <v>-0.62618066887418056</v>
      </c>
      <c r="X7" s="56">
        <v>-0.42050195619807529</v>
      </c>
      <c r="Y7" s="56">
        <v>-0.26782021243237752</v>
      </c>
      <c r="Z7" s="56">
        <v>-0.18117437437250491</v>
      </c>
      <c r="AA7" s="56">
        <v>0.65226605337330823</v>
      </c>
      <c r="AB7" s="56">
        <v>0.88612569396209051</v>
      </c>
      <c r="AC7" s="56">
        <v>1.4179881319558227</v>
      </c>
      <c r="AD7" s="56">
        <v>1.3492182556316035</v>
      </c>
      <c r="AE7" s="56">
        <v>1.6400706683422923</v>
      </c>
      <c r="AF7" s="56">
        <v>1.5603649095444969</v>
      </c>
      <c r="AG7" s="56">
        <v>1.4226148514638743</v>
      </c>
      <c r="AH7" s="56">
        <v>0.58623014766748294</v>
      </c>
      <c r="AI7" s="56">
        <v>1.4547915825880502</v>
      </c>
      <c r="AJ7" s="56">
        <v>0.90231921224027056</v>
      </c>
      <c r="AK7" s="56">
        <v>-7.328768766203253E-2</v>
      </c>
      <c r="AL7" s="56">
        <v>-0.54626460464420101</v>
      </c>
      <c r="AM7" s="56">
        <v>-1.0160869401436072</v>
      </c>
      <c r="AN7" s="56">
        <v>-1.3149309592772938</v>
      </c>
      <c r="AO7" s="56">
        <v>-1.558044038882179</v>
      </c>
      <c r="AP7" s="56">
        <v>-1.7376448779674489</v>
      </c>
      <c r="AQ7" s="56">
        <v>-1.7012620381995898</v>
      </c>
      <c r="AR7" s="56">
        <v>-1.6110410077925865</v>
      </c>
      <c r="AS7" s="56">
        <v>-1.4215558133946613</v>
      </c>
      <c r="AT7" s="56">
        <v>-1.43312261216479</v>
      </c>
      <c r="AU7" s="56">
        <v>-0.71703261557773623</v>
      </c>
      <c r="AV7" s="56">
        <v>-0.72880971978004905</v>
      </c>
      <c r="AW7" s="56">
        <v>-0.8514177867434124</v>
      </c>
      <c r="AX7" s="56">
        <v>-0.99358425889990232</v>
      </c>
      <c r="AY7" s="56">
        <v>-0.46024968288088092</v>
      </c>
      <c r="AZ7" s="56">
        <v>-0.5386936090855714</v>
      </c>
      <c r="BA7" s="56">
        <v>-0.64405663060983387</v>
      </c>
      <c r="BB7" s="56">
        <v>-0.59337302145345217</v>
      </c>
      <c r="BC7" s="56">
        <v>0.1933796003474782</v>
      </c>
      <c r="BD7" s="56">
        <v>-1.587430467575774E-2</v>
      </c>
      <c r="BE7" s="56">
        <v>-0.17570643313571685</v>
      </c>
      <c r="BF7" s="56">
        <v>-0.43122753323946728</v>
      </c>
      <c r="BG7" s="56">
        <v>7.329519857032471E-2</v>
      </c>
      <c r="BH7" s="56">
        <v>-0.17171062992421787</v>
      </c>
      <c r="BI7" s="56">
        <v>-0.5550974327959356</v>
      </c>
      <c r="BJ7" s="56">
        <v>-0.79106012770655942</v>
      </c>
      <c r="BK7" s="56">
        <v>-9.2215176558606629E-2</v>
      </c>
      <c r="BL7" s="56">
        <v>3.9015413124307161E-2</v>
      </c>
      <c r="BM7" s="56">
        <v>-0.27202632107606062</v>
      </c>
      <c r="BN7" s="56">
        <v>-0.38432942186240032</v>
      </c>
      <c r="BO7" s="56">
        <v>-4.5737676045907998E-2</v>
      </c>
      <c r="BP7" s="56">
        <v>0.25478878654525194</v>
      </c>
      <c r="BQ7" s="56">
        <v>3.9436023988675475E-2</v>
      </c>
      <c r="BR7" s="56">
        <v>8.5492913637005799E-2</v>
      </c>
      <c r="BS7" s="56">
        <v>0.45142436563743848</v>
      </c>
      <c r="BT7" s="56">
        <v>0.56141410666975244</v>
      </c>
      <c r="BU7" s="56">
        <v>0.75699815860101827</v>
      </c>
      <c r="BV7" s="56">
        <v>0.74353861094123219</v>
      </c>
      <c r="BW7" s="56">
        <v>1.7119951261492738</v>
      </c>
      <c r="BX7" s="56">
        <v>2.2289258784579311</v>
      </c>
      <c r="BY7" s="56">
        <v>1.8238776160712453</v>
      </c>
      <c r="BZ7" s="56">
        <v>1.5355488685467664</v>
      </c>
    </row>
    <row r="8" spans="1:78" x14ac:dyDescent="0.2">
      <c r="A8" s="52" t="s">
        <v>127</v>
      </c>
      <c r="B8" s="52" t="s">
        <v>15</v>
      </c>
      <c r="C8" s="56">
        <v>-1.9790616070696561</v>
      </c>
      <c r="D8" s="56">
        <v>-2.3860115046272701</v>
      </c>
      <c r="E8" s="56">
        <v>-2.3249690199936288</v>
      </c>
      <c r="F8" s="56">
        <v>-1.8366291429244921</v>
      </c>
      <c r="G8" s="56">
        <v>-3.4033862485213051</v>
      </c>
      <c r="H8" s="56">
        <v>-0.92099187341986055</v>
      </c>
      <c r="I8" s="56">
        <v>-0.55473696561800856</v>
      </c>
      <c r="J8" s="56">
        <v>-0.39195700659496063</v>
      </c>
      <c r="K8" s="56">
        <v>0.36090030388662303</v>
      </c>
      <c r="L8" s="56">
        <v>-0.10709207830463253</v>
      </c>
      <c r="M8" s="56">
        <v>-5.354603915229024E-3</v>
      </c>
      <c r="N8" s="56">
        <v>0.72715521168847796</v>
      </c>
      <c r="O8" s="56">
        <v>0.48298527315390893</v>
      </c>
      <c r="P8" s="56">
        <v>-0.3512620168392015</v>
      </c>
      <c r="Q8" s="56">
        <v>-0.67682193488529163</v>
      </c>
      <c r="R8" s="56">
        <v>0.42194278852026745</v>
      </c>
      <c r="S8" s="56">
        <v>0.78819769632211945</v>
      </c>
      <c r="T8" s="56">
        <v>0.70680771681059551</v>
      </c>
      <c r="U8" s="56">
        <v>0.66611272705483349</v>
      </c>
      <c r="V8" s="56">
        <v>0.157425355107816</v>
      </c>
      <c r="W8" s="56">
        <v>0.401595293642385</v>
      </c>
      <c r="X8" s="56">
        <v>0.56437525266542998</v>
      </c>
      <c r="Y8" s="56">
        <v>1.3172325631470165</v>
      </c>
      <c r="Z8" s="56">
        <v>0.401595293642385</v>
      </c>
      <c r="AA8" s="56">
        <v>1.1137576143682095</v>
      </c>
      <c r="AB8" s="56">
        <v>0.78819769632211945</v>
      </c>
      <c r="AC8" s="56">
        <v>0.48298527315390893</v>
      </c>
      <c r="AD8" s="56">
        <v>0.86958767583364049</v>
      </c>
      <c r="AE8" s="56">
        <v>0.52368026290967096</v>
      </c>
      <c r="AF8" s="56">
        <v>0.82889268607788147</v>
      </c>
      <c r="AG8" s="56">
        <v>0.32020531413086395</v>
      </c>
      <c r="AH8" s="56">
        <v>0.72715521168847796</v>
      </c>
      <c r="AI8" s="56">
        <v>0.29985781925298149</v>
      </c>
      <c r="AJ8" s="56">
        <v>-0.51404197586224654</v>
      </c>
      <c r="AK8" s="56">
        <v>-0.59543195537376759</v>
      </c>
      <c r="AL8" s="56">
        <v>-1.2058568017101901</v>
      </c>
      <c r="AM8" s="56">
        <v>-2.3656640097493891</v>
      </c>
      <c r="AN8" s="56">
        <v>-3.3626912587655449</v>
      </c>
      <c r="AO8" s="56">
        <v>-3.3016487741319018</v>
      </c>
      <c r="AP8" s="56">
        <v>-3.3830387536434241</v>
      </c>
      <c r="AQ8" s="56">
        <v>-2.2232315456042251</v>
      </c>
      <c r="AR8" s="56">
        <v>-1.6738491839014455</v>
      </c>
      <c r="AS8" s="56">
        <v>-0.75821191439681557</v>
      </c>
      <c r="AT8" s="56">
        <v>-0.55473696561800856</v>
      </c>
      <c r="AU8" s="56">
        <v>-0.4326519963507226</v>
      </c>
      <c r="AV8" s="56">
        <v>-0.37160951171708106</v>
      </c>
      <c r="AW8" s="56">
        <v>-6.6397088548870553E-2</v>
      </c>
      <c r="AX8" s="56">
        <v>-0.12743957318251206</v>
      </c>
      <c r="AY8" s="56">
        <v>-0.10709207830463253</v>
      </c>
      <c r="AZ8" s="56">
        <v>0.52368026290967096</v>
      </c>
      <c r="BA8" s="56">
        <v>0.64576523217695403</v>
      </c>
      <c r="BB8" s="56">
        <v>0.56437525266542998</v>
      </c>
      <c r="BC8" s="56">
        <v>0.66611272705483349</v>
      </c>
      <c r="BD8" s="56">
        <v>0.64576523217695403</v>
      </c>
      <c r="BE8" s="56">
        <v>0.60507024242119201</v>
      </c>
      <c r="BF8" s="56">
        <v>0.68646022193271594</v>
      </c>
      <c r="BG8" s="56">
        <v>0.66611272705483349</v>
      </c>
      <c r="BH8" s="56">
        <v>0.64576523217695403</v>
      </c>
      <c r="BI8" s="56">
        <v>0.54402775778755053</v>
      </c>
      <c r="BJ8" s="56">
        <v>0.91028266558940252</v>
      </c>
      <c r="BK8" s="56">
        <v>0.5033327680317885</v>
      </c>
      <c r="BL8" s="56">
        <v>0.68646022193271594</v>
      </c>
      <c r="BM8" s="56">
        <v>0.52368026290967096</v>
      </c>
      <c r="BN8" s="56">
        <v>0.44229028339814697</v>
      </c>
      <c r="BO8" s="56">
        <v>0.70680771681059551</v>
      </c>
      <c r="BP8" s="56">
        <v>0.84924018095576104</v>
      </c>
      <c r="BQ8" s="56">
        <v>0.60507024242119201</v>
      </c>
      <c r="BR8" s="56">
        <v>0.86958767583364049</v>
      </c>
      <c r="BS8" s="56">
        <v>1.1544526041239715</v>
      </c>
      <c r="BT8" s="56">
        <v>1.215495088757613</v>
      </c>
      <c r="BU8" s="56">
        <v>1.1544526041239715</v>
      </c>
      <c r="BV8" s="56">
        <v>1.0934101194903301</v>
      </c>
      <c r="BW8" s="56">
        <v>1.41897003753642</v>
      </c>
      <c r="BX8" s="56">
        <v>1.5207075119258235</v>
      </c>
      <c r="BY8" s="56">
        <v>1.7445299555825131</v>
      </c>
      <c r="BZ8" s="56">
        <v>1.4393175324143024</v>
      </c>
    </row>
    <row r="9" spans="1:78" x14ac:dyDescent="0.2">
      <c r="A9" s="52" t="s">
        <v>145</v>
      </c>
      <c r="B9" s="52" t="s">
        <v>16</v>
      </c>
      <c r="C9" s="57"/>
      <c r="D9" s="57"/>
      <c r="E9" s="57"/>
      <c r="F9" s="57"/>
      <c r="G9" s="56">
        <v>-2.003580441094778</v>
      </c>
      <c r="H9" s="56">
        <v>-1.740055779638561</v>
      </c>
      <c r="I9" s="56">
        <v>-0.68595713381369394</v>
      </c>
      <c r="J9" s="56">
        <v>-0.81771946454180233</v>
      </c>
      <c r="K9" s="56">
        <v>-0.6639967453590091</v>
      </c>
      <c r="L9" s="56">
        <v>-9.3026645537206215E-2</v>
      </c>
      <c r="M9" s="56">
        <v>0.87323044646892201</v>
      </c>
      <c r="N9" s="56">
        <v>0.609705785012705</v>
      </c>
      <c r="O9" s="56">
        <v>3.8735685190902161E-2</v>
      </c>
      <c r="P9" s="56">
        <v>-0.42243247235747716</v>
      </c>
      <c r="Q9" s="56">
        <v>0.56578500810333565</v>
      </c>
      <c r="R9" s="56">
        <v>0.76342850419549824</v>
      </c>
      <c r="S9" s="56">
        <v>-7.1066257082521331E-2</v>
      </c>
      <c r="T9" s="56">
        <v>0.23637918128306473</v>
      </c>
      <c r="U9" s="56">
        <v>1.0049927771970304</v>
      </c>
      <c r="V9" s="56">
        <v>1.1367551079251388</v>
      </c>
      <c r="W9" s="56">
        <v>0.609705785012705</v>
      </c>
      <c r="X9" s="56">
        <v>1.0049927771970304</v>
      </c>
      <c r="Y9" s="56">
        <v>1.7296855962016264</v>
      </c>
      <c r="Z9" s="56">
        <v>1.993210257657843</v>
      </c>
      <c r="AA9" s="56">
        <v>1.6418440423828875</v>
      </c>
      <c r="AB9" s="56">
        <v>1.7955667615656807</v>
      </c>
      <c r="AC9" s="56">
        <v>2.2128141422046905</v>
      </c>
      <c r="AD9" s="56">
        <v>2.2128141422046905</v>
      </c>
      <c r="AE9" s="56">
        <v>1.8834083153844194</v>
      </c>
      <c r="AF9" s="56">
        <v>1.9712498692031586</v>
      </c>
      <c r="AG9" s="56">
        <v>2.0590914230218971</v>
      </c>
      <c r="AH9" s="56">
        <v>1.597923265473518</v>
      </c>
      <c r="AI9" s="56">
        <v>0.17049801591901054</v>
      </c>
      <c r="AJ9" s="56">
        <v>-0.79575907608711749</v>
      </c>
      <c r="AK9" s="56">
        <v>-0.77379868763243298</v>
      </c>
      <c r="AL9" s="56">
        <v>-1.5863330604557682</v>
      </c>
      <c r="AM9" s="56">
        <v>-2.3110258794603644</v>
      </c>
      <c r="AN9" s="56">
        <v>-2.4427882101884726</v>
      </c>
      <c r="AO9" s="56">
        <v>-2.3110258794603644</v>
      </c>
      <c r="AP9" s="56">
        <v>-2.4427882101884726</v>
      </c>
      <c r="AQ9" s="56">
        <v>-2.2890654910056791</v>
      </c>
      <c r="AR9" s="56">
        <v>-2.2012239371869402</v>
      </c>
      <c r="AS9" s="56">
        <v>-1.4545707297276598</v>
      </c>
      <c r="AT9" s="56">
        <v>-1.5204518950917141</v>
      </c>
      <c r="AU9" s="56">
        <v>-1.4765311181823442</v>
      </c>
      <c r="AV9" s="56">
        <v>-1.0592837375433342</v>
      </c>
      <c r="AW9" s="56">
        <v>-0.15890781090126041</v>
      </c>
      <c r="AX9" s="56">
        <v>-0.20282858781062971</v>
      </c>
      <c r="AY9" s="56">
        <v>-0.48831363772153136</v>
      </c>
      <c r="AZ9" s="56">
        <v>3.8735685190902161E-2</v>
      </c>
      <c r="BA9" s="56">
        <v>0.41206228892054242</v>
      </c>
      <c r="BB9" s="56">
        <v>0.14853762746432567</v>
      </c>
      <c r="BC9" s="56">
        <v>-0.35655130699342297</v>
      </c>
      <c r="BD9" s="56">
        <v>0.10461685055495636</v>
      </c>
      <c r="BE9" s="56">
        <v>0.25833956973774963</v>
      </c>
      <c r="BF9" s="56">
        <v>0.10461685055495636</v>
      </c>
      <c r="BG9" s="56">
        <v>-0.11498703399189111</v>
      </c>
      <c r="BH9" s="56">
        <v>0.12657723900964124</v>
      </c>
      <c r="BI9" s="56">
        <v>0.58774539655802061</v>
      </c>
      <c r="BJ9" s="56">
        <v>0.25833956973774963</v>
      </c>
      <c r="BK9" s="56">
        <v>-0.20282858781062971</v>
      </c>
      <c r="BL9" s="56">
        <v>-0.31263053008405367</v>
      </c>
      <c r="BM9" s="56">
        <v>0.14853762746432567</v>
      </c>
      <c r="BN9" s="56">
        <v>-0.62007596844963975</v>
      </c>
      <c r="BO9" s="56">
        <v>-0.94948179526991072</v>
      </c>
      <c r="BP9" s="56">
        <v>-0.99340257217928007</v>
      </c>
      <c r="BQ9" s="56">
        <v>-0.6639967453590091</v>
      </c>
      <c r="BR9" s="56">
        <v>-0.55419480308558555</v>
      </c>
      <c r="BS9" s="56">
        <v>-0.42243247235747716</v>
      </c>
      <c r="BT9" s="56">
        <v>0.19245840437369544</v>
      </c>
      <c r="BU9" s="56">
        <v>0.76342850419549824</v>
      </c>
      <c r="BV9" s="56">
        <v>0.89519083492360663</v>
      </c>
      <c r="BW9" s="56">
        <v>0.89519083492360663</v>
      </c>
      <c r="BX9" s="56">
        <v>1.180675884834508</v>
      </c>
      <c r="BY9" s="56">
        <v>1.532042100109464</v>
      </c>
      <c r="BZ9" s="56">
        <v>1.4442005462907248</v>
      </c>
    </row>
    <row r="10" spans="1:78" x14ac:dyDescent="0.2">
      <c r="A10" s="52" t="s">
        <v>146</v>
      </c>
      <c r="B10" s="52" t="s">
        <v>17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6">
        <v>0.21781643120405247</v>
      </c>
      <c r="T10" s="56">
        <v>0.60677434406843234</v>
      </c>
      <c r="U10" s="56">
        <v>0.76235750921418421</v>
      </c>
      <c r="V10" s="56">
        <v>0.76235750921418421</v>
      </c>
      <c r="W10" s="56">
        <v>0.99573225693281209</v>
      </c>
      <c r="X10" s="56">
        <v>0.4511911789226804</v>
      </c>
      <c r="Y10" s="56">
        <v>1.2291070046514401</v>
      </c>
      <c r="Z10" s="56">
        <v>1.5402733349429438</v>
      </c>
      <c r="AA10" s="56">
        <v>0.9179406743599362</v>
      </c>
      <c r="AB10" s="56">
        <v>1.2291070046514401</v>
      </c>
      <c r="AC10" s="56">
        <v>1.306898587224316</v>
      </c>
      <c r="AD10" s="56">
        <v>1.5402733349429438</v>
      </c>
      <c r="AE10" s="56">
        <v>1.4624817523700679</v>
      </c>
      <c r="AF10" s="56">
        <v>1.306898587224316</v>
      </c>
      <c r="AG10" s="56">
        <v>1.3846901697971921</v>
      </c>
      <c r="AH10" s="56">
        <v>0.99573225693281209</v>
      </c>
      <c r="AI10" s="56">
        <v>0.21781643120405247</v>
      </c>
      <c r="AJ10" s="56">
        <v>-0.2489330642332033</v>
      </c>
      <c r="AK10" s="56">
        <v>-0.56009939452470714</v>
      </c>
      <c r="AL10" s="56">
        <v>-1.4935983853992187</v>
      </c>
      <c r="AM10" s="56">
        <v>-2.3493057937008546</v>
      </c>
      <c r="AN10" s="56">
        <v>-2.5826805414194824</v>
      </c>
      <c r="AO10" s="56">
        <v>-2.1937226285551024</v>
      </c>
      <c r="AP10" s="56">
        <v>-2.1159310459822267</v>
      </c>
      <c r="AQ10" s="56">
        <v>-2.1159310459822267</v>
      </c>
      <c r="AR10" s="56">
        <v>-1.026848889961963</v>
      </c>
      <c r="AS10" s="56">
        <v>-0.4823078119518312</v>
      </c>
      <c r="AT10" s="56">
        <v>-0.949057307389087</v>
      </c>
      <c r="AU10" s="56">
        <v>-1.2602236376805909</v>
      </c>
      <c r="AV10" s="56">
        <v>-0.79347414224333501</v>
      </c>
      <c r="AW10" s="56">
        <v>-0.4823078119518312</v>
      </c>
      <c r="AX10" s="56">
        <v>-0.32672464680607927</v>
      </c>
      <c r="AY10" s="56">
        <v>-0.63789097709758313</v>
      </c>
      <c r="AZ10" s="56">
        <v>-0.56009939452470714</v>
      </c>
      <c r="BA10" s="56">
        <v>-9.334989908745138E-2</v>
      </c>
      <c r="BB10" s="56">
        <v>-0.17114148166032733</v>
      </c>
      <c r="BC10" s="56">
        <v>-0.32672464680607927</v>
      </c>
      <c r="BD10" s="56">
        <v>-0.63789097709758313</v>
      </c>
      <c r="BE10" s="56">
        <v>-1.5558316514575414E-2</v>
      </c>
      <c r="BF10" s="56">
        <v>6.2233266058300554E-2</v>
      </c>
      <c r="BG10" s="56">
        <v>0.14002484863117651</v>
      </c>
      <c r="BH10" s="56">
        <v>-1.5558316514575414E-2</v>
      </c>
      <c r="BI10" s="56">
        <v>0.21781643120405247</v>
      </c>
      <c r="BJ10" s="56">
        <v>-1.5558316514575414E-2</v>
      </c>
      <c r="BK10" s="56">
        <v>-9.334989908745138E-2</v>
      </c>
      <c r="BL10" s="56">
        <v>-0.17114148166032733</v>
      </c>
      <c r="BM10" s="56">
        <v>-0.17114148166032733</v>
      </c>
      <c r="BN10" s="56">
        <v>-9.334989908745138E-2</v>
      </c>
      <c r="BO10" s="56">
        <v>-0.32672464680607927</v>
      </c>
      <c r="BP10" s="56">
        <v>-0.2489330642332033</v>
      </c>
      <c r="BQ10" s="56">
        <v>-1.5558316514575414E-2</v>
      </c>
      <c r="BR10" s="56">
        <v>-1.5558316514575414E-2</v>
      </c>
      <c r="BS10" s="56">
        <v>0.14002484863117651</v>
      </c>
      <c r="BT10" s="56">
        <v>0.29560801377692847</v>
      </c>
      <c r="BU10" s="56">
        <v>0.4511911789226804</v>
      </c>
      <c r="BV10" s="56">
        <v>0.76235750921418421</v>
      </c>
      <c r="BW10" s="56">
        <v>0.68456592664130822</v>
      </c>
      <c r="BX10" s="56">
        <v>0.84014909178706021</v>
      </c>
      <c r="BY10" s="56">
        <v>1.0735238395056881</v>
      </c>
      <c r="BZ10" s="56">
        <v>0.99573225693281209</v>
      </c>
    </row>
    <row r="11" spans="1:78" x14ac:dyDescent="0.2">
      <c r="A11" s="52" t="s">
        <v>147</v>
      </c>
      <c r="B11" s="53" t="s">
        <v>18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6">
        <v>0.26736248430699772</v>
      </c>
      <c r="T11" s="56">
        <v>8.2974564095275066E-2</v>
      </c>
      <c r="U11" s="56">
        <v>-0.1014133561164476</v>
      </c>
      <c r="V11" s="56">
        <v>0.54394436462458173</v>
      </c>
      <c r="W11" s="56">
        <v>0.63613832473044307</v>
      </c>
      <c r="X11" s="56">
        <v>0.54394436462458173</v>
      </c>
      <c r="Y11" s="56">
        <v>0.63613832473044307</v>
      </c>
      <c r="Z11" s="56">
        <v>0.63613832473044307</v>
      </c>
      <c r="AA11" s="56">
        <v>1.1893020853656111</v>
      </c>
      <c r="AB11" s="56">
        <v>0.72833228483630441</v>
      </c>
      <c r="AC11" s="56">
        <v>1.1893020853656111</v>
      </c>
      <c r="AD11" s="56">
        <v>1.3736900055773338</v>
      </c>
      <c r="AE11" s="56">
        <v>1.1893020853656111</v>
      </c>
      <c r="AF11" s="56">
        <v>1.6502718858949177</v>
      </c>
      <c r="AG11" s="56">
        <v>1.6502718858949177</v>
      </c>
      <c r="AH11" s="56">
        <v>1.7424658460007791</v>
      </c>
      <c r="AI11" s="56">
        <v>1.3736900055773338</v>
      </c>
      <c r="AJ11" s="56">
        <v>0.82052624494216575</v>
      </c>
      <c r="AK11" s="56">
        <v>-0.3779952364340316</v>
      </c>
      <c r="AL11" s="56">
        <v>-0.93115899706919958</v>
      </c>
      <c r="AM11" s="56">
        <v>-1.5765167178102288</v>
      </c>
      <c r="AN11" s="56">
        <v>-1.7609046380219515</v>
      </c>
      <c r="AO11" s="56">
        <v>-2.2218744385512581</v>
      </c>
      <c r="AP11" s="56">
        <v>-1.853098598127813</v>
      </c>
      <c r="AQ11" s="56">
        <v>-2.1296804784453971</v>
      </c>
      <c r="AR11" s="56">
        <v>-1.4843227577043676</v>
      </c>
      <c r="AS11" s="56">
        <v>-1.2077408773867835</v>
      </c>
      <c r="AT11" s="56">
        <v>-1.2077408773867835</v>
      </c>
      <c r="AU11" s="56">
        <v>-1.853098598127813</v>
      </c>
      <c r="AV11" s="56">
        <v>-1.6687106779160903</v>
      </c>
      <c r="AW11" s="56">
        <v>-0.93115899706919958</v>
      </c>
      <c r="AX11" s="56">
        <v>-1.2077408773867835</v>
      </c>
      <c r="AY11" s="56">
        <v>-0.7467710768574769</v>
      </c>
      <c r="AZ11" s="56">
        <v>-0.83896503696333824</v>
      </c>
      <c r="BA11" s="56">
        <v>-0.1014133561164476</v>
      </c>
      <c r="BB11" s="56">
        <v>-0.65457711675161556</v>
      </c>
      <c r="BC11" s="56">
        <v>-0.19360731622230892</v>
      </c>
      <c r="BD11" s="56">
        <v>-9.219396010586264E-3</v>
      </c>
      <c r="BE11" s="56">
        <v>0.26736248430699772</v>
      </c>
      <c r="BF11" s="56">
        <v>-9.219396010586264E-3</v>
      </c>
      <c r="BG11" s="56">
        <v>8.2974564095275066E-2</v>
      </c>
      <c r="BH11" s="56">
        <v>0.26736248430699772</v>
      </c>
      <c r="BI11" s="56">
        <v>-9.219396010586264E-3</v>
      </c>
      <c r="BJ11" s="56">
        <v>8.2974564095275066E-2</v>
      </c>
      <c r="BK11" s="56">
        <v>-9.219396010586264E-3</v>
      </c>
      <c r="BL11" s="56">
        <v>-9.219396010586264E-3</v>
      </c>
      <c r="BM11" s="56">
        <v>8.2974564095275066E-2</v>
      </c>
      <c r="BN11" s="56">
        <v>-0.19360731622230892</v>
      </c>
      <c r="BO11" s="56">
        <v>0.17516852420113641</v>
      </c>
      <c r="BP11" s="56">
        <v>0.17516852420113641</v>
      </c>
      <c r="BQ11" s="56">
        <v>0.45175040451872039</v>
      </c>
      <c r="BR11" s="56">
        <v>0.26736248430699772</v>
      </c>
      <c r="BS11" s="56">
        <v>8.2974564095275066E-2</v>
      </c>
      <c r="BT11" s="56">
        <v>0.45175040451872039</v>
      </c>
      <c r="BU11" s="56">
        <v>0.54394436462458173</v>
      </c>
      <c r="BV11" s="56">
        <v>0.72833228483630441</v>
      </c>
      <c r="BW11" s="56">
        <v>0.63613832473044307</v>
      </c>
      <c r="BX11" s="56">
        <v>0.82052624494216575</v>
      </c>
      <c r="BY11" s="56">
        <v>0.91272020504802709</v>
      </c>
      <c r="BZ11" s="56">
        <v>1.0049141651538884</v>
      </c>
    </row>
    <row r="12" spans="1:78" x14ac:dyDescent="0.2">
      <c r="A12" s="52" t="s">
        <v>128</v>
      </c>
      <c r="B12" s="53" t="s">
        <v>19</v>
      </c>
      <c r="C12" s="59">
        <v>-0.74578326635681802</v>
      </c>
      <c r="D12" s="59">
        <v>-0.17606239023745593</v>
      </c>
      <c r="E12" s="59">
        <v>-0.18761078637500991</v>
      </c>
      <c r="F12" s="59">
        <v>0.50529298187826976</v>
      </c>
      <c r="G12" s="59">
        <v>0.42830367429457317</v>
      </c>
      <c r="H12" s="59">
        <v>7.0303394030377636E-2</v>
      </c>
      <c r="I12" s="59">
        <v>0.40905634739864816</v>
      </c>
      <c r="J12" s="59">
        <v>0.26277666298962254</v>
      </c>
      <c r="K12" s="59">
        <v>0.6592715970456664</v>
      </c>
      <c r="L12" s="59">
        <v>0.26277666298962254</v>
      </c>
      <c r="M12" s="59">
        <v>0.34361543595250388</v>
      </c>
      <c r="N12" s="59">
        <v>0.4590993973280505</v>
      </c>
      <c r="O12" s="59">
        <v>0.61307801249544547</v>
      </c>
      <c r="P12" s="59">
        <v>0.66312106242485103</v>
      </c>
      <c r="Q12" s="59">
        <v>0.61692747787463176</v>
      </c>
      <c r="R12" s="59">
        <v>0.59768015097870675</v>
      </c>
      <c r="S12" s="59">
        <v>0.52069084339500848</v>
      </c>
      <c r="T12" s="59">
        <v>0.64772320090811075</v>
      </c>
      <c r="U12" s="59">
        <v>0.68236838932077437</v>
      </c>
      <c r="V12" s="59">
        <v>0.55148656642848914</v>
      </c>
      <c r="W12" s="59">
        <v>0.58998122022033583</v>
      </c>
      <c r="X12" s="59">
        <v>0.69391678545832847</v>
      </c>
      <c r="Y12" s="59">
        <v>0.80170181607550406</v>
      </c>
      <c r="Z12" s="59">
        <v>0.91333631207186761</v>
      </c>
      <c r="AA12" s="59">
        <v>0.92873417358860799</v>
      </c>
      <c r="AB12" s="59">
        <v>0.9441320351053466</v>
      </c>
      <c r="AC12" s="59">
        <v>1.2097451462691036</v>
      </c>
      <c r="AD12" s="59">
        <v>1.2828849884736155</v>
      </c>
      <c r="AE12" s="59">
        <v>1.3444764345405735</v>
      </c>
      <c r="AF12" s="59">
        <v>1.1250569079270358</v>
      </c>
      <c r="AG12" s="59">
        <v>0.947981500484533</v>
      </c>
      <c r="AH12" s="59">
        <v>0.60152961635789304</v>
      </c>
      <c r="AI12" s="59">
        <v>0.1049485824430413</v>
      </c>
      <c r="AJ12" s="59">
        <v>-0.73038540484007941</v>
      </c>
      <c r="AK12" s="59">
        <v>-1.173073923446341</v>
      </c>
      <c r="AL12" s="59">
        <v>-2.2316769027221857</v>
      </c>
      <c r="AM12" s="59">
        <v>-3.7560651928794013</v>
      </c>
      <c r="AN12" s="59">
        <v>-3.2748820204812912</v>
      </c>
      <c r="AO12" s="59">
        <v>-3.4096133087527614</v>
      </c>
      <c r="AP12" s="59">
        <v>-2.8706881556668766</v>
      </c>
      <c r="AQ12" s="59">
        <v>-1.962214326179244</v>
      </c>
      <c r="AR12" s="59">
        <v>-0.96905225834954356</v>
      </c>
      <c r="AS12" s="59">
        <v>-0.61490144346453279</v>
      </c>
      <c r="AT12" s="59">
        <v>-0.3223420746464799</v>
      </c>
      <c r="AU12" s="59">
        <v>-0.18376132099582526</v>
      </c>
      <c r="AV12" s="59">
        <v>-0.21070757865011958</v>
      </c>
      <c r="AW12" s="59">
        <v>-9.5223617274572958E-2</v>
      </c>
      <c r="AX12" s="59">
        <v>-0.16836345947908493</v>
      </c>
      <c r="AY12" s="59">
        <v>0.13189484009733399</v>
      </c>
      <c r="AZ12" s="59">
        <v>-9.5223617274572958E-2</v>
      </c>
      <c r="BA12" s="59">
        <v>-1.4384844311691632E-2</v>
      </c>
      <c r="BB12" s="59">
        <v>6.2604463272008304E-2</v>
      </c>
      <c r="BC12" s="59">
        <v>0.26277666298962254</v>
      </c>
      <c r="BD12" s="59">
        <v>2.7959274859343006E-2</v>
      </c>
      <c r="BE12" s="59">
        <v>-6.827735962027863E-2</v>
      </c>
      <c r="BF12" s="59">
        <v>3.1808740238529316E-2</v>
      </c>
      <c r="BG12" s="59">
        <v>0.1896368207851073</v>
      </c>
      <c r="BH12" s="59">
        <v>5.1056067134452661E-2</v>
      </c>
      <c r="BI12" s="59">
        <v>-5.6728963482724631E-2</v>
      </c>
      <c r="BJ12" s="59">
        <v>-1.4384844311689991E-2</v>
      </c>
      <c r="BK12" s="59">
        <v>-7.982575575783428E-2</v>
      </c>
      <c r="BL12" s="59">
        <v>-2.9782705828430307E-2</v>
      </c>
      <c r="BM12" s="59">
        <v>-0.10292254803294393</v>
      </c>
      <c r="BN12" s="59">
        <v>-0.13371827106642128</v>
      </c>
      <c r="BO12" s="59">
        <v>-2.2083775070060971E-2</v>
      </c>
      <c r="BP12" s="59">
        <v>0.13189484009733726</v>
      </c>
      <c r="BQ12" s="59">
        <v>9.3400186305485647E-2</v>
      </c>
      <c r="BR12" s="59">
        <v>5.1056067134452661E-2</v>
      </c>
      <c r="BS12" s="59">
        <v>0.12804537471814931</v>
      </c>
      <c r="BT12" s="59">
        <v>0.28587345526473057</v>
      </c>
      <c r="BU12" s="59">
        <v>0.3975079512610909</v>
      </c>
      <c r="BV12" s="59">
        <v>0.49759405111989885</v>
      </c>
      <c r="BW12" s="59">
        <v>0.46294886270723518</v>
      </c>
      <c r="BX12" s="59">
        <v>0.2704755937479919</v>
      </c>
      <c r="BY12" s="59">
        <v>0.38595955512353852</v>
      </c>
      <c r="BZ12" s="59">
        <v>0.45524993194886421</v>
      </c>
    </row>
    <row r="13" spans="1:78" x14ac:dyDescent="0.2">
      <c r="A13" s="52" t="s">
        <v>166</v>
      </c>
      <c r="B13" s="52" t="s">
        <v>163</v>
      </c>
      <c r="C13" s="59">
        <v>-1.6380778220649199</v>
      </c>
      <c r="D13" s="59">
        <v>-1.6277620964152462</v>
      </c>
      <c r="E13" s="59">
        <v>-1.6122208638381146</v>
      </c>
      <c r="F13" s="59">
        <v>-1.5899490430502119</v>
      </c>
      <c r="G13" s="59">
        <v>-1.5690131932890707</v>
      </c>
      <c r="H13" s="59">
        <v>-1.5493625814777248</v>
      </c>
      <c r="I13" s="59">
        <v>-1.5274966253055473</v>
      </c>
      <c r="J13" s="59">
        <v>-1.4815493686003605</v>
      </c>
      <c r="K13" s="59">
        <v>-1.4624568206356363</v>
      </c>
      <c r="L13" s="59">
        <v>-1.4431275183117394</v>
      </c>
      <c r="M13" s="59">
        <v>-1.4070901226405015</v>
      </c>
      <c r="N13" s="59">
        <v>-1.3624957479877311</v>
      </c>
      <c r="O13" s="59">
        <v>-1.3305677315507078</v>
      </c>
      <c r="P13" s="59">
        <v>-1.2917061945950512</v>
      </c>
      <c r="Q13" s="59">
        <v>-1.2448626535301386</v>
      </c>
      <c r="R13" s="59">
        <v>-1.1957192129761185</v>
      </c>
      <c r="S13" s="59">
        <v>-1.1393716754929821</v>
      </c>
      <c r="T13" s="59">
        <v>-1.0708820215894097</v>
      </c>
      <c r="U13" s="59">
        <v>-0.99131564588167942</v>
      </c>
      <c r="V13" s="59">
        <v>-0.90831633196594275</v>
      </c>
      <c r="W13" s="59">
        <v>-0.8087780349594178</v>
      </c>
      <c r="X13" s="59">
        <v>-0.6725089902297916</v>
      </c>
      <c r="Y13" s="59">
        <v>-0.51944729702454873</v>
      </c>
      <c r="Z13" s="59">
        <v>-0.33017909789151623</v>
      </c>
      <c r="AA13" s="59">
        <v>-0.1697103754492946</v>
      </c>
      <c r="AB13" s="59">
        <v>3.3739721317085909E-3</v>
      </c>
      <c r="AC13" s="59">
        <v>0.24667289823311495</v>
      </c>
      <c r="AD13" s="59">
        <v>0.53201263411335586</v>
      </c>
      <c r="AE13" s="59">
        <v>0.78329356432401787</v>
      </c>
      <c r="AF13" s="59">
        <v>1.0208934747796208</v>
      </c>
      <c r="AG13" s="59">
        <v>1.1777770597829396</v>
      </c>
      <c r="AH13" s="59">
        <v>1.3327327878615649</v>
      </c>
      <c r="AI13" s="59">
        <v>1.4408787969265884</v>
      </c>
      <c r="AJ13" s="59">
        <v>1.5872944570493361</v>
      </c>
      <c r="AK13" s="59">
        <v>1.7041158222754793</v>
      </c>
      <c r="AL13" s="59">
        <v>1.700192464323472</v>
      </c>
      <c r="AM13" s="59">
        <v>1.6497976078709671</v>
      </c>
      <c r="AN13" s="59">
        <v>1.579498474222288</v>
      </c>
      <c r="AO13" s="59">
        <v>1.5325027339264783</v>
      </c>
      <c r="AP13" s="59">
        <v>1.4444639343654915</v>
      </c>
      <c r="AQ13" s="59">
        <v>1.3728457407157066</v>
      </c>
      <c r="AR13" s="59">
        <v>1.111265995881026</v>
      </c>
      <c r="AS13" s="59">
        <v>1.0672465961005326</v>
      </c>
      <c r="AT13" s="59">
        <v>0.96283792370530874</v>
      </c>
      <c r="AU13" s="59">
        <v>0.89412842646821888</v>
      </c>
      <c r="AV13" s="59">
        <v>0.8440548795031626</v>
      </c>
      <c r="AW13" s="59">
        <v>0.83226789462148598</v>
      </c>
      <c r="AX13" s="59">
        <v>0.75080748404037301</v>
      </c>
      <c r="AY13" s="59">
        <v>0.60073904237610132</v>
      </c>
      <c r="AZ13" s="59">
        <v>0.51790883871691629</v>
      </c>
      <c r="BA13" s="59">
        <v>0.50943641486366009</v>
      </c>
      <c r="BB13" s="59">
        <v>0.45046766840396696</v>
      </c>
      <c r="BC13" s="59">
        <v>0.41223183939755248</v>
      </c>
      <c r="BD13" s="59">
        <v>0.35485272934944867</v>
      </c>
      <c r="BE13" s="59">
        <v>0.32256958137366609</v>
      </c>
      <c r="BF13" s="59">
        <v>0.29177460365554159</v>
      </c>
      <c r="BG13" s="59">
        <v>0.19663317331936919</v>
      </c>
      <c r="BH13" s="59">
        <v>0.16538159790855378</v>
      </c>
      <c r="BI13" s="59">
        <v>0.16210085893144446</v>
      </c>
      <c r="BJ13" s="59">
        <v>0.1076642673473456</v>
      </c>
      <c r="BK13" s="59">
        <v>9.4980998105943307E-2</v>
      </c>
      <c r="BL13" s="59">
        <v>8.0657359375986518E-2</v>
      </c>
      <c r="BM13" s="59">
        <v>7.7055310911428698E-2</v>
      </c>
      <c r="BN13" s="59">
        <v>4.3199437549711769E-2</v>
      </c>
      <c r="BO13" s="59">
        <v>1.5177868039040502E-2</v>
      </c>
      <c r="BP13" s="59">
        <v>4.7274994732616073E-2</v>
      </c>
      <c r="BQ13" s="59">
        <v>5.3921027815110434E-2</v>
      </c>
      <c r="BR13" s="59">
        <v>5.222992524959013E-2</v>
      </c>
      <c r="BS13" s="59">
        <v>5.6542236791666908E-2</v>
      </c>
      <c r="BT13" s="59">
        <v>4.5651536269716519E-2</v>
      </c>
      <c r="BU13" s="59">
        <v>4.9128754663327447E-3</v>
      </c>
      <c r="BV13" s="59">
        <v>-6.180757363480823E-3</v>
      </c>
      <c r="BW13" s="59">
        <v>-1.4264227626667757E-2</v>
      </c>
      <c r="BX13" s="59">
        <v>-2.8029802510003591E-2</v>
      </c>
      <c r="BY13" s="59">
        <v>-0.11385325771015875</v>
      </c>
      <c r="BZ13" s="59">
        <v>-0.12802469720921908</v>
      </c>
    </row>
    <row r="14" spans="1:78" x14ac:dyDescent="0.2">
      <c r="A14" s="52" t="s">
        <v>132</v>
      </c>
      <c r="B14" s="52" t="s">
        <v>135</v>
      </c>
      <c r="C14" s="56">
        <v>-0.30189687818539684</v>
      </c>
      <c r="D14" s="56">
        <v>0.20073161390959535</v>
      </c>
      <c r="E14" s="56">
        <v>0.43448542885509867</v>
      </c>
      <c r="F14" s="56">
        <v>0.82452344575781578</v>
      </c>
      <c r="G14" s="56">
        <v>0.15017194441107723</v>
      </c>
      <c r="H14" s="56">
        <v>0.17100709572754436</v>
      </c>
      <c r="I14" s="56">
        <v>0.7144910014920518</v>
      </c>
      <c r="J14" s="56">
        <v>1.0680256046539716</v>
      </c>
      <c r="K14" s="56">
        <v>0.20482593666053411</v>
      </c>
      <c r="L14" s="56">
        <v>0.5416224897481231</v>
      </c>
      <c r="M14" s="56">
        <v>0.57443395757587823</v>
      </c>
      <c r="N14" s="56">
        <v>1.0661757025772574</v>
      </c>
      <c r="O14" s="56">
        <v>0.55618191650508408</v>
      </c>
      <c r="P14" s="56">
        <v>0.71930944343411563</v>
      </c>
      <c r="Q14" s="56">
        <v>1.0756813061918116</v>
      </c>
      <c r="R14" s="56">
        <v>1.0866909340276467</v>
      </c>
      <c r="S14" s="56">
        <v>0.85052790047726434</v>
      </c>
      <c r="T14" s="56">
        <v>1.2826943168773506</v>
      </c>
      <c r="U14" s="56">
        <v>1.0599306079134168</v>
      </c>
      <c r="V14" s="56">
        <v>1.2188832516316888</v>
      </c>
      <c r="W14" s="56">
        <v>0.64375873183040322</v>
      </c>
      <c r="X14" s="56">
        <v>0.82416835689937751</v>
      </c>
      <c r="Y14" s="56">
        <v>0.90940899444149603</v>
      </c>
      <c r="Z14" s="56">
        <v>1.5174463093619415</v>
      </c>
      <c r="AA14" s="56">
        <v>1.4749133687692904</v>
      </c>
      <c r="AB14" s="56">
        <v>1.6328697337245652</v>
      </c>
      <c r="AC14" s="56">
        <v>1.9050529964075278</v>
      </c>
      <c r="AD14" s="56">
        <v>2.2907086635046268</v>
      </c>
      <c r="AE14" s="56">
        <v>1.8796651593689566</v>
      </c>
      <c r="AF14" s="56">
        <v>1.6098470262644231</v>
      </c>
      <c r="AG14" s="56">
        <v>1.5748560897260959</v>
      </c>
      <c r="AH14" s="56">
        <v>1.0224447077954597</v>
      </c>
      <c r="AI14" s="56">
        <v>0.89768935920325355</v>
      </c>
      <c r="AJ14" s="56">
        <v>0.57521259603224717</v>
      </c>
      <c r="AK14" s="56">
        <v>0.52620960988848975</v>
      </c>
      <c r="AL14" s="56">
        <v>0.27077825504455239</v>
      </c>
      <c r="AM14" s="56">
        <v>-0.54446593670957399</v>
      </c>
      <c r="AN14" s="56">
        <v>-1.2717860706280957</v>
      </c>
      <c r="AO14" s="56">
        <v>-1.1614727936753175</v>
      </c>
      <c r="AP14" s="56">
        <v>-1.4583284788996687</v>
      </c>
      <c r="AQ14" s="56">
        <v>-1.0916854882801215</v>
      </c>
      <c r="AR14" s="56">
        <v>-1.264456571129762</v>
      </c>
      <c r="AS14" s="56">
        <v>-0.78945708539720827</v>
      </c>
      <c r="AT14" s="56">
        <v>-0.47322573386039413</v>
      </c>
      <c r="AU14" s="56">
        <v>-0.71105856158336811</v>
      </c>
      <c r="AV14" s="56">
        <v>-0.77839791264705638</v>
      </c>
      <c r="AW14" s="56">
        <v>-0.14574898705574188</v>
      </c>
      <c r="AX14" s="56">
        <v>-0.33340157300401768</v>
      </c>
      <c r="AY14" s="56">
        <v>-7.4013947948988149E-2</v>
      </c>
      <c r="AZ14" s="56">
        <v>-0.13526832130156882</v>
      </c>
      <c r="BA14" s="56">
        <v>-0.69768677210230789</v>
      </c>
      <c r="BB14" s="56">
        <v>-0.89931823804939492</v>
      </c>
      <c r="BC14" s="56">
        <v>-0.22262133638892742</v>
      </c>
      <c r="BD14" s="56">
        <v>-0.60376668458386928</v>
      </c>
      <c r="BE14" s="56">
        <v>-0.41137492778928803</v>
      </c>
      <c r="BF14" s="56">
        <v>-1.0034963256835718</v>
      </c>
      <c r="BG14" s="56">
        <v>-0.58665303779750166</v>
      </c>
      <c r="BH14" s="56">
        <v>-0.76891577441125991</v>
      </c>
      <c r="BI14" s="56">
        <v>-0.78395570926788793</v>
      </c>
      <c r="BJ14" s="56">
        <v>-1.0128981388863751</v>
      </c>
      <c r="BK14" s="56">
        <v>-0.77917059953731915</v>
      </c>
      <c r="BL14" s="56">
        <v>-0.94295175068710679</v>
      </c>
      <c r="BM14" s="56">
        <v>-0.92675640079592569</v>
      </c>
      <c r="BN14" s="56">
        <v>-1.4754641933630077</v>
      </c>
      <c r="BO14" s="56">
        <v>-1.2280582661856119</v>
      </c>
      <c r="BP14" s="56">
        <v>-1.1893528586934172</v>
      </c>
      <c r="BQ14" s="56">
        <v>-1.3660957754658622</v>
      </c>
      <c r="BR14" s="56">
        <v>-1.2090424265496913</v>
      </c>
      <c r="BS14" s="56">
        <v>-0.95618854664151287</v>
      </c>
      <c r="BT14" s="56">
        <v>-0.84330020440118603</v>
      </c>
      <c r="BU14" s="56">
        <v>-0.59565624544475504</v>
      </c>
      <c r="BV14" s="56">
        <v>-1.3422686794239984</v>
      </c>
      <c r="BW14" s="56">
        <v>-1.0575485034432031</v>
      </c>
      <c r="BX14" s="56">
        <v>-0.9601882140677851</v>
      </c>
      <c r="BY14" s="56">
        <v>-3.294080021704305E-3</v>
      </c>
      <c r="BZ14" s="56">
        <v>-0.95473582670117751</v>
      </c>
    </row>
    <row r="15" spans="1:78" x14ac:dyDescent="0.2">
      <c r="A15" s="52" t="s">
        <v>133</v>
      </c>
      <c r="B15" s="52" t="s">
        <v>136</v>
      </c>
      <c r="C15" s="56">
        <v>-0.44381565873595236</v>
      </c>
      <c r="D15" s="56">
        <v>-0.24951265615399884</v>
      </c>
      <c r="E15" s="56">
        <v>-0.14022674588936757</v>
      </c>
      <c r="F15" s="56">
        <v>0.39456269284062812</v>
      </c>
      <c r="G15" s="56">
        <v>-0.4042472232035409</v>
      </c>
      <c r="H15" s="56">
        <v>-0.13812453108723186</v>
      </c>
      <c r="I15" s="56">
        <v>0.273306199349097</v>
      </c>
      <c r="J15" s="56">
        <v>1.1720464679479168</v>
      </c>
      <c r="K15" s="56">
        <v>-0.35799675117248186</v>
      </c>
      <c r="L15" s="56">
        <v>0.23793994656582371</v>
      </c>
      <c r="M15" s="56">
        <v>0.21695164614108636</v>
      </c>
      <c r="N15" s="56">
        <v>0.34554582742177076</v>
      </c>
      <c r="O15" s="56">
        <v>-8.1375702166734176E-2</v>
      </c>
      <c r="P15" s="56">
        <v>0.351128144244164</v>
      </c>
      <c r="Q15" s="56">
        <v>0.39235933944438645</v>
      </c>
      <c r="R15" s="56">
        <v>0.4678046195720944</v>
      </c>
      <c r="S15" s="56">
        <v>0.44938822813545465</v>
      </c>
      <c r="T15" s="56">
        <v>1.551758036523188</v>
      </c>
      <c r="U15" s="56">
        <v>0.92658130987590415</v>
      </c>
      <c r="V15" s="56">
        <v>0.55367740922518227</v>
      </c>
      <c r="W15" s="56">
        <v>0.55781984490515857</v>
      </c>
      <c r="X15" s="56">
        <v>0.65182751876514855</v>
      </c>
      <c r="Y15" s="56">
        <v>0.84713943185417184</v>
      </c>
      <c r="Z15" s="56">
        <v>1.1131237056244485</v>
      </c>
      <c r="AA15" s="56">
        <v>1.1696080374610753</v>
      </c>
      <c r="AB15" s="56">
        <v>1.5895900064057866</v>
      </c>
      <c r="AC15" s="56">
        <v>2.2565691923222584</v>
      </c>
      <c r="AD15" s="56">
        <v>2.5995783477615455</v>
      </c>
      <c r="AE15" s="56">
        <v>2.1360868787978702</v>
      </c>
      <c r="AF15" s="56">
        <v>2.0216458320089812</v>
      </c>
      <c r="AG15" s="56">
        <v>2.1892715716688422</v>
      </c>
      <c r="AH15" s="56">
        <v>1.5156281389564312</v>
      </c>
      <c r="AI15" s="56">
        <v>1.3067630484380921</v>
      </c>
      <c r="AJ15" s="56">
        <v>1.1336032733383801</v>
      </c>
      <c r="AK15" s="56">
        <v>0.82766792270129019</v>
      </c>
      <c r="AL15" s="56">
        <v>0.27522761256292144</v>
      </c>
      <c r="AM15" s="56">
        <v>-0.73861820534911538</v>
      </c>
      <c r="AN15" s="56">
        <v>-2.31918599731801</v>
      </c>
      <c r="AO15" s="56">
        <v>-1.7283640019515027</v>
      </c>
      <c r="AP15" s="56">
        <v>-1.9308742807919006</v>
      </c>
      <c r="AQ15" s="56">
        <v>-1.610156261169384</v>
      </c>
      <c r="AR15" s="56">
        <v>-1.2554874371822518</v>
      </c>
      <c r="AS15" s="56">
        <v>-0.52229732923509486</v>
      </c>
      <c r="AT15" s="56">
        <v>-0.54569916485695458</v>
      </c>
      <c r="AU15" s="56">
        <v>-0.5766249661932995</v>
      </c>
      <c r="AV15" s="56">
        <v>-0.4068880907680803</v>
      </c>
      <c r="AW15" s="56">
        <v>0.20223083651243562</v>
      </c>
      <c r="AX15" s="56">
        <v>-0.43299565495779219</v>
      </c>
      <c r="AY15" s="56">
        <v>-3.4679605630201518E-2</v>
      </c>
      <c r="AZ15" s="56">
        <v>-5.55087447484384E-2</v>
      </c>
      <c r="BA15" s="56">
        <v>-0.2714805936000988</v>
      </c>
      <c r="BB15" s="56">
        <v>-0.51340836097649356</v>
      </c>
      <c r="BC15" s="56">
        <v>-0.26390678968662989</v>
      </c>
      <c r="BD15" s="56">
        <v>-0.44700360594748967</v>
      </c>
      <c r="BE15" s="56">
        <v>-0.11985870647820077</v>
      </c>
      <c r="BF15" s="56">
        <v>-0.53910469246234449</v>
      </c>
      <c r="BG15" s="56">
        <v>-0.42697953065266592</v>
      </c>
      <c r="BH15" s="56">
        <v>-0.40507874766410701</v>
      </c>
      <c r="BI15" s="56">
        <v>-0.37092552206642915</v>
      </c>
      <c r="BJ15" s="56">
        <v>-0.66650961225208982</v>
      </c>
      <c r="BK15" s="56">
        <v>-0.67850584407024361</v>
      </c>
      <c r="BL15" s="56">
        <v>-0.53523091591052363</v>
      </c>
      <c r="BM15" s="56">
        <v>-0.42916349623678085</v>
      </c>
      <c r="BN15" s="56">
        <v>-0.89255322733554843</v>
      </c>
      <c r="BO15" s="56">
        <v>-1.2324113769345399</v>
      </c>
      <c r="BP15" s="56">
        <v>-0.69267895806827029</v>
      </c>
      <c r="BQ15" s="56">
        <v>-0.92379447114192992</v>
      </c>
      <c r="BR15" s="56">
        <v>-0.78699510039022824</v>
      </c>
      <c r="BS15" s="56">
        <v>-1.2195010306510294</v>
      </c>
      <c r="BT15" s="56">
        <v>-0.3943012753220555</v>
      </c>
      <c r="BU15" s="56">
        <v>-0.41138974458409899</v>
      </c>
      <c r="BV15" s="56">
        <v>-1.1505723455070094</v>
      </c>
      <c r="BW15" s="56">
        <v>-1.0933115723811477</v>
      </c>
      <c r="BX15" s="56">
        <v>-0.75301953024235713</v>
      </c>
      <c r="BY15" s="56">
        <v>3.5337172254765958E-2</v>
      </c>
      <c r="BZ15" s="56">
        <v>-0.57140418050263808</v>
      </c>
    </row>
    <row r="16" spans="1:78" x14ac:dyDescent="0.2">
      <c r="A16" s="52" t="s">
        <v>122</v>
      </c>
      <c r="B16" s="52" t="s">
        <v>10</v>
      </c>
      <c r="C16" s="56">
        <v>0.44396357140900744</v>
      </c>
      <c r="D16" s="56">
        <v>0.27802308898072259</v>
      </c>
      <c r="E16" s="56">
        <v>-0.28617455127544594</v>
      </c>
      <c r="F16" s="56">
        <v>-0.33042534658965533</v>
      </c>
      <c r="G16" s="56">
        <v>-0.65124361261767261</v>
      </c>
      <c r="H16" s="56">
        <v>-0.42998963604662621</v>
      </c>
      <c r="I16" s="56">
        <v>-0.15342216533281799</v>
      </c>
      <c r="J16" s="56">
        <v>-0.1423594665042657</v>
      </c>
      <c r="K16" s="56">
        <v>-0.27511185244689368</v>
      </c>
      <c r="L16" s="56">
        <v>-0.3193626477611029</v>
      </c>
      <c r="M16" s="56">
        <v>-0.40786423838952146</v>
      </c>
      <c r="N16" s="56">
        <v>-0.25298645478978887</v>
      </c>
      <c r="O16" s="56">
        <v>-5.38578758758472E-2</v>
      </c>
      <c r="P16" s="56">
        <v>0.16739610069519942</v>
      </c>
      <c r="Q16" s="56">
        <v>0.20058419718085641</v>
      </c>
      <c r="R16" s="56">
        <v>0.51033976438032147</v>
      </c>
      <c r="S16" s="56">
        <v>0.56565325852308335</v>
      </c>
      <c r="T16" s="56">
        <v>0.77584453626557737</v>
      </c>
      <c r="U16" s="56">
        <v>0.91965962103675769</v>
      </c>
      <c r="V16" s="56">
        <v>0.86434612689399593</v>
      </c>
      <c r="W16" s="56">
        <v>0.85328342806544366</v>
      </c>
      <c r="X16" s="56">
        <v>0.77584453626557737</v>
      </c>
      <c r="Y16" s="56">
        <v>0.7979699339226819</v>
      </c>
      <c r="Z16" s="56">
        <v>0.77584453626557737</v>
      </c>
      <c r="AA16" s="56">
        <v>0.67628024680860621</v>
      </c>
      <c r="AB16" s="56">
        <v>0.53246516203742622</v>
      </c>
      <c r="AC16" s="56">
        <v>0.48821436672321689</v>
      </c>
      <c r="AD16" s="56">
        <v>0.69840564446571107</v>
      </c>
      <c r="AE16" s="56">
        <v>1.3289794776931934</v>
      </c>
      <c r="AF16" s="56">
        <v>1.6608604425497631</v>
      </c>
      <c r="AG16" s="56">
        <v>2.1033683956918563</v>
      </c>
      <c r="AH16" s="56">
        <v>2.3799358664056642</v>
      </c>
      <c r="AI16" s="56">
        <v>2.4684374570340837</v>
      </c>
      <c r="AJ16" s="56">
        <v>2.5016255535197405</v>
      </c>
      <c r="AK16" s="56">
        <v>2.1918699863202753</v>
      </c>
      <c r="AL16" s="56">
        <v>1.6387350448926585</v>
      </c>
      <c r="AM16" s="56">
        <v>1.3842929718359553</v>
      </c>
      <c r="AN16" s="56">
        <v>0.48821436672321689</v>
      </c>
      <c r="AO16" s="56">
        <v>-0.45211503370373074</v>
      </c>
      <c r="AP16" s="56">
        <v>-1.2928801446737075</v>
      </c>
      <c r="AQ16" s="56">
        <v>-2.3770246298718356</v>
      </c>
      <c r="AR16" s="56">
        <v>-2.4102127263574924</v>
      </c>
      <c r="AS16" s="56">
        <v>-2.0451436650152659</v>
      </c>
      <c r="AT16" s="56">
        <v>-1.6911373025015912</v>
      </c>
      <c r="AU16" s="56">
        <v>-1.2043785540452889</v>
      </c>
      <c r="AV16" s="56">
        <v>-0.81718409504595757</v>
      </c>
      <c r="AW16" s="56">
        <v>-0.68443170910332962</v>
      </c>
      <c r="AX16" s="56">
        <v>-0.66230631144622498</v>
      </c>
      <c r="AY16" s="56">
        <v>-0.70655710676043426</v>
      </c>
      <c r="AZ16" s="56">
        <v>-0.52955392550359714</v>
      </c>
      <c r="BA16" s="56">
        <v>-0.62911821496056797</v>
      </c>
      <c r="BB16" s="56">
        <v>-0.90568568567437624</v>
      </c>
      <c r="BC16" s="56">
        <v>-0.9167483845029285</v>
      </c>
      <c r="BD16" s="56">
        <v>-0.9941872763027948</v>
      </c>
      <c r="BE16" s="56">
        <v>-0.82824679387450995</v>
      </c>
      <c r="BF16" s="56">
        <v>-0.56274202198925394</v>
      </c>
      <c r="BG16" s="56">
        <v>-0.35255074424675986</v>
      </c>
      <c r="BH16" s="56">
        <v>-0.21979835830413194</v>
      </c>
      <c r="BI16" s="56">
        <v>-0.18661026181847501</v>
      </c>
      <c r="BJ16" s="56">
        <v>-0.21979835830413194</v>
      </c>
      <c r="BK16" s="56">
        <v>-0.35255074424675986</v>
      </c>
      <c r="BL16" s="56">
        <v>-0.15342216533281799</v>
      </c>
      <c r="BM16" s="56">
        <v>-0.35255074424675986</v>
      </c>
      <c r="BN16" s="56">
        <v>-0.38573884073241682</v>
      </c>
      <c r="BO16" s="56">
        <v>-0.49636582901794013</v>
      </c>
      <c r="BP16" s="56">
        <v>-0.55167932316070167</v>
      </c>
      <c r="BQ16" s="56">
        <v>-0.3193626477611029</v>
      </c>
      <c r="BR16" s="56">
        <v>-0.25298645478978887</v>
      </c>
      <c r="BS16" s="56">
        <v>-0.28617455127544594</v>
      </c>
      <c r="BT16" s="56">
        <v>-0.13129676767571336</v>
      </c>
      <c r="BU16" s="56">
        <v>-0.27511185244689357</v>
      </c>
      <c r="BV16" s="56">
        <v>-0.27511185244689368</v>
      </c>
      <c r="BW16" s="56">
        <v>-0.18661026181847501</v>
      </c>
      <c r="BX16" s="56">
        <v>-0.1976729606470273</v>
      </c>
      <c r="BY16" s="56">
        <v>-0.14235946650426565</v>
      </c>
      <c r="BZ16" s="56">
        <v>-0.12023406884716106</v>
      </c>
    </row>
    <row r="17" spans="1:78" ht="13.5" thickBot="1" x14ac:dyDescent="0.25">
      <c r="A17" s="52" t="s">
        <v>134</v>
      </c>
      <c r="B17" s="52" t="s">
        <v>160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6">
        <v>2.633057859819909</v>
      </c>
      <c r="AF17" s="56">
        <v>2.06788820672518</v>
      </c>
      <c r="AG17" s="56">
        <v>1.8852071067349645</v>
      </c>
      <c r="AH17" s="56">
        <v>1.1202300005259374</v>
      </c>
      <c r="AI17" s="56">
        <v>0.75486780054550628</v>
      </c>
      <c r="AJ17" s="56">
        <v>0.4465934443120177</v>
      </c>
      <c r="AK17" s="56">
        <v>-0.41543299626681152</v>
      </c>
      <c r="AL17" s="56">
        <v>-1.2146628087240043</v>
      </c>
      <c r="AM17" s="56">
        <v>-2.3107494086652971</v>
      </c>
      <c r="AN17" s="56">
        <v>-2.6133149805240912</v>
      </c>
      <c r="AO17" s="56">
        <v>-2.4306338805338759</v>
      </c>
      <c r="AP17" s="56">
        <v>-1.871173011813841</v>
      </c>
      <c r="AQ17" s="56">
        <v>-1.380217555590137</v>
      </c>
      <c r="AR17" s="56">
        <v>-0.85500939311826751</v>
      </c>
      <c r="AS17" s="56">
        <v>-0.63807558687988664</v>
      </c>
      <c r="AT17" s="56">
        <v>-0.33551001502109229</v>
      </c>
      <c r="AU17" s="56">
        <v>0.41804952243854654</v>
      </c>
      <c r="AV17" s="56">
        <v>0.50368128805896006</v>
      </c>
      <c r="AW17" s="56">
        <v>0.54364277868181965</v>
      </c>
      <c r="AX17" s="56">
        <v>0.13261030370383484</v>
      </c>
      <c r="AY17" s="56">
        <v>-5.0070796286380614E-2</v>
      </c>
      <c r="AZ17" s="56">
        <v>-8.4323502534546027E-2</v>
      </c>
      <c r="BA17" s="56">
        <v>-0.12428499315740564</v>
      </c>
      <c r="BB17" s="56">
        <v>0.14973665682791754</v>
      </c>
      <c r="BC17" s="56">
        <v>7.552245995689251E-2</v>
      </c>
      <c r="BD17" s="56">
        <v>0.25249477557241373</v>
      </c>
      <c r="BE17" s="56">
        <v>0.17257179432669448</v>
      </c>
      <c r="BF17" s="56">
        <v>0.2696211286964964</v>
      </c>
      <c r="BG17" s="56">
        <v>0.406631953689158</v>
      </c>
      <c r="BH17" s="56">
        <v>0.24107720682302533</v>
      </c>
      <c r="BI17" s="56">
        <v>0.41234073806385224</v>
      </c>
      <c r="BJ17" s="56">
        <v>-0.45539448688967121</v>
      </c>
      <c r="BK17" s="56">
        <v>-0.56957017438355584</v>
      </c>
      <c r="BL17" s="56">
        <v>-0.46110327126436546</v>
      </c>
      <c r="BM17" s="56">
        <v>-0.64949315562927523</v>
      </c>
      <c r="BN17" s="56">
        <v>0.17828057870138869</v>
      </c>
      <c r="BO17" s="56">
        <v>0.20682450057485988</v>
      </c>
      <c r="BP17" s="56">
        <v>0.34383532556752144</v>
      </c>
      <c r="BQ17" s="56">
        <v>0.34954410994221569</v>
      </c>
      <c r="BR17" s="56">
        <v>0.24678599119771955</v>
      </c>
      <c r="BS17" s="56">
        <v>0.33241775681813301</v>
      </c>
      <c r="BT17" s="56">
        <v>0.32100018806874453</v>
      </c>
      <c r="BU17" s="56">
        <v>0.30387383494466186</v>
      </c>
      <c r="BV17" s="56">
        <v>0.25249477557241373</v>
      </c>
      <c r="BW17" s="56">
        <v>0.45230222868671194</v>
      </c>
      <c r="BX17" s="56">
        <v>0.29816505056996756</v>
      </c>
      <c r="BY17" s="56">
        <v>0.21253328494955412</v>
      </c>
      <c r="BZ17" s="56">
        <v>0.47513736618548885</v>
      </c>
    </row>
    <row r="18" spans="1:78" x14ac:dyDescent="0.2">
      <c r="A18" s="54" t="s">
        <v>167</v>
      </c>
      <c r="B18" s="54" t="s">
        <v>93</v>
      </c>
      <c r="C18" s="60">
        <v>-0.78609113541387377</v>
      </c>
      <c r="D18" s="60">
        <v>-0.7234895503897395</v>
      </c>
      <c r="E18" s="60">
        <v>-0.74463010760138493</v>
      </c>
      <c r="F18" s="60">
        <v>-0.50927071345018327</v>
      </c>
      <c r="G18" s="60">
        <v>-0.97874939374600611</v>
      </c>
      <c r="H18" s="60">
        <v>-0.67178674999964316</v>
      </c>
      <c r="I18" s="60">
        <v>-0.32588021278564699</v>
      </c>
      <c r="J18" s="60">
        <v>-0.22982902548723866</v>
      </c>
      <c r="K18" s="60">
        <v>-0.317261162654493</v>
      </c>
      <c r="L18" s="60">
        <v>-0.23040407532899049</v>
      </c>
      <c r="M18" s="60">
        <v>-5.656672281484041E-2</v>
      </c>
      <c r="N18" s="60">
        <v>8.3448359283739795E-2</v>
      </c>
      <c r="O18" s="60">
        <v>-4.3435135341727035E-2</v>
      </c>
      <c r="P18" s="60">
        <v>-6.7097426713504521E-2</v>
      </c>
      <c r="Q18" s="60">
        <v>6.7101419418786085E-2</v>
      </c>
      <c r="R18" s="60">
        <v>0.23022437938540286</v>
      </c>
      <c r="S18" s="60">
        <v>0.14895652273979967</v>
      </c>
      <c r="T18" s="60">
        <v>0.34634214077913933</v>
      </c>
      <c r="U18" s="60">
        <v>0.35772756328271099</v>
      </c>
      <c r="V18" s="60">
        <v>0.37824761977563393</v>
      </c>
      <c r="W18" s="60">
        <v>0.31093262477778028</v>
      </c>
      <c r="X18" s="60">
        <v>0.39815330470433524</v>
      </c>
      <c r="Y18" s="60">
        <v>0.66455219130188137</v>
      </c>
      <c r="Z18" s="60">
        <v>0.76228068932665138</v>
      </c>
      <c r="AA18" s="60">
        <v>0.9054277573043833</v>
      </c>
      <c r="AB18" s="60">
        <v>1.0193482766670408</v>
      </c>
      <c r="AC18" s="60">
        <v>1.2819604413175996</v>
      </c>
      <c r="AD18" s="60">
        <v>1.4536269415175478</v>
      </c>
      <c r="AE18" s="60">
        <v>1.5118816945263871</v>
      </c>
      <c r="AF18" s="60">
        <v>1.5631295474950184</v>
      </c>
      <c r="AG18" s="60">
        <v>1.5943169302584652</v>
      </c>
      <c r="AH18" s="60">
        <v>1.3558375721762561</v>
      </c>
      <c r="AI18" s="60">
        <v>1.0909036672201311</v>
      </c>
      <c r="AJ18" s="60">
        <v>0.72217946220023854</v>
      </c>
      <c r="AK18" s="60">
        <v>0.34617003641928223</v>
      </c>
      <c r="AL18" s="60">
        <v>-0.2872977868866825</v>
      </c>
      <c r="AM18" s="60">
        <v>-1.0696937403013529</v>
      </c>
      <c r="AN18" s="60">
        <v>-1.5703659861174883</v>
      </c>
      <c r="AO18" s="60">
        <v>-1.7331341654815677</v>
      </c>
      <c r="AP18" s="60">
        <v>-1.8336903654323005</v>
      </c>
      <c r="AQ18" s="60">
        <v>-1.6728071052934765</v>
      </c>
      <c r="AR18" s="60">
        <v>-1.3671310610557672</v>
      </c>
      <c r="AS18" s="60">
        <v>-0.93899649959278364</v>
      </c>
      <c r="AT18" s="60">
        <v>-0.82752362118340272</v>
      </c>
      <c r="AU18" s="60">
        <v>-0.73329000627948837</v>
      </c>
      <c r="AV18" s="60">
        <v>-0.59483590259733921</v>
      </c>
      <c r="AW18" s="60">
        <v>-0.28720154665687986</v>
      </c>
      <c r="AX18" s="60">
        <v>-0.40390877526950481</v>
      </c>
      <c r="AY18" s="60">
        <v>-0.35788979912770913</v>
      </c>
      <c r="AZ18" s="60">
        <v>-0.28689881944112772</v>
      </c>
      <c r="BA18" s="60">
        <v>-0.16261174878419915</v>
      </c>
      <c r="BB18" s="60">
        <v>-0.26249461691644432</v>
      </c>
      <c r="BC18" s="60">
        <v>-0.1089541244141652</v>
      </c>
      <c r="BD18" s="60">
        <v>-0.11758366482219265</v>
      </c>
      <c r="BE18" s="60">
        <v>-9.2032567806775607E-3</v>
      </c>
      <c r="BF18" s="60">
        <v>-8.9878421334912834E-2</v>
      </c>
      <c r="BG18" s="60">
        <v>3.127661156403528E-2</v>
      </c>
      <c r="BH18" s="60">
        <v>2.3888641639496912E-2</v>
      </c>
      <c r="BI18" s="60">
        <v>2.9273252352256314E-2</v>
      </c>
      <c r="BJ18" s="60">
        <v>-9.3293777449832679E-2</v>
      </c>
      <c r="BK18" s="60">
        <v>-0.10975130720830897</v>
      </c>
      <c r="BL18" s="60">
        <v>-5.5320582205150619E-2</v>
      </c>
      <c r="BM18" s="60">
        <v>-6.0047645347779718E-2</v>
      </c>
      <c r="BN18" s="60">
        <v>-0.1642430046809806</v>
      </c>
      <c r="BO18" s="60">
        <v>-0.16437910503593353</v>
      </c>
      <c r="BP18" s="60">
        <v>-5.1139376442584719E-2</v>
      </c>
      <c r="BQ18" s="60">
        <v>-5.281816863260385E-2</v>
      </c>
      <c r="BR18" s="60">
        <v>2.3033392786138179E-3</v>
      </c>
      <c r="BS18" s="60">
        <v>6.7754504818894515E-2</v>
      </c>
      <c r="BT18" s="60">
        <v>0.28126371073142159</v>
      </c>
      <c r="BU18" s="60">
        <v>0.37803369720486513</v>
      </c>
      <c r="BV18" s="60">
        <v>0.31889117235825776</v>
      </c>
      <c r="BW18" s="60">
        <v>0.45512694925137043</v>
      </c>
      <c r="BX18" s="60">
        <v>0.56372140950583316</v>
      </c>
      <c r="BY18" s="60">
        <v>0.74833309192211461</v>
      </c>
      <c r="BZ18" s="60">
        <v>0.60686554132736237</v>
      </c>
    </row>
    <row r="19" spans="1:78" x14ac:dyDescent="0.2"/>
  </sheetData>
  <mergeCells count="19">
    <mergeCell ref="AU2:AX2"/>
    <mergeCell ref="C2:F2"/>
    <mergeCell ref="G2:J2"/>
    <mergeCell ref="K2:N2"/>
    <mergeCell ref="O2:R2"/>
    <mergeCell ref="S2:V2"/>
    <mergeCell ref="W2:Z2"/>
    <mergeCell ref="AA2:AD2"/>
    <mergeCell ref="AE2:AH2"/>
    <mergeCell ref="AI2:AL2"/>
    <mergeCell ref="AM2:AP2"/>
    <mergeCell ref="AQ2:AT2"/>
    <mergeCell ref="BW2:BZ2"/>
    <mergeCell ref="AY2:BB2"/>
    <mergeCell ref="BC2:BF2"/>
    <mergeCell ref="BG2:BJ2"/>
    <mergeCell ref="BK2:BN2"/>
    <mergeCell ref="BO2:BR2"/>
    <mergeCell ref="BS2:BV2"/>
  </mergeCells>
  <conditionalFormatting sqref="AE18">
    <cfRule type="colorScale" priority="26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6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64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6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66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6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6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6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16">
    <cfRule type="colorScale" priority="26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16">
    <cfRule type="colorScale" priority="25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5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5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5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5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5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5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60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4">
    <cfRule type="colorScale" priority="25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4">
    <cfRule type="colorScale" priority="24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4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4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4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4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4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5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5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5">
    <cfRule type="colorScale" priority="24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5">
    <cfRule type="colorScale" priority="23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3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3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3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3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4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4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4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6">
    <cfRule type="colorScale" priority="23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6">
    <cfRule type="colorScale" priority="22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2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2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2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3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3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3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3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W7">
    <cfRule type="colorScale" priority="22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W7">
    <cfRule type="colorScale" priority="21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1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1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2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2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2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2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2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8">
    <cfRule type="colorScale" priority="21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8">
    <cfRule type="colorScale" priority="20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0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1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1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1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1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1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1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G9">
    <cfRule type="colorScale" priority="20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G9">
    <cfRule type="colorScale" priority="19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0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0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0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0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0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0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0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S10">
    <cfRule type="colorScale" priority="19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S10">
    <cfRule type="colorScale" priority="19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9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9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9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9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9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9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9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S11">
    <cfRule type="colorScale" priority="18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S11">
    <cfRule type="colorScale" priority="18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8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8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8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8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8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8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8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12:C13">
    <cfRule type="colorScale" priority="180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12:C13">
    <cfRule type="colorScale" priority="17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7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74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7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76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7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7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7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18:AD18">
    <cfRule type="colorScale" priority="17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18:AD18">
    <cfRule type="colorScale" priority="16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6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6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6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6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6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6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70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AE18">
    <cfRule type="colorScale" priority="270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4:BZ4">
    <cfRule type="colorScale" priority="16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4:BZ4">
    <cfRule type="colorScale" priority="154">
      <colorScale>
        <cfvo type="min"/>
        <cfvo type="num" val="0"/>
        <cfvo type="max"/>
        <color rgb="FF0070C0"/>
        <color theme="0"/>
        <color rgb="FFFF6600"/>
      </colorScale>
    </cfRule>
    <cfRule type="colorScale" priority="15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5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5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5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5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6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6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:BZ5">
    <cfRule type="colorScale" priority="15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:BZ5">
    <cfRule type="colorScale" priority="145">
      <colorScale>
        <cfvo type="min"/>
        <cfvo type="num" val="0"/>
        <cfvo type="max"/>
        <color rgb="FF0070C0"/>
        <color theme="0"/>
        <color rgb="FFFF6600"/>
      </colorScale>
    </cfRule>
    <cfRule type="colorScale" priority="14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4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4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4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5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5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5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6:BZ6">
    <cfRule type="colorScale" priority="14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6:BZ6">
    <cfRule type="colorScale" priority="136">
      <colorScale>
        <cfvo type="min"/>
        <cfvo type="num" val="0"/>
        <cfvo type="max"/>
        <color rgb="FF0070C0"/>
        <color theme="0"/>
        <color rgb="FFFF6600"/>
      </colorScale>
    </cfRule>
    <cfRule type="colorScale" priority="13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3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4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4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4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4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X7:BZ7">
    <cfRule type="colorScale" priority="13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X7:BZ7">
    <cfRule type="colorScale" priority="127">
      <colorScale>
        <cfvo type="min"/>
        <cfvo type="num" val="0"/>
        <cfvo type="max"/>
        <color rgb="FF0070C0"/>
        <color theme="0"/>
        <color rgb="FFFF6600"/>
      </colorScale>
    </cfRule>
    <cfRule type="colorScale" priority="12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3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3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3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3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8:BZ8">
    <cfRule type="colorScale" priority="12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8:BZ8">
    <cfRule type="colorScale" priority="118">
      <colorScale>
        <cfvo type="min"/>
        <cfvo type="num" val="0"/>
        <cfvo type="max"/>
        <color rgb="FF0070C0"/>
        <color theme="0"/>
        <color rgb="FFFF6600"/>
      </colorScale>
    </cfRule>
    <cfRule type="colorScale" priority="11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2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2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2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2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2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H9:BZ9">
    <cfRule type="colorScale" priority="11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H9:BZ9">
    <cfRule type="colorScale" priority="109">
      <colorScale>
        <cfvo type="min"/>
        <cfvo type="num" val="0"/>
        <cfvo type="max"/>
        <color rgb="FF0070C0"/>
        <color theme="0"/>
        <color rgb="FFFF6600"/>
      </colorScale>
    </cfRule>
    <cfRule type="colorScale" priority="11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1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1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1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1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1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T10:BZ10">
    <cfRule type="colorScale" priority="10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T10:BZ10">
    <cfRule type="colorScale" priority="100">
      <colorScale>
        <cfvo type="min"/>
        <cfvo type="num" val="0"/>
        <cfvo type="max"/>
        <color rgb="FF0070C0"/>
        <color theme="0"/>
        <color rgb="FFFF6600"/>
      </colorScale>
    </cfRule>
    <cfRule type="colorScale" priority="10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0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0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0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0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0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0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T11:BZ11">
    <cfRule type="colorScale" priority="9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T11:BZ11">
    <cfRule type="colorScale" priority="91">
      <colorScale>
        <cfvo type="min"/>
        <cfvo type="num" val="0"/>
        <cfvo type="max"/>
        <color rgb="FF0070C0"/>
        <color theme="0"/>
        <color rgb="FFFF6600"/>
      </colorScale>
    </cfRule>
    <cfRule type="colorScale" priority="9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9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9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9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9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9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9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12:BZ12">
    <cfRule type="colorScale" priority="90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12:BZ12">
    <cfRule type="colorScale" priority="82">
      <colorScale>
        <cfvo type="min"/>
        <cfvo type="num" val="0"/>
        <cfvo type="max"/>
        <color rgb="FF0070C0"/>
        <color theme="0"/>
        <color rgb="FFFF6600"/>
      </colorScale>
    </cfRule>
    <cfRule type="colorScale" priority="8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84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8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86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8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8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8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14">
    <cfRule type="colorScale" priority="8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14">
    <cfRule type="colorScale" priority="7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7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7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7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7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7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7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80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14:BZ14">
    <cfRule type="colorScale" priority="7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14:BZ14">
    <cfRule type="colorScale" priority="64">
      <colorScale>
        <cfvo type="min"/>
        <cfvo type="num" val="0"/>
        <cfvo type="max"/>
        <color rgb="FF0070C0"/>
        <color theme="0"/>
        <color rgb="FFFF6600"/>
      </colorScale>
    </cfRule>
    <cfRule type="colorScale" priority="6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6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6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6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6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7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7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15">
    <cfRule type="colorScale" priority="6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15">
    <cfRule type="colorScale" priority="5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5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5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5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5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6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6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6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15:BZ15">
    <cfRule type="colorScale" priority="4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5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5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5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5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15:BZ15">
    <cfRule type="colorScale" priority="5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16:BZ16">
    <cfRule type="colorScale" priority="4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16:BZ16">
    <cfRule type="colorScale" priority="37">
      <colorScale>
        <cfvo type="min"/>
        <cfvo type="num" val="0"/>
        <cfvo type="max"/>
        <color rgb="FF0070C0"/>
        <color theme="0"/>
        <color rgb="FFFF6600"/>
      </colorScale>
    </cfRule>
    <cfRule type="colorScale" priority="3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4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4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4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4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AE17">
    <cfRule type="colorScale" priority="3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AE17">
    <cfRule type="colorScale" priority="28">
      <colorScale>
        <cfvo type="min"/>
        <cfvo type="num" val="0"/>
        <cfvo type="max"/>
        <color rgb="FF0070C0"/>
        <color theme="0"/>
        <color rgb="FFFF6600"/>
      </colorScale>
    </cfRule>
    <cfRule type="colorScale" priority="2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3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3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AF17:BZ17">
    <cfRule type="colorScale" priority="2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AF17:BZ17">
    <cfRule type="colorScale" priority="19">
      <colorScale>
        <cfvo type="min"/>
        <cfvo type="num" val="0"/>
        <cfvo type="max"/>
        <color rgb="FF0070C0"/>
        <color theme="0"/>
        <color rgb="FFFF6600"/>
      </colorScale>
    </cfRule>
    <cfRule type="colorScale" priority="2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13:BZ13">
    <cfRule type="colorScale" priority="1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13:BZ13">
    <cfRule type="colorScale" priority="10">
      <colorScale>
        <cfvo type="min"/>
        <cfvo type="num" val="0"/>
        <cfvo type="max"/>
        <color rgb="FF0070C0"/>
        <color theme="0"/>
        <color rgb="FFFF6600"/>
      </colorScale>
    </cfRule>
    <cfRule type="colorScale" priority="1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AF18:BZ18">
    <cfRule type="colorScale" priority="1">
      <colorScale>
        <cfvo type="min"/>
        <cfvo type="num" val="0"/>
        <cfvo type="max"/>
        <color rgb="FF0070C0"/>
        <color theme="0"/>
        <color rgb="FFFF6600"/>
      </colorScale>
    </cfRule>
    <cfRule type="colorScale" priority="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AF18:BZ18">
    <cfRule type="colorScale" priority="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68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34BA3005092044E8D497CF5C2A74793" ma:contentTypeVersion="7" ma:contentTypeDescription="Izveidot jaunu dokumentu." ma:contentTypeScope="" ma:versionID="a18141f725f35d7be22bb6d6d0145ea1">
  <xsd:schema xmlns:xsd="http://www.w3.org/2001/XMLSchema" xmlns:xs="http://www.w3.org/2001/XMLSchema" xmlns:p="http://schemas.microsoft.com/office/2006/metadata/properties" xmlns:ns2="9c70c90a-7b91-4514-9304-0bf9c3ca33df" xmlns:ns3="18cde31a-aed2-49ce-b570-e812b29b6342" targetNamespace="http://schemas.microsoft.com/office/2006/metadata/properties" ma:root="true" ma:fieldsID="ce8c318fb1f3d996710b6b4defd5059e" ns2:_="" ns3:_="">
    <xsd:import namespace="9c70c90a-7b91-4514-9304-0bf9c3ca33df"/>
    <xsd:import namespace="18cde31a-aed2-49ce-b570-e812b29b6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0c90a-7b91-4514-9304-0bf9c3ca33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de31a-aed2-49ce-b570-e812b29b634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6B1EA4-3040-4A79-976D-8A52AC4A2792}">
  <ds:schemaRefs>
    <ds:schemaRef ds:uri="18cde31a-aed2-49ce-b570-e812b29b6342"/>
    <ds:schemaRef ds:uri="9c70c90a-7b91-4514-9304-0bf9c3ca33df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0EC08CA-9AA4-49C6-A8EC-5414554B03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BD026A-B49F-4087-A8B6-D655D65054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70c90a-7b91-4514-9304-0bf9c3ca33df"/>
    <ds:schemaRef ds:uri="18cde31a-aed2-49ce-b570-e812b29b6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Legend</vt:lpstr>
      <vt:lpstr>DATA</vt:lpstr>
      <vt:lpstr>HEATMAP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Latvijas ekonomikas siltuma karte</dc:title>
  <dc:creator/>
  <cp:lastModifiedBy/>
  <dcterms:created xsi:type="dcterms:W3CDTF">2006-09-16T00:00:00Z</dcterms:created>
  <dcterms:modified xsi:type="dcterms:W3CDTF">2019-04-21T13:08:59Z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0x010100334BA3005092044E8D497CF5C2A74793</vt:lpwstr>
  </property>
</Properties>
</file>