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 defaultThemeVersion="124226"/>
  <xr:revisionPtr revIDLastSave="156" documentId="8_{FD4A6468-3D5B-401F-A317-4450AF7C3DA6}" xr6:coauthVersionLast="47" xr6:coauthVersionMax="47" xr10:uidLastSave="{C1888F4F-9A5D-4401-A933-1FC1C4F215AF}"/>
  <bookViews>
    <workbookView xWindow="28680" yWindow="-120" windowWidth="29040" windowHeight="15840" tabRatio="793" activeTab="2" xr2:uid="{00000000-000D-0000-FFFF-FFFF00000000}"/>
  </bookViews>
  <sheets>
    <sheet name="Legend" sheetId="3" r:id="rId1"/>
    <sheet name="DATA" sheetId="13" r:id="rId2"/>
    <sheet name="HEATMAP" sheetId="14" r:id="rId3"/>
  </sheets>
  <definedNames>
    <definedName name="_xlnm.Print_Area" localSheetId="1">DATA!$1:$62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S58" i="13" l="1"/>
  <c r="CS57" i="13"/>
  <c r="CS56" i="13"/>
  <c r="CS55" i="13"/>
  <c r="CS54" i="13"/>
  <c r="CS53" i="13"/>
  <c r="CS52" i="13"/>
  <c r="CS51" i="13"/>
  <c r="CS50" i="13"/>
  <c r="CS49" i="13"/>
  <c r="CS48" i="13"/>
  <c r="CS47" i="13"/>
  <c r="CS46" i="13"/>
  <c r="CS45" i="13"/>
  <c r="CS59" i="13" s="1"/>
  <c r="CS37" i="13"/>
  <c r="CS36" i="13"/>
  <c r="CS35" i="13"/>
  <c r="CS34" i="13"/>
  <c r="CS33" i="13"/>
  <c r="CS32" i="13"/>
  <c r="CS31" i="13"/>
  <c r="CS30" i="13"/>
  <c r="CS29" i="13"/>
  <c r="CS28" i="13"/>
  <c r="CS27" i="13"/>
  <c r="CS26" i="13"/>
  <c r="CS25" i="13"/>
  <c r="CS24" i="13"/>
  <c r="CW6" i="13"/>
  <c r="CW7" i="13"/>
  <c r="CW8" i="13"/>
  <c r="CW9" i="13"/>
  <c r="CW10" i="13"/>
  <c r="CW11" i="13"/>
  <c r="CW12" i="13"/>
  <c r="CW13" i="13"/>
  <c r="CW14" i="13"/>
  <c r="CW15" i="13"/>
  <c r="CW16" i="13"/>
  <c r="CW17" i="13"/>
  <c r="CW18" i="13"/>
  <c r="CW5" i="13"/>
  <c r="CU6" i="13"/>
  <c r="CU7" i="13"/>
  <c r="CU8" i="13"/>
  <c r="CU9" i="13"/>
  <c r="CU10" i="13"/>
  <c r="CU11" i="13"/>
  <c r="CU12" i="13"/>
  <c r="CU13" i="13"/>
  <c r="CU14" i="13"/>
  <c r="CU15" i="13"/>
  <c r="CU16" i="13"/>
  <c r="CU17" i="13"/>
  <c r="CU18" i="13"/>
  <c r="CU5" i="13"/>
  <c r="CT6" i="13"/>
  <c r="CT7" i="13"/>
  <c r="CT8" i="13"/>
  <c r="CT9" i="13"/>
  <c r="CT10" i="13"/>
  <c r="CT11" i="13"/>
  <c r="CT12" i="13"/>
  <c r="CT13" i="13"/>
  <c r="CT14" i="13"/>
  <c r="CT15" i="13"/>
  <c r="CT16" i="13"/>
  <c r="CT17" i="13"/>
  <c r="CT18" i="13"/>
  <c r="CT5" i="13"/>
  <c r="CR26" i="13" l="1"/>
  <c r="CR28" i="13"/>
  <c r="CR30" i="13"/>
  <c r="CR32" i="13"/>
  <c r="CR34" i="13"/>
  <c r="CR36" i="13"/>
  <c r="CR24" i="13"/>
  <c r="CR25" i="13" l="1"/>
  <c r="CR27" i="13"/>
  <c r="CR29" i="13"/>
  <c r="CR31" i="13"/>
  <c r="CR33" i="13"/>
  <c r="CR35" i="13"/>
  <c r="CR37" i="13"/>
  <c r="CQ24" i="13"/>
  <c r="CQ26" i="13"/>
  <c r="CQ28" i="13"/>
  <c r="CQ29" i="13"/>
  <c r="CQ31" i="13"/>
  <c r="CQ33" i="13"/>
  <c r="CQ35" i="13"/>
  <c r="CQ37" i="13"/>
  <c r="CQ27" i="13" l="1"/>
  <c r="CQ25" i="13"/>
  <c r="CQ36" i="13"/>
  <c r="CQ34" i="13"/>
  <c r="CQ32" i="13"/>
  <c r="CQ30" i="13"/>
  <c r="CP25" i="13"/>
  <c r="CP27" i="13"/>
  <c r="CP29" i="13"/>
  <c r="CP31" i="13"/>
  <c r="CP33" i="13"/>
  <c r="CP35" i="13"/>
  <c r="CP37" i="13"/>
  <c r="CP24" i="13"/>
  <c r="CP26" i="13"/>
  <c r="CP28" i="13"/>
  <c r="CP30" i="13"/>
  <c r="CP32" i="13"/>
  <c r="CP34" i="13"/>
  <c r="CP36" i="13"/>
  <c r="CO36" i="13"/>
  <c r="CO25" i="13"/>
  <c r="CO26" i="13"/>
  <c r="CO27" i="13"/>
  <c r="CO28" i="13"/>
  <c r="CO29" i="13"/>
  <c r="CO31" i="13"/>
  <c r="CO32" i="13"/>
  <c r="CO33" i="13"/>
  <c r="CO34" i="13"/>
  <c r="CO35" i="13"/>
  <c r="CO37" i="13"/>
  <c r="CO24" i="13"/>
  <c r="CO30" i="13" l="1"/>
  <c r="S30" i="13"/>
  <c r="CN36" i="13"/>
  <c r="CN34" i="13"/>
  <c r="CN33" i="13"/>
  <c r="CN32" i="13"/>
  <c r="CN31" i="13"/>
  <c r="CN30" i="13"/>
  <c r="CN24" i="13"/>
  <c r="CN25" i="13"/>
  <c r="CN37" i="13"/>
  <c r="CN35" i="13"/>
  <c r="CN29" i="13"/>
  <c r="CN28" i="13"/>
  <c r="CN27" i="13"/>
  <c r="CN26" i="13"/>
  <c r="CM24" i="13" l="1"/>
  <c r="CM37" i="13"/>
  <c r="CM36" i="13"/>
  <c r="CM35" i="13"/>
  <c r="CM34" i="13"/>
  <c r="CM33" i="13"/>
  <c r="CM32" i="13"/>
  <c r="CM31" i="13"/>
  <c r="CM30" i="13"/>
  <c r="CM29" i="13"/>
  <c r="CM28" i="13"/>
  <c r="CM27" i="13"/>
  <c r="CM26" i="13"/>
  <c r="CM25" i="13"/>
  <c r="C24" i="13" l="1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AS24" i="13"/>
  <c r="AT24" i="13"/>
  <c r="AU24" i="13"/>
  <c r="AV24" i="13"/>
  <c r="AW24" i="13"/>
  <c r="AX24" i="13"/>
  <c r="AY24" i="13"/>
  <c r="AZ24" i="13"/>
  <c r="BA24" i="13"/>
  <c r="BB24" i="13"/>
  <c r="BC24" i="13"/>
  <c r="BD24" i="13"/>
  <c r="BE24" i="13"/>
  <c r="BF24" i="13"/>
  <c r="BG24" i="13"/>
  <c r="BH24" i="13"/>
  <c r="BI24" i="13"/>
  <c r="BJ24" i="13"/>
  <c r="BK24" i="13"/>
  <c r="BL24" i="13"/>
  <c r="BM24" i="13"/>
  <c r="BN24" i="13"/>
  <c r="BO24" i="13"/>
  <c r="BP24" i="13"/>
  <c r="BQ24" i="13"/>
  <c r="BR24" i="13"/>
  <c r="BS24" i="13"/>
  <c r="BT24" i="13"/>
  <c r="BU24" i="13"/>
  <c r="BV24" i="13"/>
  <c r="BW24" i="13"/>
  <c r="BX24" i="13"/>
  <c r="BY24" i="13"/>
  <c r="BZ24" i="13"/>
  <c r="CA24" i="13"/>
  <c r="CB24" i="13"/>
  <c r="CC24" i="13"/>
  <c r="CD24" i="13"/>
  <c r="CE24" i="13"/>
  <c r="CF24" i="13"/>
  <c r="CG24" i="13"/>
  <c r="CH24" i="13"/>
  <c r="CI24" i="13"/>
  <c r="CJ24" i="13"/>
  <c r="CK24" i="13"/>
  <c r="CL24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AS25" i="13"/>
  <c r="AT25" i="13"/>
  <c r="AU25" i="13"/>
  <c r="AV25" i="13"/>
  <c r="AW25" i="13"/>
  <c r="AX25" i="13"/>
  <c r="AY25" i="13"/>
  <c r="AZ25" i="13"/>
  <c r="BA25" i="13"/>
  <c r="BB25" i="13"/>
  <c r="BC25" i="13"/>
  <c r="BD25" i="13"/>
  <c r="BE25" i="13"/>
  <c r="BF25" i="13"/>
  <c r="BG25" i="13"/>
  <c r="BH25" i="13"/>
  <c r="BI25" i="13"/>
  <c r="BJ25" i="13"/>
  <c r="BK25" i="13"/>
  <c r="BL25" i="13"/>
  <c r="BM25" i="13"/>
  <c r="BN25" i="13"/>
  <c r="BO25" i="13"/>
  <c r="BP25" i="13"/>
  <c r="BQ25" i="13"/>
  <c r="BR25" i="13"/>
  <c r="BS25" i="13"/>
  <c r="BT25" i="13"/>
  <c r="BU25" i="13"/>
  <c r="BV25" i="13"/>
  <c r="BW25" i="13"/>
  <c r="BX25" i="13"/>
  <c r="BY25" i="13"/>
  <c r="BZ25" i="13"/>
  <c r="CA25" i="13"/>
  <c r="CB25" i="13"/>
  <c r="CC25" i="13"/>
  <c r="CD25" i="13"/>
  <c r="CE25" i="13"/>
  <c r="CF25" i="13"/>
  <c r="CG25" i="13"/>
  <c r="CH25" i="13"/>
  <c r="CI25" i="13"/>
  <c r="CJ25" i="13"/>
  <c r="CK25" i="13"/>
  <c r="CL25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AK26" i="13"/>
  <c r="AL26" i="13"/>
  <c r="AM26" i="13"/>
  <c r="AN26" i="13"/>
  <c r="AO26" i="13"/>
  <c r="AP26" i="13"/>
  <c r="AQ26" i="13"/>
  <c r="AR26" i="13"/>
  <c r="AS26" i="13"/>
  <c r="AT26" i="13"/>
  <c r="AU26" i="13"/>
  <c r="AV26" i="13"/>
  <c r="AW26" i="13"/>
  <c r="AX26" i="13"/>
  <c r="AY26" i="13"/>
  <c r="AZ26" i="13"/>
  <c r="BA26" i="13"/>
  <c r="BB26" i="13"/>
  <c r="BC26" i="13"/>
  <c r="BD26" i="13"/>
  <c r="BE26" i="13"/>
  <c r="BF26" i="13"/>
  <c r="BG26" i="13"/>
  <c r="BH26" i="13"/>
  <c r="BI26" i="13"/>
  <c r="BJ26" i="13"/>
  <c r="BK26" i="13"/>
  <c r="BL26" i="13"/>
  <c r="BM26" i="13"/>
  <c r="BN26" i="13"/>
  <c r="BO26" i="13"/>
  <c r="BP26" i="13"/>
  <c r="BQ26" i="13"/>
  <c r="BR26" i="13"/>
  <c r="BS26" i="13"/>
  <c r="BT26" i="13"/>
  <c r="BU26" i="13"/>
  <c r="BV26" i="13"/>
  <c r="BW26" i="13"/>
  <c r="BX26" i="13"/>
  <c r="BY26" i="13"/>
  <c r="BZ26" i="13"/>
  <c r="CA26" i="13"/>
  <c r="CB26" i="13"/>
  <c r="CC26" i="13"/>
  <c r="CD26" i="13"/>
  <c r="CE26" i="13"/>
  <c r="CF26" i="13"/>
  <c r="CG26" i="13"/>
  <c r="CH26" i="13"/>
  <c r="CI26" i="13"/>
  <c r="CJ26" i="13"/>
  <c r="CK26" i="13"/>
  <c r="CL26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AS27" i="13"/>
  <c r="AT27" i="13"/>
  <c r="AU27" i="13"/>
  <c r="AV27" i="13"/>
  <c r="AW27" i="13"/>
  <c r="AX27" i="13"/>
  <c r="AY27" i="13"/>
  <c r="AZ27" i="13"/>
  <c r="BA27" i="13"/>
  <c r="BB27" i="13"/>
  <c r="BC27" i="13"/>
  <c r="BD27" i="13"/>
  <c r="BE27" i="13"/>
  <c r="BF27" i="13"/>
  <c r="BG27" i="13"/>
  <c r="BH27" i="13"/>
  <c r="BI27" i="13"/>
  <c r="BJ27" i="13"/>
  <c r="BK27" i="13"/>
  <c r="BL27" i="13"/>
  <c r="BM27" i="13"/>
  <c r="BN27" i="13"/>
  <c r="BO27" i="13"/>
  <c r="BP27" i="13"/>
  <c r="BQ27" i="13"/>
  <c r="BR27" i="13"/>
  <c r="BS27" i="13"/>
  <c r="BT27" i="13"/>
  <c r="BU27" i="13"/>
  <c r="BV27" i="13"/>
  <c r="BW27" i="13"/>
  <c r="BX27" i="13"/>
  <c r="BY27" i="13"/>
  <c r="BZ27" i="13"/>
  <c r="CA27" i="13"/>
  <c r="CB27" i="13"/>
  <c r="CC27" i="13"/>
  <c r="CD27" i="13"/>
  <c r="CE27" i="13"/>
  <c r="CF27" i="13"/>
  <c r="CG27" i="13"/>
  <c r="CH27" i="13"/>
  <c r="CI27" i="13"/>
  <c r="CJ27" i="13"/>
  <c r="CK27" i="13"/>
  <c r="CL27" i="13"/>
  <c r="K32" i="13"/>
  <c r="BG32" i="13" l="1"/>
  <c r="AA32" i="13"/>
  <c r="BW32" i="13"/>
  <c r="AQ32" i="13"/>
  <c r="D32" i="13"/>
  <c r="F32" i="13"/>
  <c r="H32" i="13"/>
  <c r="J32" i="13"/>
  <c r="L32" i="13"/>
  <c r="N32" i="13"/>
  <c r="P32" i="13"/>
  <c r="R32" i="13"/>
  <c r="T32" i="13"/>
  <c r="V32" i="13"/>
  <c r="X32" i="13"/>
  <c r="Z32" i="13"/>
  <c r="AB32" i="13"/>
  <c r="AD32" i="13"/>
  <c r="AF32" i="13"/>
  <c r="AH32" i="13"/>
  <c r="AJ32" i="13"/>
  <c r="AL32" i="13"/>
  <c r="AN32" i="13"/>
  <c r="AP32" i="13"/>
  <c r="AR32" i="13"/>
  <c r="AT32" i="13"/>
  <c r="AV32" i="13"/>
  <c r="AX32" i="13"/>
  <c r="AZ32" i="13"/>
  <c r="BB32" i="13"/>
  <c r="BD32" i="13"/>
  <c r="BF32" i="13"/>
  <c r="BH32" i="13"/>
  <c r="BJ32" i="13"/>
  <c r="BL32" i="13"/>
  <c r="BN32" i="13"/>
  <c r="BP32" i="13"/>
  <c r="BR32" i="13"/>
  <c r="BT32" i="13"/>
  <c r="BV32" i="13"/>
  <c r="BX32" i="13"/>
  <c r="BZ32" i="13"/>
  <c r="CB32" i="13"/>
  <c r="CD32" i="13"/>
  <c r="CF32" i="13"/>
  <c r="CH32" i="13"/>
  <c r="CJ32" i="13"/>
  <c r="CL32" i="13"/>
  <c r="E32" i="13"/>
  <c r="I32" i="13"/>
  <c r="M32" i="13"/>
  <c r="Q32" i="13"/>
  <c r="U32" i="13"/>
  <c r="Y32" i="13"/>
  <c r="AC32" i="13"/>
  <c r="AG32" i="13"/>
  <c r="AK32" i="13"/>
  <c r="AO32" i="13"/>
  <c r="AS32" i="13"/>
  <c r="AW32" i="13"/>
  <c r="BA32" i="13"/>
  <c r="BE32" i="13"/>
  <c r="BI32" i="13"/>
  <c r="BM32" i="13"/>
  <c r="BQ32" i="13"/>
  <c r="BU32" i="13"/>
  <c r="BY32" i="13"/>
  <c r="CC32" i="13"/>
  <c r="CG32" i="13"/>
  <c r="CK32" i="13"/>
  <c r="G32" i="13"/>
  <c r="O32" i="13"/>
  <c r="W32" i="13"/>
  <c r="AE32" i="13"/>
  <c r="AM32" i="13"/>
  <c r="AU32" i="13"/>
  <c r="BC32" i="13"/>
  <c r="BK32" i="13"/>
  <c r="BS32" i="13"/>
  <c r="CA32" i="13"/>
  <c r="CI32" i="13"/>
  <c r="CE32" i="13"/>
  <c r="BO32" i="13"/>
  <c r="AY32" i="13"/>
  <c r="AI32" i="13"/>
  <c r="S32" i="13"/>
  <c r="C32" i="13"/>
  <c r="G29" i="13" l="1"/>
  <c r="I29" i="13"/>
  <c r="K29" i="13"/>
  <c r="M29" i="13"/>
  <c r="O29" i="13"/>
  <c r="Q29" i="13"/>
  <c r="S29" i="13"/>
  <c r="U29" i="13"/>
  <c r="W29" i="13"/>
  <c r="Y29" i="13"/>
  <c r="AA29" i="13"/>
  <c r="AC29" i="13"/>
  <c r="AE29" i="13"/>
  <c r="AG29" i="13"/>
  <c r="AI29" i="13"/>
  <c r="AK29" i="13"/>
  <c r="AM29" i="13"/>
  <c r="AO29" i="13"/>
  <c r="AQ29" i="13"/>
  <c r="AS29" i="13"/>
  <c r="AU29" i="13"/>
  <c r="AW29" i="13"/>
  <c r="AY29" i="13"/>
  <c r="BA29" i="13"/>
  <c r="BC29" i="13"/>
  <c r="BE29" i="13"/>
  <c r="BG29" i="13"/>
  <c r="BI29" i="13"/>
  <c r="BK29" i="13"/>
  <c r="BM29" i="13"/>
  <c r="BO29" i="13"/>
  <c r="BQ29" i="13"/>
  <c r="BS29" i="13"/>
  <c r="BU29" i="13"/>
  <c r="BW29" i="13"/>
  <c r="BY29" i="13"/>
  <c r="CA29" i="13"/>
  <c r="CC29" i="13"/>
  <c r="CE29" i="13"/>
  <c r="CG29" i="13"/>
  <c r="CI29" i="13"/>
  <c r="H29" i="13"/>
  <c r="L29" i="13"/>
  <c r="P29" i="13"/>
  <c r="T29" i="13"/>
  <c r="X29" i="13"/>
  <c r="AB29" i="13"/>
  <c r="AF29" i="13"/>
  <c r="AJ29" i="13"/>
  <c r="AN29" i="13"/>
  <c r="AR29" i="13"/>
  <c r="AV29" i="13"/>
  <c r="AZ29" i="13"/>
  <c r="BD29" i="13"/>
  <c r="BH29" i="13"/>
  <c r="BL29" i="13"/>
  <c r="BP29" i="13"/>
  <c r="BT29" i="13"/>
  <c r="BX29" i="13"/>
  <c r="CB29" i="13"/>
  <c r="CF29" i="13"/>
  <c r="CJ29" i="13"/>
  <c r="CL29" i="13"/>
  <c r="J29" i="13"/>
  <c r="R29" i="13"/>
  <c r="Z29" i="13"/>
  <c r="AH29" i="13"/>
  <c r="AP29" i="13"/>
  <c r="AX29" i="13"/>
  <c r="BF29" i="13"/>
  <c r="BN29" i="13"/>
  <c r="BV29" i="13"/>
  <c r="CD29" i="13"/>
  <c r="CK29" i="13"/>
  <c r="V29" i="13"/>
  <c r="AL29" i="13"/>
  <c r="BB29" i="13"/>
  <c r="BR29" i="13"/>
  <c r="CH29" i="13"/>
  <c r="AD29" i="13"/>
  <c r="BJ29" i="13"/>
  <c r="N29" i="13"/>
  <c r="AT29" i="13"/>
  <c r="BZ29" i="13"/>
  <c r="T31" i="13"/>
  <c r="V31" i="13"/>
  <c r="X31" i="13"/>
  <c r="Z31" i="13"/>
  <c r="AB31" i="13"/>
  <c r="AD31" i="13"/>
  <c r="AF31" i="13"/>
  <c r="AH31" i="13"/>
  <c r="AJ31" i="13"/>
  <c r="AL31" i="13"/>
  <c r="AN31" i="13"/>
  <c r="AP31" i="13"/>
  <c r="AR31" i="13"/>
  <c r="AT31" i="13"/>
  <c r="AV31" i="13"/>
  <c r="AX31" i="13"/>
  <c r="AZ31" i="13"/>
  <c r="BB31" i="13"/>
  <c r="BD31" i="13"/>
  <c r="BF31" i="13"/>
  <c r="BH31" i="13"/>
  <c r="BJ31" i="13"/>
  <c r="BL31" i="13"/>
  <c r="BN31" i="13"/>
  <c r="BP31" i="13"/>
  <c r="BR31" i="13"/>
  <c r="BT31" i="13"/>
  <c r="BV31" i="13"/>
  <c r="BX31" i="13"/>
  <c r="BZ31" i="13"/>
  <c r="CB31" i="13"/>
  <c r="CD31" i="13"/>
  <c r="CF31" i="13"/>
  <c r="CH31" i="13"/>
  <c r="CJ31" i="13"/>
  <c r="CL31" i="13"/>
  <c r="U31" i="13"/>
  <c r="Y31" i="13"/>
  <c r="AC31" i="13"/>
  <c r="AG31" i="13"/>
  <c r="AK31" i="13"/>
  <c r="AO31" i="13"/>
  <c r="AS31" i="13"/>
  <c r="AW31" i="13"/>
  <c r="BA31" i="13"/>
  <c r="BE31" i="13"/>
  <c r="BI31" i="13"/>
  <c r="BM31" i="13"/>
  <c r="BQ31" i="13"/>
  <c r="BU31" i="13"/>
  <c r="BY31" i="13"/>
  <c r="CC31" i="13"/>
  <c r="CG31" i="13"/>
  <c r="CK31" i="13"/>
  <c r="W31" i="13"/>
  <c r="AE31" i="13"/>
  <c r="AM31" i="13"/>
  <c r="AU31" i="13"/>
  <c r="BC31" i="13"/>
  <c r="BK31" i="13"/>
  <c r="BS31" i="13"/>
  <c r="CA31" i="13"/>
  <c r="CI31" i="13"/>
  <c r="AA31" i="13"/>
  <c r="AQ31" i="13"/>
  <c r="BG31" i="13"/>
  <c r="BW31" i="13"/>
  <c r="S31" i="13"/>
  <c r="AI31" i="13"/>
  <c r="AY31" i="13"/>
  <c r="BO31" i="13"/>
  <c r="CE31" i="13"/>
  <c r="D34" i="13"/>
  <c r="F34" i="13"/>
  <c r="H34" i="13"/>
  <c r="J34" i="13"/>
  <c r="L34" i="13"/>
  <c r="N34" i="13"/>
  <c r="P34" i="13"/>
  <c r="R34" i="13"/>
  <c r="T34" i="13"/>
  <c r="V34" i="13"/>
  <c r="X34" i="13"/>
  <c r="Z34" i="13"/>
  <c r="AB34" i="13"/>
  <c r="AD34" i="13"/>
  <c r="AF34" i="13"/>
  <c r="AH34" i="13"/>
  <c r="AJ34" i="13"/>
  <c r="AL34" i="13"/>
  <c r="AN34" i="13"/>
  <c r="AP34" i="13"/>
  <c r="AR34" i="13"/>
  <c r="AT34" i="13"/>
  <c r="AV34" i="13"/>
  <c r="AX34" i="13"/>
  <c r="AZ34" i="13"/>
  <c r="BB34" i="13"/>
  <c r="BD34" i="13"/>
  <c r="BF34" i="13"/>
  <c r="BH34" i="13"/>
  <c r="BJ34" i="13"/>
  <c r="BL34" i="13"/>
  <c r="BN34" i="13"/>
  <c r="BP34" i="13"/>
  <c r="BR34" i="13"/>
  <c r="BT34" i="13"/>
  <c r="BV34" i="13"/>
  <c r="BX34" i="13"/>
  <c r="BZ34" i="13"/>
  <c r="CB34" i="13"/>
  <c r="CD34" i="13"/>
  <c r="CF34" i="13"/>
  <c r="CH34" i="13"/>
  <c r="CJ34" i="13"/>
  <c r="CL34" i="13"/>
  <c r="C34" i="13"/>
  <c r="G34" i="13"/>
  <c r="K34" i="13"/>
  <c r="O34" i="13"/>
  <c r="S34" i="13"/>
  <c r="W34" i="13"/>
  <c r="AA34" i="13"/>
  <c r="AE34" i="13"/>
  <c r="AI34" i="13"/>
  <c r="AM34" i="13"/>
  <c r="AQ34" i="13"/>
  <c r="AU34" i="13"/>
  <c r="AY34" i="13"/>
  <c r="BC34" i="13"/>
  <c r="BG34" i="13"/>
  <c r="BK34" i="13"/>
  <c r="BO34" i="13"/>
  <c r="BS34" i="13"/>
  <c r="BW34" i="13"/>
  <c r="CA34" i="13"/>
  <c r="CE34" i="13"/>
  <c r="CI34" i="13"/>
  <c r="I34" i="13"/>
  <c r="Q34" i="13"/>
  <c r="Y34" i="13"/>
  <c r="AG34" i="13"/>
  <c r="AO34" i="13"/>
  <c r="AW34" i="13"/>
  <c r="BE34" i="13"/>
  <c r="BM34" i="13"/>
  <c r="BU34" i="13"/>
  <c r="CC34" i="13"/>
  <c r="CK34" i="13"/>
  <c r="E34" i="13"/>
  <c r="M34" i="13"/>
  <c r="U34" i="13"/>
  <c r="AC34" i="13"/>
  <c r="AK34" i="13"/>
  <c r="AS34" i="13"/>
  <c r="BA34" i="13"/>
  <c r="BI34" i="13"/>
  <c r="BQ34" i="13"/>
  <c r="BY34" i="13"/>
  <c r="CG34" i="13"/>
  <c r="D36" i="13"/>
  <c r="F36" i="13"/>
  <c r="H36" i="13"/>
  <c r="J36" i="13"/>
  <c r="L36" i="13"/>
  <c r="N36" i="13"/>
  <c r="P36" i="13"/>
  <c r="R36" i="13"/>
  <c r="T36" i="13"/>
  <c r="V36" i="13"/>
  <c r="X36" i="13"/>
  <c r="Z36" i="13"/>
  <c r="AB36" i="13"/>
  <c r="AD36" i="13"/>
  <c r="AF36" i="13"/>
  <c r="AH36" i="13"/>
  <c r="AJ36" i="13"/>
  <c r="AL36" i="13"/>
  <c r="AN36" i="13"/>
  <c r="AP36" i="13"/>
  <c r="AR36" i="13"/>
  <c r="AT36" i="13"/>
  <c r="AV36" i="13"/>
  <c r="AX36" i="13"/>
  <c r="AZ36" i="13"/>
  <c r="BB36" i="13"/>
  <c r="BD36" i="13"/>
  <c r="BF36" i="13"/>
  <c r="BH36" i="13"/>
  <c r="BJ36" i="13"/>
  <c r="BL36" i="13"/>
  <c r="BN36" i="13"/>
  <c r="BP36" i="13"/>
  <c r="BR36" i="13"/>
  <c r="BT36" i="13"/>
  <c r="BV36" i="13"/>
  <c r="BX36" i="13"/>
  <c r="BZ36" i="13"/>
  <c r="CB36" i="13"/>
  <c r="CD36" i="13"/>
  <c r="CF36" i="13"/>
  <c r="CH36" i="13"/>
  <c r="CJ36" i="13"/>
  <c r="CL36" i="13"/>
  <c r="C36" i="13"/>
  <c r="G36" i="13"/>
  <c r="K36" i="13"/>
  <c r="O36" i="13"/>
  <c r="S36" i="13"/>
  <c r="W36" i="13"/>
  <c r="AA36" i="13"/>
  <c r="AE36" i="13"/>
  <c r="AI36" i="13"/>
  <c r="AM36" i="13"/>
  <c r="AQ36" i="13"/>
  <c r="AU36" i="13"/>
  <c r="AY36" i="13"/>
  <c r="BC36" i="13"/>
  <c r="BG36" i="13"/>
  <c r="BK36" i="13"/>
  <c r="BO36" i="13"/>
  <c r="BS36" i="13"/>
  <c r="BW36" i="13"/>
  <c r="CA36" i="13"/>
  <c r="CE36" i="13"/>
  <c r="CI36" i="13"/>
  <c r="I36" i="13"/>
  <c r="Q36" i="13"/>
  <c r="Y36" i="13"/>
  <c r="AG36" i="13"/>
  <c r="AO36" i="13"/>
  <c r="AW36" i="13"/>
  <c r="BE36" i="13"/>
  <c r="BM36" i="13"/>
  <c r="BU36" i="13"/>
  <c r="CC36" i="13"/>
  <c r="CK36" i="13"/>
  <c r="E36" i="13"/>
  <c r="M36" i="13"/>
  <c r="U36" i="13"/>
  <c r="AC36" i="13"/>
  <c r="AK36" i="13"/>
  <c r="AS36" i="13"/>
  <c r="BA36" i="13"/>
  <c r="BI36" i="13"/>
  <c r="BQ36" i="13"/>
  <c r="BY36" i="13"/>
  <c r="CG36" i="13"/>
  <c r="C28" i="13"/>
  <c r="E28" i="13"/>
  <c r="G28" i="13"/>
  <c r="I28" i="13"/>
  <c r="K28" i="13"/>
  <c r="M28" i="13"/>
  <c r="O28" i="13"/>
  <c r="Q28" i="13"/>
  <c r="S28" i="13"/>
  <c r="U28" i="13"/>
  <c r="W28" i="13"/>
  <c r="Y28" i="13"/>
  <c r="AA28" i="13"/>
  <c r="AC28" i="13"/>
  <c r="AE28" i="13"/>
  <c r="AG28" i="13"/>
  <c r="AI28" i="13"/>
  <c r="AK28" i="13"/>
  <c r="AM28" i="13"/>
  <c r="AO28" i="13"/>
  <c r="AQ28" i="13"/>
  <c r="AS28" i="13"/>
  <c r="AU28" i="13"/>
  <c r="AW28" i="13"/>
  <c r="AY28" i="13"/>
  <c r="BA28" i="13"/>
  <c r="BC28" i="13"/>
  <c r="BE28" i="13"/>
  <c r="BG28" i="13"/>
  <c r="BI28" i="13"/>
  <c r="BK28" i="13"/>
  <c r="BM28" i="13"/>
  <c r="BO28" i="13"/>
  <c r="BQ28" i="13"/>
  <c r="BS28" i="13"/>
  <c r="BU28" i="13"/>
  <c r="BW28" i="13"/>
  <c r="BY28" i="13"/>
  <c r="CA28" i="13"/>
  <c r="CC28" i="13"/>
  <c r="CE28" i="13"/>
  <c r="CG28" i="13"/>
  <c r="CI28" i="13"/>
  <c r="CK28" i="13"/>
  <c r="D28" i="13"/>
  <c r="H28" i="13"/>
  <c r="L28" i="13"/>
  <c r="P28" i="13"/>
  <c r="T28" i="13"/>
  <c r="X28" i="13"/>
  <c r="AB28" i="13"/>
  <c r="AF28" i="13"/>
  <c r="AJ28" i="13"/>
  <c r="AN28" i="13"/>
  <c r="AR28" i="13"/>
  <c r="AV28" i="13"/>
  <c r="AZ28" i="13"/>
  <c r="BD28" i="13"/>
  <c r="BH28" i="13"/>
  <c r="BL28" i="13"/>
  <c r="BP28" i="13"/>
  <c r="BT28" i="13"/>
  <c r="BX28" i="13"/>
  <c r="CB28" i="13"/>
  <c r="CF28" i="13"/>
  <c r="CJ28" i="13"/>
  <c r="F28" i="13"/>
  <c r="N28" i="13"/>
  <c r="V28" i="13"/>
  <c r="AD28" i="13"/>
  <c r="AL28" i="13"/>
  <c r="AT28" i="13"/>
  <c r="BB28" i="13"/>
  <c r="BJ28" i="13"/>
  <c r="BR28" i="13"/>
  <c r="BZ28" i="13"/>
  <c r="CH28" i="13"/>
  <c r="J28" i="13"/>
  <c r="Z28" i="13"/>
  <c r="AP28" i="13"/>
  <c r="BF28" i="13"/>
  <c r="BV28" i="13"/>
  <c r="CL28" i="13"/>
  <c r="R28" i="13"/>
  <c r="AX28" i="13"/>
  <c r="CD28" i="13"/>
  <c r="AH28" i="13"/>
  <c r="BN28" i="13"/>
  <c r="T30" i="13"/>
  <c r="V30" i="13"/>
  <c r="X30" i="13"/>
  <c r="Z30" i="13"/>
  <c r="AB30" i="13"/>
  <c r="AD30" i="13"/>
  <c r="AF30" i="13"/>
  <c r="AH30" i="13"/>
  <c r="AJ30" i="13"/>
  <c r="AL30" i="13"/>
  <c r="AN30" i="13"/>
  <c r="AP30" i="13"/>
  <c r="AR30" i="13"/>
  <c r="AT30" i="13"/>
  <c r="AV30" i="13"/>
  <c r="AX30" i="13"/>
  <c r="AZ30" i="13"/>
  <c r="BB30" i="13"/>
  <c r="BD30" i="13"/>
  <c r="BF30" i="13"/>
  <c r="BH30" i="13"/>
  <c r="BJ30" i="13"/>
  <c r="BL30" i="13"/>
  <c r="BN30" i="13"/>
  <c r="BP30" i="13"/>
  <c r="BR30" i="13"/>
  <c r="BT30" i="13"/>
  <c r="BV30" i="13"/>
  <c r="BX30" i="13"/>
  <c r="BZ30" i="13"/>
  <c r="CB30" i="13"/>
  <c r="CD30" i="13"/>
  <c r="CF30" i="13"/>
  <c r="CH30" i="13"/>
  <c r="CJ30" i="13"/>
  <c r="CL30" i="13"/>
  <c r="U30" i="13"/>
  <c r="Y30" i="13"/>
  <c r="AC30" i="13"/>
  <c r="AG30" i="13"/>
  <c r="AK30" i="13"/>
  <c r="AO30" i="13"/>
  <c r="AS30" i="13"/>
  <c r="AW30" i="13"/>
  <c r="BA30" i="13"/>
  <c r="BE30" i="13"/>
  <c r="BI30" i="13"/>
  <c r="BM30" i="13"/>
  <c r="BQ30" i="13"/>
  <c r="BU30" i="13"/>
  <c r="BY30" i="13"/>
  <c r="CC30" i="13"/>
  <c r="CG30" i="13"/>
  <c r="CK30" i="13"/>
  <c r="W30" i="13"/>
  <c r="AE30" i="13"/>
  <c r="AM30" i="13"/>
  <c r="AU30" i="13"/>
  <c r="BC30" i="13"/>
  <c r="BK30" i="13"/>
  <c r="BS30" i="13"/>
  <c r="CA30" i="13"/>
  <c r="CI30" i="13"/>
  <c r="AI30" i="13"/>
  <c r="AY30" i="13"/>
  <c r="BO30" i="13"/>
  <c r="CE30" i="13"/>
  <c r="AA30" i="13"/>
  <c r="AQ30" i="13"/>
  <c r="BG30" i="13"/>
  <c r="BW30" i="13"/>
  <c r="D33" i="13"/>
  <c r="F33" i="13"/>
  <c r="H33" i="13"/>
  <c r="J33" i="13"/>
  <c r="L33" i="13"/>
  <c r="N33" i="13"/>
  <c r="P33" i="13"/>
  <c r="R33" i="13"/>
  <c r="T33" i="13"/>
  <c r="V33" i="13"/>
  <c r="E33" i="13"/>
  <c r="I33" i="13"/>
  <c r="M33" i="13"/>
  <c r="Q33" i="13"/>
  <c r="U33" i="13"/>
  <c r="X33" i="13"/>
  <c r="Z33" i="13"/>
  <c r="AB33" i="13"/>
  <c r="AD33" i="13"/>
  <c r="AF33" i="13"/>
  <c r="AH33" i="13"/>
  <c r="AJ33" i="13"/>
  <c r="AL33" i="13"/>
  <c r="AN33" i="13"/>
  <c r="AP33" i="13"/>
  <c r="AR33" i="13"/>
  <c r="AT33" i="13"/>
  <c r="AV33" i="13"/>
  <c r="AX33" i="13"/>
  <c r="AZ33" i="13"/>
  <c r="BB33" i="13"/>
  <c r="BD33" i="13"/>
  <c r="BF33" i="13"/>
  <c r="BH33" i="13"/>
  <c r="BJ33" i="13"/>
  <c r="BL33" i="13"/>
  <c r="BN33" i="13"/>
  <c r="BP33" i="13"/>
  <c r="BR33" i="13"/>
  <c r="BT33" i="13"/>
  <c r="BV33" i="13"/>
  <c r="BX33" i="13"/>
  <c r="BZ33" i="13"/>
  <c r="CB33" i="13"/>
  <c r="CD33" i="13"/>
  <c r="CF33" i="13"/>
  <c r="CH33" i="13"/>
  <c r="CJ33" i="13"/>
  <c r="CL33" i="13"/>
  <c r="G33" i="13"/>
  <c r="O33" i="13"/>
  <c r="W33" i="13"/>
  <c r="AA33" i="13"/>
  <c r="AE33" i="13"/>
  <c r="AI33" i="13"/>
  <c r="AM33" i="13"/>
  <c r="AQ33" i="13"/>
  <c r="AU33" i="13"/>
  <c r="AY33" i="13"/>
  <c r="BC33" i="13"/>
  <c r="BG33" i="13"/>
  <c r="BK33" i="13"/>
  <c r="BO33" i="13"/>
  <c r="BS33" i="13"/>
  <c r="BW33" i="13"/>
  <c r="CA33" i="13"/>
  <c r="CE33" i="13"/>
  <c r="CI33" i="13"/>
  <c r="K33" i="13"/>
  <c r="Y33" i="13"/>
  <c r="AG33" i="13"/>
  <c r="AO33" i="13"/>
  <c r="AW33" i="13"/>
  <c r="BE33" i="13"/>
  <c r="BM33" i="13"/>
  <c r="BU33" i="13"/>
  <c r="CC33" i="13"/>
  <c r="CK33" i="13"/>
  <c r="C33" i="13"/>
  <c r="S33" i="13"/>
  <c r="AC33" i="13"/>
  <c r="AK33" i="13"/>
  <c r="AS33" i="13"/>
  <c r="BA33" i="13"/>
  <c r="BI33" i="13"/>
  <c r="BQ33" i="13"/>
  <c r="BY33" i="13"/>
  <c r="CG33" i="13"/>
  <c r="D35" i="13"/>
  <c r="F35" i="13"/>
  <c r="H35" i="13"/>
  <c r="J35" i="13"/>
  <c r="L35" i="13"/>
  <c r="N35" i="13"/>
  <c r="P35" i="13"/>
  <c r="R35" i="13"/>
  <c r="T35" i="13"/>
  <c r="V35" i="13"/>
  <c r="X35" i="13"/>
  <c r="Z35" i="13"/>
  <c r="AB35" i="13"/>
  <c r="AD35" i="13"/>
  <c r="AF35" i="13"/>
  <c r="AH35" i="13"/>
  <c r="AJ35" i="13"/>
  <c r="AL35" i="13"/>
  <c r="AN35" i="13"/>
  <c r="AP35" i="13"/>
  <c r="AR35" i="13"/>
  <c r="AT35" i="13"/>
  <c r="AV35" i="13"/>
  <c r="AX35" i="13"/>
  <c r="AZ35" i="13"/>
  <c r="BB35" i="13"/>
  <c r="BD35" i="13"/>
  <c r="BF35" i="13"/>
  <c r="BH35" i="13"/>
  <c r="BJ35" i="13"/>
  <c r="BL35" i="13"/>
  <c r="BN35" i="13"/>
  <c r="BP35" i="13"/>
  <c r="BR35" i="13"/>
  <c r="BT35" i="13"/>
  <c r="BV35" i="13"/>
  <c r="BX35" i="13"/>
  <c r="BZ35" i="13"/>
  <c r="CB35" i="13"/>
  <c r="CD35" i="13"/>
  <c r="CF35" i="13"/>
  <c r="CH35" i="13"/>
  <c r="CJ35" i="13"/>
  <c r="CL35" i="13"/>
  <c r="C35" i="13"/>
  <c r="G35" i="13"/>
  <c r="K35" i="13"/>
  <c r="O35" i="13"/>
  <c r="S35" i="13"/>
  <c r="W35" i="13"/>
  <c r="AA35" i="13"/>
  <c r="AE35" i="13"/>
  <c r="AI35" i="13"/>
  <c r="AM35" i="13"/>
  <c r="AQ35" i="13"/>
  <c r="AU35" i="13"/>
  <c r="AY35" i="13"/>
  <c r="BC35" i="13"/>
  <c r="BG35" i="13"/>
  <c r="BK35" i="13"/>
  <c r="BO35" i="13"/>
  <c r="BS35" i="13"/>
  <c r="BW35" i="13"/>
  <c r="CA35" i="13"/>
  <c r="CE35" i="13"/>
  <c r="CI35" i="13"/>
  <c r="I35" i="13"/>
  <c r="Q35" i="13"/>
  <c r="Y35" i="13"/>
  <c r="AG35" i="13"/>
  <c r="AO35" i="13"/>
  <c r="AW35" i="13"/>
  <c r="BE35" i="13"/>
  <c r="BM35" i="13"/>
  <c r="BU35" i="13"/>
  <c r="CC35" i="13"/>
  <c r="CK35" i="13"/>
  <c r="E35" i="13"/>
  <c r="M35" i="13"/>
  <c r="U35" i="13"/>
  <c r="AC35" i="13"/>
  <c r="AK35" i="13"/>
  <c r="AS35" i="13"/>
  <c r="BA35" i="13"/>
  <c r="BI35" i="13"/>
  <c r="BQ35" i="13"/>
  <c r="BY35" i="13"/>
  <c r="CG35" i="13"/>
  <c r="AF37" i="13"/>
  <c r="AH37" i="13"/>
  <c r="AJ37" i="13"/>
  <c r="AL37" i="13"/>
  <c r="AN37" i="13"/>
  <c r="AP37" i="13"/>
  <c r="AR37" i="13"/>
  <c r="AT37" i="13"/>
  <c r="AV37" i="13"/>
  <c r="AX37" i="13"/>
  <c r="AZ37" i="13"/>
  <c r="BB37" i="13"/>
  <c r="BD37" i="13"/>
  <c r="BF37" i="13"/>
  <c r="BH37" i="13"/>
  <c r="BJ37" i="13"/>
  <c r="BL37" i="13"/>
  <c r="BN37" i="13"/>
  <c r="BP37" i="13"/>
  <c r="BR37" i="13"/>
  <c r="BT37" i="13"/>
  <c r="BV37" i="13"/>
  <c r="BX37" i="13"/>
  <c r="BZ37" i="13"/>
  <c r="CB37" i="13"/>
  <c r="CD37" i="13"/>
  <c r="CF37" i="13"/>
  <c r="CH37" i="13"/>
  <c r="CJ37" i="13"/>
  <c r="CL37" i="13"/>
  <c r="AE37" i="13"/>
  <c r="AI37" i="13"/>
  <c r="AM37" i="13"/>
  <c r="AQ37" i="13"/>
  <c r="AU37" i="13"/>
  <c r="AY37" i="13"/>
  <c r="BC37" i="13"/>
  <c r="BG37" i="13"/>
  <c r="BK37" i="13"/>
  <c r="BO37" i="13"/>
  <c r="BS37" i="13"/>
  <c r="BW37" i="13"/>
  <c r="CA37" i="13"/>
  <c r="CE37" i="13"/>
  <c r="CI37" i="13"/>
  <c r="AK37" i="13"/>
  <c r="AS37" i="13"/>
  <c r="BA37" i="13"/>
  <c r="BI37" i="13"/>
  <c r="BQ37" i="13"/>
  <c r="BY37" i="13"/>
  <c r="CG37" i="13"/>
  <c r="AG37" i="13"/>
  <c r="AO37" i="13"/>
  <c r="AW37" i="13"/>
  <c r="BE37" i="13"/>
  <c r="BM37" i="13"/>
  <c r="BU37" i="13"/>
  <c r="CC37" i="13"/>
  <c r="CK37" i="13"/>
  <c r="CV10" i="13" l="1"/>
  <c r="CQ50" i="13" l="1"/>
  <c r="CR50" i="13"/>
  <c r="CO50" i="13"/>
  <c r="CP50" i="13"/>
  <c r="CM50" i="13"/>
  <c r="CN50" i="13"/>
  <c r="I50" i="13"/>
  <c r="M50" i="13"/>
  <c r="Q50" i="13"/>
  <c r="U50" i="13"/>
  <c r="Y50" i="13"/>
  <c r="AC50" i="13"/>
  <c r="AG50" i="13"/>
  <c r="AK50" i="13"/>
  <c r="AO50" i="13"/>
  <c r="AS50" i="13"/>
  <c r="AW50" i="13"/>
  <c r="BA50" i="13"/>
  <c r="BE50" i="13"/>
  <c r="BI50" i="13"/>
  <c r="BM50" i="13"/>
  <c r="BQ50" i="13"/>
  <c r="BU50" i="13"/>
  <c r="BY50" i="13"/>
  <c r="CC50" i="13"/>
  <c r="CG50" i="13"/>
  <c r="CK50" i="13"/>
  <c r="L50" i="13"/>
  <c r="T50" i="13"/>
  <c r="AB50" i="13"/>
  <c r="AJ50" i="13"/>
  <c r="AR50" i="13"/>
  <c r="AZ50" i="13"/>
  <c r="BH50" i="13"/>
  <c r="BP50" i="13"/>
  <c r="BX50" i="13"/>
  <c r="CF50" i="13"/>
  <c r="N50" i="13"/>
  <c r="V50" i="13"/>
  <c r="AD50" i="13"/>
  <c r="AL50" i="13"/>
  <c r="AT50" i="13"/>
  <c r="BB50" i="13"/>
  <c r="BJ50" i="13"/>
  <c r="BR50" i="13"/>
  <c r="BZ50" i="13"/>
  <c r="CH50" i="13"/>
  <c r="G50" i="13"/>
  <c r="K50" i="13"/>
  <c r="O50" i="13"/>
  <c r="S50" i="13"/>
  <c r="W50" i="13"/>
  <c r="AA50" i="13"/>
  <c r="AE50" i="13"/>
  <c r="AI50" i="13"/>
  <c r="AM50" i="13"/>
  <c r="AQ50" i="13"/>
  <c r="AU50" i="13"/>
  <c r="AY50" i="13"/>
  <c r="BC50" i="13"/>
  <c r="BG50" i="13"/>
  <c r="BK50" i="13"/>
  <c r="BO50" i="13"/>
  <c r="BS50" i="13"/>
  <c r="BW50" i="13"/>
  <c r="CA50" i="13"/>
  <c r="CE50" i="13"/>
  <c r="CI50" i="13"/>
  <c r="H50" i="13"/>
  <c r="P50" i="13"/>
  <c r="X50" i="13"/>
  <c r="AF50" i="13"/>
  <c r="AN50" i="13"/>
  <c r="AV50" i="13"/>
  <c r="BD50" i="13"/>
  <c r="BL50" i="13"/>
  <c r="BT50" i="13"/>
  <c r="CB50" i="13"/>
  <c r="CJ50" i="13"/>
  <c r="J50" i="13"/>
  <c r="R50" i="13"/>
  <c r="AH50" i="13"/>
  <c r="AP50" i="13"/>
  <c r="AX50" i="13"/>
  <c r="BF50" i="13"/>
  <c r="BN50" i="13"/>
  <c r="BV50" i="13"/>
  <c r="CD50" i="13"/>
  <c r="CL50" i="13"/>
  <c r="Z50" i="13"/>
  <c r="CV13" i="13"/>
  <c r="CV17" i="13"/>
  <c r="CV12" i="13"/>
  <c r="CV6" i="13"/>
  <c r="CV8" i="13"/>
  <c r="CV9" i="13"/>
  <c r="CV15" i="13"/>
  <c r="CV7" i="13"/>
  <c r="CV18" i="13"/>
  <c r="CV16" i="13"/>
  <c r="CV14" i="13"/>
  <c r="CV11" i="13"/>
  <c r="CV5" i="13"/>
  <c r="CQ51" i="13" l="1"/>
  <c r="CR51" i="13"/>
  <c r="CQ56" i="13"/>
  <c r="CR56" i="13"/>
  <c r="CQ47" i="13"/>
  <c r="CR47" i="13"/>
  <c r="CQ49" i="13"/>
  <c r="CR49" i="13"/>
  <c r="CQ46" i="13"/>
  <c r="CR46" i="13"/>
  <c r="CQ57" i="13"/>
  <c r="CR57" i="13"/>
  <c r="CQ45" i="13"/>
  <c r="CR45" i="13"/>
  <c r="CQ54" i="13"/>
  <c r="CR54" i="13"/>
  <c r="CQ58" i="13"/>
  <c r="CR58" i="13"/>
  <c r="CQ55" i="13"/>
  <c r="CR55" i="13"/>
  <c r="CQ48" i="13"/>
  <c r="CR48" i="13"/>
  <c r="CQ52" i="13"/>
  <c r="CR52" i="13"/>
  <c r="CQ53" i="13"/>
  <c r="CR53" i="13"/>
  <c r="CQ59" i="13"/>
  <c r="CO51" i="13"/>
  <c r="CP51" i="13"/>
  <c r="CO47" i="13"/>
  <c r="CP47" i="13"/>
  <c r="CO49" i="13"/>
  <c r="CP49" i="13"/>
  <c r="CO46" i="13"/>
  <c r="CP46" i="13"/>
  <c r="CO57" i="13"/>
  <c r="CP57" i="13"/>
  <c r="CO56" i="13"/>
  <c r="CP56" i="13"/>
  <c r="CO45" i="13"/>
  <c r="CP45" i="13"/>
  <c r="CO54" i="13"/>
  <c r="CP54" i="13"/>
  <c r="CO58" i="13"/>
  <c r="CP58" i="13"/>
  <c r="CO55" i="13"/>
  <c r="CP55" i="13"/>
  <c r="CO48" i="13"/>
  <c r="CP48" i="13"/>
  <c r="CO52" i="13"/>
  <c r="CP52" i="13"/>
  <c r="CO53" i="13"/>
  <c r="CP53" i="13"/>
  <c r="CO59" i="13"/>
  <c r="CM51" i="13"/>
  <c r="CN51" i="13"/>
  <c r="CM56" i="13"/>
  <c r="CN56" i="13"/>
  <c r="CM47" i="13"/>
  <c r="CN47" i="13"/>
  <c r="CM49" i="13"/>
  <c r="CN49" i="13"/>
  <c r="CM46" i="13"/>
  <c r="CN46" i="13"/>
  <c r="CM57" i="13"/>
  <c r="CN57" i="13"/>
  <c r="CM45" i="13"/>
  <c r="CN45" i="13"/>
  <c r="CM54" i="13"/>
  <c r="CN54" i="13"/>
  <c r="CM58" i="13"/>
  <c r="CN58" i="13"/>
  <c r="CM55" i="13"/>
  <c r="CN55" i="13"/>
  <c r="CM48" i="13"/>
  <c r="CN48" i="13"/>
  <c r="CM52" i="13"/>
  <c r="CN52" i="13"/>
  <c r="CM53" i="13"/>
  <c r="CN53" i="13"/>
  <c r="D45" i="13"/>
  <c r="F45" i="13"/>
  <c r="H45" i="13"/>
  <c r="J45" i="13"/>
  <c r="L45" i="13"/>
  <c r="N45" i="13"/>
  <c r="P45" i="13"/>
  <c r="R45" i="13"/>
  <c r="T45" i="13"/>
  <c r="V45" i="13"/>
  <c r="X45" i="13"/>
  <c r="Z45" i="13"/>
  <c r="AB45" i="13"/>
  <c r="AD45" i="13"/>
  <c r="AF45" i="13"/>
  <c r="AH45" i="13"/>
  <c r="AJ45" i="13"/>
  <c r="AL45" i="13"/>
  <c r="AN45" i="13"/>
  <c r="AP45" i="13"/>
  <c r="AR45" i="13"/>
  <c r="AT45" i="13"/>
  <c r="AV45" i="13"/>
  <c r="AX45" i="13"/>
  <c r="AZ45" i="13"/>
  <c r="BB45" i="13"/>
  <c r="BD45" i="13"/>
  <c r="BF45" i="13"/>
  <c r="BH45" i="13"/>
  <c r="BJ45" i="13"/>
  <c r="BL45" i="13"/>
  <c r="BN45" i="13"/>
  <c r="BP45" i="13"/>
  <c r="BR45" i="13"/>
  <c r="BT45" i="13"/>
  <c r="BV45" i="13"/>
  <c r="BX45" i="13"/>
  <c r="BZ45" i="13"/>
  <c r="CB45" i="13"/>
  <c r="CD45" i="13"/>
  <c r="CF45" i="13"/>
  <c r="CH45" i="13"/>
  <c r="CJ45" i="13"/>
  <c r="CL45" i="13"/>
  <c r="C45" i="13"/>
  <c r="G45" i="13"/>
  <c r="K45" i="13"/>
  <c r="O45" i="13"/>
  <c r="S45" i="13"/>
  <c r="W45" i="13"/>
  <c r="AA45" i="13"/>
  <c r="AE45" i="13"/>
  <c r="AI45" i="13"/>
  <c r="AM45" i="13"/>
  <c r="AQ45" i="13"/>
  <c r="AU45" i="13"/>
  <c r="AY45" i="13"/>
  <c r="BC45" i="13"/>
  <c r="BG45" i="13"/>
  <c r="BK45" i="13"/>
  <c r="BO45" i="13"/>
  <c r="BS45" i="13"/>
  <c r="BW45" i="13"/>
  <c r="CA45" i="13"/>
  <c r="CE45" i="13"/>
  <c r="CI45" i="13"/>
  <c r="E45" i="13"/>
  <c r="M45" i="13"/>
  <c r="U45" i="13"/>
  <c r="AC45" i="13"/>
  <c r="AK45" i="13"/>
  <c r="AS45" i="13"/>
  <c r="BA45" i="13"/>
  <c r="BI45" i="13"/>
  <c r="BQ45" i="13"/>
  <c r="BY45" i="13"/>
  <c r="CG45" i="13"/>
  <c r="I45" i="13"/>
  <c r="Q45" i="13"/>
  <c r="Y45" i="13"/>
  <c r="AG45" i="13"/>
  <c r="AO45" i="13"/>
  <c r="AW45" i="13"/>
  <c r="BE45" i="13"/>
  <c r="BM45" i="13"/>
  <c r="BU45" i="13"/>
  <c r="CC45" i="13"/>
  <c r="CK45" i="13"/>
  <c r="C54" i="13"/>
  <c r="G54" i="13"/>
  <c r="K54" i="13"/>
  <c r="O54" i="13"/>
  <c r="S54" i="13"/>
  <c r="W54" i="13"/>
  <c r="AA54" i="13"/>
  <c r="AE54" i="13"/>
  <c r="AI54" i="13"/>
  <c r="AM54" i="13"/>
  <c r="AQ54" i="13"/>
  <c r="AU54" i="13"/>
  <c r="AY54" i="13"/>
  <c r="BC54" i="13"/>
  <c r="BG54" i="13"/>
  <c r="BK54" i="13"/>
  <c r="BO54" i="13"/>
  <c r="BS54" i="13"/>
  <c r="BW54" i="13"/>
  <c r="CA54" i="13"/>
  <c r="CE54" i="13"/>
  <c r="CI54" i="13"/>
  <c r="D54" i="13"/>
  <c r="L54" i="13"/>
  <c r="T54" i="13"/>
  <c r="AB54" i="13"/>
  <c r="AJ54" i="13"/>
  <c r="AR54" i="13"/>
  <c r="AZ54" i="13"/>
  <c r="BH54" i="13"/>
  <c r="BP54" i="13"/>
  <c r="BX54" i="13"/>
  <c r="CF54" i="13"/>
  <c r="F54" i="13"/>
  <c r="N54" i="13"/>
  <c r="V54" i="13"/>
  <c r="AD54" i="13"/>
  <c r="AL54" i="13"/>
  <c r="AT54" i="13"/>
  <c r="BB54" i="13"/>
  <c r="BJ54" i="13"/>
  <c r="BR54" i="13"/>
  <c r="BZ54" i="13"/>
  <c r="CH54" i="13"/>
  <c r="E54" i="13"/>
  <c r="M54" i="13"/>
  <c r="U54" i="13"/>
  <c r="AC54" i="13"/>
  <c r="AK54" i="13"/>
  <c r="AS54" i="13"/>
  <c r="BA54" i="13"/>
  <c r="BI54" i="13"/>
  <c r="BQ54" i="13"/>
  <c r="BY54" i="13"/>
  <c r="CG54" i="13"/>
  <c r="H54" i="13"/>
  <c r="X54" i="13"/>
  <c r="AN54" i="13"/>
  <c r="BD54" i="13"/>
  <c r="BT54" i="13"/>
  <c r="CJ54" i="13"/>
  <c r="R54" i="13"/>
  <c r="AH54" i="13"/>
  <c r="AX54" i="13"/>
  <c r="BN54" i="13"/>
  <c r="CD54" i="13"/>
  <c r="I54" i="13"/>
  <c r="Q54" i="13"/>
  <c r="Y54" i="13"/>
  <c r="AG54" i="13"/>
  <c r="AO54" i="13"/>
  <c r="AW54" i="13"/>
  <c r="BE54" i="13"/>
  <c r="BM54" i="13"/>
  <c r="BU54" i="13"/>
  <c r="CC54" i="13"/>
  <c r="CK54" i="13"/>
  <c r="P54" i="13"/>
  <c r="AF54" i="13"/>
  <c r="AV54" i="13"/>
  <c r="BL54" i="13"/>
  <c r="CB54" i="13"/>
  <c r="J54" i="13"/>
  <c r="Z54" i="13"/>
  <c r="AP54" i="13"/>
  <c r="BF54" i="13"/>
  <c r="BV54" i="13"/>
  <c r="CL54" i="13"/>
  <c r="AG58" i="13"/>
  <c r="AK58" i="13"/>
  <c r="AO58" i="13"/>
  <c r="AS58" i="13"/>
  <c r="AW58" i="13"/>
  <c r="BA58" i="13"/>
  <c r="BE58" i="13"/>
  <c r="BI58" i="13"/>
  <c r="BM58" i="13"/>
  <c r="BQ58" i="13"/>
  <c r="BU58" i="13"/>
  <c r="BY58" i="13"/>
  <c r="CC58" i="13"/>
  <c r="CG58" i="13"/>
  <c r="AF58" i="13"/>
  <c r="AN58" i="13"/>
  <c r="AV58" i="13"/>
  <c r="BD58" i="13"/>
  <c r="BL58" i="13"/>
  <c r="BT58" i="13"/>
  <c r="CB58" i="13"/>
  <c r="CI58" i="13"/>
  <c r="AH58" i="13"/>
  <c r="AP58" i="13"/>
  <c r="AX58" i="13"/>
  <c r="BF58" i="13"/>
  <c r="BN58" i="13"/>
  <c r="BV58" i="13"/>
  <c r="CD58" i="13"/>
  <c r="CJ58" i="13"/>
  <c r="AI58" i="13"/>
  <c r="AQ58" i="13"/>
  <c r="AY58" i="13"/>
  <c r="BG58" i="13"/>
  <c r="BO58" i="13"/>
  <c r="BW58" i="13"/>
  <c r="CE58" i="13"/>
  <c r="AJ58" i="13"/>
  <c r="AZ58" i="13"/>
  <c r="BP58" i="13"/>
  <c r="CF58" i="13"/>
  <c r="AL58" i="13"/>
  <c r="BB58" i="13"/>
  <c r="BR58" i="13"/>
  <c r="CH58" i="13"/>
  <c r="AE58" i="13"/>
  <c r="AM58" i="13"/>
  <c r="AU58" i="13"/>
  <c r="BC58" i="13"/>
  <c r="BK58" i="13"/>
  <c r="BS58" i="13"/>
  <c r="CA58" i="13"/>
  <c r="AR58" i="13"/>
  <c r="BH58" i="13"/>
  <c r="BX58" i="13"/>
  <c r="CK58" i="13"/>
  <c r="AT58" i="13"/>
  <c r="BJ58" i="13"/>
  <c r="BZ58" i="13"/>
  <c r="CL58" i="13"/>
  <c r="C55" i="13"/>
  <c r="G55" i="13"/>
  <c r="K55" i="13"/>
  <c r="O55" i="13"/>
  <c r="S55" i="13"/>
  <c r="W55" i="13"/>
  <c r="AA55" i="13"/>
  <c r="AE55" i="13"/>
  <c r="AI55" i="13"/>
  <c r="AM55" i="13"/>
  <c r="AQ55" i="13"/>
  <c r="AU55" i="13"/>
  <c r="AY55" i="13"/>
  <c r="BC55" i="13"/>
  <c r="BG55" i="13"/>
  <c r="BK55" i="13"/>
  <c r="BO55" i="13"/>
  <c r="BS55" i="13"/>
  <c r="BW55" i="13"/>
  <c r="CA55" i="13"/>
  <c r="CE55" i="13"/>
  <c r="CI55" i="13"/>
  <c r="H55" i="13"/>
  <c r="P55" i="13"/>
  <c r="X55" i="13"/>
  <c r="AF55" i="13"/>
  <c r="AN55" i="13"/>
  <c r="AV55" i="13"/>
  <c r="BD55" i="13"/>
  <c r="BL55" i="13"/>
  <c r="BT55" i="13"/>
  <c r="CB55" i="13"/>
  <c r="CJ55" i="13"/>
  <c r="F55" i="13"/>
  <c r="N55" i="13"/>
  <c r="V55" i="13"/>
  <c r="AD55" i="13"/>
  <c r="AL55" i="13"/>
  <c r="AT55" i="13"/>
  <c r="BB55" i="13"/>
  <c r="BJ55" i="13"/>
  <c r="BR55" i="13"/>
  <c r="BZ55" i="13"/>
  <c r="CH55" i="13"/>
  <c r="E55" i="13"/>
  <c r="I55" i="13"/>
  <c r="M55" i="13"/>
  <c r="Q55" i="13"/>
  <c r="U55" i="13"/>
  <c r="Y55" i="13"/>
  <c r="AC55" i="13"/>
  <c r="AG55" i="13"/>
  <c r="AK55" i="13"/>
  <c r="AO55" i="13"/>
  <c r="AS55" i="13"/>
  <c r="AW55" i="13"/>
  <c r="BA55" i="13"/>
  <c r="BE55" i="13"/>
  <c r="BI55" i="13"/>
  <c r="BM55" i="13"/>
  <c r="BQ55" i="13"/>
  <c r="BU55" i="13"/>
  <c r="BY55" i="13"/>
  <c r="CC55" i="13"/>
  <c r="CG55" i="13"/>
  <c r="CK55" i="13"/>
  <c r="D55" i="13"/>
  <c r="L55" i="13"/>
  <c r="T55" i="13"/>
  <c r="AB55" i="13"/>
  <c r="AJ55" i="13"/>
  <c r="AR55" i="13"/>
  <c r="AZ55" i="13"/>
  <c r="BH55" i="13"/>
  <c r="BP55" i="13"/>
  <c r="BX55" i="13"/>
  <c r="CF55" i="13"/>
  <c r="J55" i="13"/>
  <c r="R55" i="13"/>
  <c r="Z55" i="13"/>
  <c r="AH55" i="13"/>
  <c r="AP55" i="13"/>
  <c r="AX55" i="13"/>
  <c r="BF55" i="13"/>
  <c r="BN55" i="13"/>
  <c r="BV55" i="13"/>
  <c r="CD55" i="13"/>
  <c r="CL55" i="13"/>
  <c r="W48" i="13"/>
  <c r="Y48" i="13"/>
  <c r="AA48" i="13"/>
  <c r="AC48" i="13"/>
  <c r="AE48" i="13"/>
  <c r="AG48" i="13"/>
  <c r="AI48" i="13"/>
  <c r="AK48" i="13"/>
  <c r="AM48" i="13"/>
  <c r="AO48" i="13"/>
  <c r="AQ48" i="13"/>
  <c r="AS48" i="13"/>
  <c r="AU48" i="13"/>
  <c r="AW48" i="13"/>
  <c r="AY48" i="13"/>
  <c r="BA48" i="13"/>
  <c r="BC48" i="13"/>
  <c r="BE48" i="13"/>
  <c r="BG48" i="13"/>
  <c r="BI48" i="13"/>
  <c r="BK48" i="13"/>
  <c r="BM48" i="13"/>
  <c r="BO48" i="13"/>
  <c r="BQ48" i="13"/>
  <c r="BS48" i="13"/>
  <c r="BU48" i="13"/>
  <c r="BW48" i="13"/>
  <c r="BY48" i="13"/>
  <c r="CA48" i="13"/>
  <c r="CC48" i="13"/>
  <c r="CE48" i="13"/>
  <c r="CG48" i="13"/>
  <c r="CI48" i="13"/>
  <c r="CK48" i="13"/>
  <c r="X48" i="13"/>
  <c r="AB48" i="13"/>
  <c r="AF48" i="13"/>
  <c r="AJ48" i="13"/>
  <c r="AN48" i="13"/>
  <c r="AR48" i="13"/>
  <c r="AV48" i="13"/>
  <c r="AZ48" i="13"/>
  <c r="BD48" i="13"/>
  <c r="BH48" i="13"/>
  <c r="BL48" i="13"/>
  <c r="BP48" i="13"/>
  <c r="BT48" i="13"/>
  <c r="BX48" i="13"/>
  <c r="CB48" i="13"/>
  <c r="CF48" i="13"/>
  <c r="CJ48" i="13"/>
  <c r="Z48" i="13"/>
  <c r="AD48" i="13"/>
  <c r="AH48" i="13"/>
  <c r="AL48" i="13"/>
  <c r="AP48" i="13"/>
  <c r="AT48" i="13"/>
  <c r="AX48" i="13"/>
  <c r="BB48" i="13"/>
  <c r="BF48" i="13"/>
  <c r="BJ48" i="13"/>
  <c r="BN48" i="13"/>
  <c r="BR48" i="13"/>
  <c r="BV48" i="13"/>
  <c r="BZ48" i="13"/>
  <c r="CD48" i="13"/>
  <c r="CH48" i="13"/>
  <c r="CL48" i="13"/>
  <c r="D46" i="13"/>
  <c r="F46" i="13"/>
  <c r="H46" i="13"/>
  <c r="J46" i="13"/>
  <c r="L46" i="13"/>
  <c r="N46" i="13"/>
  <c r="P46" i="13"/>
  <c r="R46" i="13"/>
  <c r="T46" i="13"/>
  <c r="V46" i="13"/>
  <c r="X46" i="13"/>
  <c r="Z46" i="13"/>
  <c r="AB46" i="13"/>
  <c r="AD46" i="13"/>
  <c r="AF46" i="13"/>
  <c r="AH46" i="13"/>
  <c r="C46" i="13"/>
  <c r="G46" i="13"/>
  <c r="K46" i="13"/>
  <c r="O46" i="13"/>
  <c r="S46" i="13"/>
  <c r="W46" i="13"/>
  <c r="AA46" i="13"/>
  <c r="AE46" i="13"/>
  <c r="AI46" i="13"/>
  <c r="AK46" i="13"/>
  <c r="AM46" i="13"/>
  <c r="AO46" i="13"/>
  <c r="AQ46" i="13"/>
  <c r="AS46" i="13"/>
  <c r="AU46" i="13"/>
  <c r="AW46" i="13"/>
  <c r="AY46" i="13"/>
  <c r="BA46" i="13"/>
  <c r="BC46" i="13"/>
  <c r="BE46" i="13"/>
  <c r="BG46" i="13"/>
  <c r="BI46" i="13"/>
  <c r="BK46" i="13"/>
  <c r="BM46" i="13"/>
  <c r="BO46" i="13"/>
  <c r="BQ46" i="13"/>
  <c r="BS46" i="13"/>
  <c r="BU46" i="13"/>
  <c r="BW46" i="13"/>
  <c r="BY46" i="13"/>
  <c r="CA46" i="13"/>
  <c r="CC46" i="13"/>
  <c r="CE46" i="13"/>
  <c r="CG46" i="13"/>
  <c r="CI46" i="13"/>
  <c r="CK46" i="13"/>
  <c r="E46" i="13"/>
  <c r="M46" i="13"/>
  <c r="U46" i="13"/>
  <c r="AC46" i="13"/>
  <c r="AJ46" i="13"/>
  <c r="AN46" i="13"/>
  <c r="AR46" i="13"/>
  <c r="AV46" i="13"/>
  <c r="AZ46" i="13"/>
  <c r="BD46" i="13"/>
  <c r="BH46" i="13"/>
  <c r="BL46" i="13"/>
  <c r="BP46" i="13"/>
  <c r="BT46" i="13"/>
  <c r="BX46" i="13"/>
  <c r="CB46" i="13"/>
  <c r="CF46" i="13"/>
  <c r="CJ46" i="13"/>
  <c r="I46" i="13"/>
  <c r="Q46" i="13"/>
  <c r="Y46" i="13"/>
  <c r="AG46" i="13"/>
  <c r="AL46" i="13"/>
  <c r="AP46" i="13"/>
  <c r="AT46" i="13"/>
  <c r="AX46" i="13"/>
  <c r="BB46" i="13"/>
  <c r="BF46" i="13"/>
  <c r="BJ46" i="13"/>
  <c r="BN46" i="13"/>
  <c r="BR46" i="13"/>
  <c r="BV46" i="13"/>
  <c r="BZ46" i="13"/>
  <c r="CD46" i="13"/>
  <c r="CH46" i="13"/>
  <c r="CL46" i="13"/>
  <c r="C57" i="13"/>
  <c r="G57" i="13"/>
  <c r="K57" i="13"/>
  <c r="O57" i="13"/>
  <c r="S57" i="13"/>
  <c r="W57" i="13"/>
  <c r="AA57" i="13"/>
  <c r="AE57" i="13"/>
  <c r="AI57" i="13"/>
  <c r="AM57" i="13"/>
  <c r="AQ57" i="13"/>
  <c r="AU57" i="13"/>
  <c r="AY57" i="13"/>
  <c r="BC57" i="13"/>
  <c r="BG57" i="13"/>
  <c r="BK57" i="13"/>
  <c r="BO57" i="13"/>
  <c r="BS57" i="13"/>
  <c r="BW57" i="13"/>
  <c r="CA57" i="13"/>
  <c r="CE57" i="13"/>
  <c r="CI57" i="13"/>
  <c r="H57" i="13"/>
  <c r="P57" i="13"/>
  <c r="X57" i="13"/>
  <c r="AF57" i="13"/>
  <c r="AN57" i="13"/>
  <c r="AV57" i="13"/>
  <c r="BD57" i="13"/>
  <c r="BL57" i="13"/>
  <c r="BT57" i="13"/>
  <c r="CB57" i="13"/>
  <c r="CJ57" i="13"/>
  <c r="F57" i="13"/>
  <c r="N57" i="13"/>
  <c r="V57" i="13"/>
  <c r="AD57" i="13"/>
  <c r="AL57" i="13"/>
  <c r="AT57" i="13"/>
  <c r="BB57" i="13"/>
  <c r="BJ57" i="13"/>
  <c r="BR57" i="13"/>
  <c r="BZ57" i="13"/>
  <c r="CH57" i="13"/>
  <c r="E57" i="13"/>
  <c r="I57" i="13"/>
  <c r="M57" i="13"/>
  <c r="Q57" i="13"/>
  <c r="U57" i="13"/>
  <c r="Y57" i="13"/>
  <c r="AC57" i="13"/>
  <c r="AG57" i="13"/>
  <c r="AK57" i="13"/>
  <c r="AO57" i="13"/>
  <c r="AS57" i="13"/>
  <c r="AW57" i="13"/>
  <c r="BA57" i="13"/>
  <c r="BE57" i="13"/>
  <c r="BI57" i="13"/>
  <c r="BM57" i="13"/>
  <c r="BQ57" i="13"/>
  <c r="BU57" i="13"/>
  <c r="BY57" i="13"/>
  <c r="CC57" i="13"/>
  <c r="CG57" i="13"/>
  <c r="CK57" i="13"/>
  <c r="D57" i="13"/>
  <c r="L57" i="13"/>
  <c r="AB57" i="13"/>
  <c r="AR57" i="13"/>
  <c r="BH57" i="13"/>
  <c r="BX57" i="13"/>
  <c r="R57" i="13"/>
  <c r="AH57" i="13"/>
  <c r="AX57" i="13"/>
  <c r="BN57" i="13"/>
  <c r="CD57" i="13"/>
  <c r="T57" i="13"/>
  <c r="AJ57" i="13"/>
  <c r="AZ57" i="13"/>
  <c r="BP57" i="13"/>
  <c r="CF57" i="13"/>
  <c r="J57" i="13"/>
  <c r="Z57" i="13"/>
  <c r="AP57" i="13"/>
  <c r="BF57" i="13"/>
  <c r="BV57" i="13"/>
  <c r="CL57" i="13"/>
  <c r="F53" i="13"/>
  <c r="J53" i="13"/>
  <c r="N53" i="13"/>
  <c r="R53" i="13"/>
  <c r="V53" i="13"/>
  <c r="Z53" i="13"/>
  <c r="AD53" i="13"/>
  <c r="AH53" i="13"/>
  <c r="AL53" i="13"/>
  <c r="AP53" i="13"/>
  <c r="AT53" i="13"/>
  <c r="AX53" i="13"/>
  <c r="BB53" i="13"/>
  <c r="BF53" i="13"/>
  <c r="BJ53" i="13"/>
  <c r="BN53" i="13"/>
  <c r="BR53" i="13"/>
  <c r="BV53" i="13"/>
  <c r="BZ53" i="13"/>
  <c r="CD53" i="13"/>
  <c r="CH53" i="13"/>
  <c r="CL53" i="13"/>
  <c r="E53" i="13"/>
  <c r="I53" i="13"/>
  <c r="M53" i="13"/>
  <c r="Q53" i="13"/>
  <c r="U53" i="13"/>
  <c r="Y53" i="13"/>
  <c r="AC53" i="13"/>
  <c r="AG53" i="13"/>
  <c r="AK53" i="13"/>
  <c r="AO53" i="13"/>
  <c r="AS53" i="13"/>
  <c r="AW53" i="13"/>
  <c r="BA53" i="13"/>
  <c r="BE53" i="13"/>
  <c r="BI53" i="13"/>
  <c r="BM53" i="13"/>
  <c r="BQ53" i="13"/>
  <c r="BU53" i="13"/>
  <c r="BY53" i="13"/>
  <c r="CC53" i="13"/>
  <c r="CG53" i="13"/>
  <c r="CK53" i="13"/>
  <c r="CF53" i="13"/>
  <c r="BX53" i="13"/>
  <c r="BP53" i="13"/>
  <c r="BH53" i="13"/>
  <c r="AZ53" i="13"/>
  <c r="AR53" i="13"/>
  <c r="AJ53" i="13"/>
  <c r="AB53" i="13"/>
  <c r="T53" i="13"/>
  <c r="L53" i="13"/>
  <c r="D53" i="13"/>
  <c r="C53" i="13"/>
  <c r="G53" i="13"/>
  <c r="K53" i="13"/>
  <c r="O53" i="13"/>
  <c r="S53" i="13"/>
  <c r="W53" i="13"/>
  <c r="AA53" i="13"/>
  <c r="AE53" i="13"/>
  <c r="AI53" i="13"/>
  <c r="AM53" i="13"/>
  <c r="AQ53" i="13"/>
  <c r="AU53" i="13"/>
  <c r="AY53" i="13"/>
  <c r="BC53" i="13"/>
  <c r="BG53" i="13"/>
  <c r="BK53" i="13"/>
  <c r="BO53" i="13"/>
  <c r="BS53" i="13"/>
  <c r="BW53" i="13"/>
  <c r="CA53" i="13"/>
  <c r="CE53" i="13"/>
  <c r="CI53" i="13"/>
  <c r="CJ53" i="13"/>
  <c r="CB53" i="13"/>
  <c r="BT53" i="13"/>
  <c r="BL53" i="13"/>
  <c r="BD53" i="13"/>
  <c r="AV53" i="13"/>
  <c r="AN53" i="13"/>
  <c r="AF53" i="13"/>
  <c r="X53" i="13"/>
  <c r="P53" i="13"/>
  <c r="H53" i="13"/>
  <c r="U51" i="13"/>
  <c r="Y51" i="13"/>
  <c r="AC51" i="13"/>
  <c r="AG51" i="13"/>
  <c r="AK51" i="13"/>
  <c r="AO51" i="13"/>
  <c r="AS51" i="13"/>
  <c r="AW51" i="13"/>
  <c r="BA51" i="13"/>
  <c r="BE51" i="13"/>
  <c r="BI51" i="13"/>
  <c r="BM51" i="13"/>
  <c r="BQ51" i="13"/>
  <c r="BU51" i="13"/>
  <c r="BY51" i="13"/>
  <c r="CC51" i="13"/>
  <c r="CG51" i="13"/>
  <c r="CK51" i="13"/>
  <c r="T51" i="13"/>
  <c r="AB51" i="13"/>
  <c r="AJ51" i="13"/>
  <c r="AR51" i="13"/>
  <c r="AZ51" i="13"/>
  <c r="BH51" i="13"/>
  <c r="BP51" i="13"/>
  <c r="BX51" i="13"/>
  <c r="CF51" i="13"/>
  <c r="V51" i="13"/>
  <c r="AD51" i="13"/>
  <c r="AL51" i="13"/>
  <c r="AT51" i="13"/>
  <c r="BB51" i="13"/>
  <c r="BJ51" i="13"/>
  <c r="BR51" i="13"/>
  <c r="BZ51" i="13"/>
  <c r="CH51" i="13"/>
  <c r="W51" i="13"/>
  <c r="AE51" i="13"/>
  <c r="AM51" i="13"/>
  <c r="AU51" i="13"/>
  <c r="BC51" i="13"/>
  <c r="BK51" i="13"/>
  <c r="BS51" i="13"/>
  <c r="CA51" i="13"/>
  <c r="CI51" i="13"/>
  <c r="X51" i="13"/>
  <c r="AN51" i="13"/>
  <c r="BD51" i="13"/>
  <c r="BT51" i="13"/>
  <c r="CJ51" i="13"/>
  <c r="AH51" i="13"/>
  <c r="AX51" i="13"/>
  <c r="BN51" i="13"/>
  <c r="CD51" i="13"/>
  <c r="S51" i="13"/>
  <c r="AA51" i="13"/>
  <c r="AI51" i="13"/>
  <c r="AQ51" i="13"/>
  <c r="AY51" i="13"/>
  <c r="BG51" i="13"/>
  <c r="BO51" i="13"/>
  <c r="BW51" i="13"/>
  <c r="CE51" i="13"/>
  <c r="AF51" i="13"/>
  <c r="AV51" i="13"/>
  <c r="BL51" i="13"/>
  <c r="CB51" i="13"/>
  <c r="Z51" i="13"/>
  <c r="AP51" i="13"/>
  <c r="BF51" i="13"/>
  <c r="BV51" i="13"/>
  <c r="CL51" i="13"/>
  <c r="C56" i="13"/>
  <c r="G56" i="13"/>
  <c r="K56" i="13"/>
  <c r="O56" i="13"/>
  <c r="S56" i="13"/>
  <c r="W56" i="13"/>
  <c r="AA56" i="13"/>
  <c r="AE56" i="13"/>
  <c r="AI56" i="13"/>
  <c r="AM56" i="13"/>
  <c r="AQ56" i="13"/>
  <c r="AU56" i="13"/>
  <c r="AY56" i="13"/>
  <c r="BC56" i="13"/>
  <c r="BG56" i="13"/>
  <c r="BK56" i="13"/>
  <c r="BO56" i="13"/>
  <c r="BS56" i="13"/>
  <c r="BW56" i="13"/>
  <c r="CA56" i="13"/>
  <c r="CE56" i="13"/>
  <c r="CI56" i="13"/>
  <c r="H56" i="13"/>
  <c r="P56" i="13"/>
  <c r="X56" i="13"/>
  <c r="AF56" i="13"/>
  <c r="AN56" i="13"/>
  <c r="AV56" i="13"/>
  <c r="BD56" i="13"/>
  <c r="BL56" i="13"/>
  <c r="BT56" i="13"/>
  <c r="CB56" i="13"/>
  <c r="CJ56" i="13"/>
  <c r="F56" i="13"/>
  <c r="N56" i="13"/>
  <c r="V56" i="13"/>
  <c r="AD56" i="13"/>
  <c r="AL56" i="13"/>
  <c r="AT56" i="13"/>
  <c r="BB56" i="13"/>
  <c r="BJ56" i="13"/>
  <c r="BR56" i="13"/>
  <c r="BZ56" i="13"/>
  <c r="CH56" i="13"/>
  <c r="E56" i="13"/>
  <c r="M56" i="13"/>
  <c r="U56" i="13"/>
  <c r="AC56" i="13"/>
  <c r="AK56" i="13"/>
  <c r="AS56" i="13"/>
  <c r="BA56" i="13"/>
  <c r="BI56" i="13"/>
  <c r="BQ56" i="13"/>
  <c r="BY56" i="13"/>
  <c r="CG56" i="13"/>
  <c r="L56" i="13"/>
  <c r="AB56" i="13"/>
  <c r="AR56" i="13"/>
  <c r="BH56" i="13"/>
  <c r="BX56" i="13"/>
  <c r="R56" i="13"/>
  <c r="AH56" i="13"/>
  <c r="AX56" i="13"/>
  <c r="BN56" i="13"/>
  <c r="CD56" i="13"/>
  <c r="I56" i="13"/>
  <c r="Q56" i="13"/>
  <c r="Y56" i="13"/>
  <c r="AG56" i="13"/>
  <c r="AO56" i="13"/>
  <c r="AW56" i="13"/>
  <c r="BE56" i="13"/>
  <c r="BM56" i="13"/>
  <c r="BU56" i="13"/>
  <c r="CC56" i="13"/>
  <c r="CK56" i="13"/>
  <c r="D56" i="13"/>
  <c r="T56" i="13"/>
  <c r="AJ56" i="13"/>
  <c r="AZ56" i="13"/>
  <c r="BP56" i="13"/>
  <c r="CF56" i="13"/>
  <c r="J56" i="13"/>
  <c r="Z56" i="13"/>
  <c r="AP56" i="13"/>
  <c r="BF56" i="13"/>
  <c r="BV56" i="13"/>
  <c r="CL56" i="13"/>
  <c r="C47" i="13"/>
  <c r="E47" i="13"/>
  <c r="G47" i="13"/>
  <c r="I47" i="13"/>
  <c r="K47" i="13"/>
  <c r="M47" i="13"/>
  <c r="O47" i="13"/>
  <c r="Q47" i="13"/>
  <c r="S47" i="13"/>
  <c r="U47" i="13"/>
  <c r="W47" i="13"/>
  <c r="Y47" i="13"/>
  <c r="AA47" i="13"/>
  <c r="AC47" i="13"/>
  <c r="AE47" i="13"/>
  <c r="AG47" i="13"/>
  <c r="AI47" i="13"/>
  <c r="AK47" i="13"/>
  <c r="AM47" i="13"/>
  <c r="AO47" i="13"/>
  <c r="AQ47" i="13"/>
  <c r="AS47" i="13"/>
  <c r="AU47" i="13"/>
  <c r="AW47" i="13"/>
  <c r="AY47" i="13"/>
  <c r="BA47" i="13"/>
  <c r="BC47" i="13"/>
  <c r="BE47" i="13"/>
  <c r="BG47" i="13"/>
  <c r="BI47" i="13"/>
  <c r="BK47" i="13"/>
  <c r="BM47" i="13"/>
  <c r="BO47" i="13"/>
  <c r="BQ47" i="13"/>
  <c r="BS47" i="13"/>
  <c r="BU47" i="13"/>
  <c r="BW47" i="13"/>
  <c r="BY47" i="13"/>
  <c r="CA47" i="13"/>
  <c r="CC47" i="13"/>
  <c r="CE47" i="13"/>
  <c r="CG47" i="13"/>
  <c r="CI47" i="13"/>
  <c r="CK47" i="13"/>
  <c r="D47" i="13"/>
  <c r="H47" i="13"/>
  <c r="L47" i="13"/>
  <c r="P47" i="13"/>
  <c r="T47" i="13"/>
  <c r="X47" i="13"/>
  <c r="AB47" i="13"/>
  <c r="AF47" i="13"/>
  <c r="AJ47" i="13"/>
  <c r="AN47" i="13"/>
  <c r="AR47" i="13"/>
  <c r="AV47" i="13"/>
  <c r="AZ47" i="13"/>
  <c r="BD47" i="13"/>
  <c r="BH47" i="13"/>
  <c r="BL47" i="13"/>
  <c r="BP47" i="13"/>
  <c r="BT47" i="13"/>
  <c r="BX47" i="13"/>
  <c r="CB47" i="13"/>
  <c r="CF47" i="13"/>
  <c r="CJ47" i="13"/>
  <c r="F47" i="13"/>
  <c r="J47" i="13"/>
  <c r="N47" i="13"/>
  <c r="R47" i="13"/>
  <c r="V47" i="13"/>
  <c r="Z47" i="13"/>
  <c r="AD47" i="13"/>
  <c r="AH47" i="13"/>
  <c r="AL47" i="13"/>
  <c r="AP47" i="13"/>
  <c r="AT47" i="13"/>
  <c r="AX47" i="13"/>
  <c r="BB47" i="13"/>
  <c r="BF47" i="13"/>
  <c r="BJ47" i="13"/>
  <c r="BN47" i="13"/>
  <c r="BR47" i="13"/>
  <c r="BV47" i="13"/>
  <c r="BZ47" i="13"/>
  <c r="CD47" i="13"/>
  <c r="CH47" i="13"/>
  <c r="CL47" i="13"/>
  <c r="E49" i="13"/>
  <c r="I49" i="13"/>
  <c r="M49" i="13"/>
  <c r="Q49" i="13"/>
  <c r="U49" i="13"/>
  <c r="Y49" i="13"/>
  <c r="AC49" i="13"/>
  <c r="AG49" i="13"/>
  <c r="AK49" i="13"/>
  <c r="AO49" i="13"/>
  <c r="AS49" i="13"/>
  <c r="AW49" i="13"/>
  <c r="BA49" i="13"/>
  <c r="BE49" i="13"/>
  <c r="BI49" i="13"/>
  <c r="BM49" i="13"/>
  <c r="BQ49" i="13"/>
  <c r="BU49" i="13"/>
  <c r="BY49" i="13"/>
  <c r="CC49" i="13"/>
  <c r="CG49" i="13"/>
  <c r="CK49" i="13"/>
  <c r="D49" i="13"/>
  <c r="L49" i="13"/>
  <c r="T49" i="13"/>
  <c r="AB49" i="13"/>
  <c r="AJ49" i="13"/>
  <c r="AR49" i="13"/>
  <c r="AZ49" i="13"/>
  <c r="BH49" i="13"/>
  <c r="BP49" i="13"/>
  <c r="BX49" i="13"/>
  <c r="CF49" i="13"/>
  <c r="F49" i="13"/>
  <c r="N49" i="13"/>
  <c r="V49" i="13"/>
  <c r="AD49" i="13"/>
  <c r="AL49" i="13"/>
  <c r="AT49" i="13"/>
  <c r="BB49" i="13"/>
  <c r="BJ49" i="13"/>
  <c r="BR49" i="13"/>
  <c r="BZ49" i="13"/>
  <c r="CH49" i="13"/>
  <c r="G49" i="13"/>
  <c r="O49" i="13"/>
  <c r="W49" i="13"/>
  <c r="AE49" i="13"/>
  <c r="AM49" i="13"/>
  <c r="AU49" i="13"/>
  <c r="BC49" i="13"/>
  <c r="BK49" i="13"/>
  <c r="BS49" i="13"/>
  <c r="CA49" i="13"/>
  <c r="CI49" i="13"/>
  <c r="H49" i="13"/>
  <c r="X49" i="13"/>
  <c r="AN49" i="13"/>
  <c r="BD49" i="13"/>
  <c r="BT49" i="13"/>
  <c r="CJ49" i="13"/>
  <c r="R49" i="13"/>
  <c r="AH49" i="13"/>
  <c r="AX49" i="13"/>
  <c r="BN49" i="13"/>
  <c r="CD49" i="13"/>
  <c r="C49" i="13"/>
  <c r="K49" i="13"/>
  <c r="S49" i="13"/>
  <c r="AA49" i="13"/>
  <c r="AI49" i="13"/>
  <c r="AQ49" i="13"/>
  <c r="AY49" i="13"/>
  <c r="BG49" i="13"/>
  <c r="BO49" i="13"/>
  <c r="BW49" i="13"/>
  <c r="CE49" i="13"/>
  <c r="P49" i="13"/>
  <c r="AF49" i="13"/>
  <c r="AV49" i="13"/>
  <c r="BL49" i="13"/>
  <c r="CB49" i="13"/>
  <c r="J49" i="13"/>
  <c r="Z49" i="13"/>
  <c r="AP49" i="13"/>
  <c r="BF49" i="13"/>
  <c r="BV49" i="13"/>
  <c r="CL49" i="13"/>
  <c r="U52" i="13"/>
  <c r="Y52" i="13"/>
  <c r="AC52" i="13"/>
  <c r="AG52" i="13"/>
  <c r="AK52" i="13"/>
  <c r="AO52" i="13"/>
  <c r="AS52" i="13"/>
  <c r="AW52" i="13"/>
  <c r="BA52" i="13"/>
  <c r="BE52" i="13"/>
  <c r="BI52" i="13"/>
  <c r="BM52" i="13"/>
  <c r="BQ52" i="13"/>
  <c r="BU52" i="13"/>
  <c r="BY52" i="13"/>
  <c r="CC52" i="13"/>
  <c r="CG52" i="13"/>
  <c r="CK52" i="13"/>
  <c r="X52" i="13"/>
  <c r="AF52" i="13"/>
  <c r="AN52" i="13"/>
  <c r="AV52" i="13"/>
  <c r="BD52" i="13"/>
  <c r="BL52" i="13"/>
  <c r="BT52" i="13"/>
  <c r="CB52" i="13"/>
  <c r="CJ52" i="13"/>
  <c r="V52" i="13"/>
  <c r="AD52" i="13"/>
  <c r="AL52" i="13"/>
  <c r="AT52" i="13"/>
  <c r="BB52" i="13"/>
  <c r="BJ52" i="13"/>
  <c r="BR52" i="13"/>
  <c r="BZ52" i="13"/>
  <c r="CH52" i="13"/>
  <c r="S52" i="13"/>
  <c r="AA52" i="13"/>
  <c r="AI52" i="13"/>
  <c r="AM52" i="13"/>
  <c r="AU52" i="13"/>
  <c r="BC52" i="13"/>
  <c r="BK52" i="13"/>
  <c r="BO52" i="13"/>
  <c r="BW52" i="13"/>
  <c r="CA52" i="13"/>
  <c r="CI52" i="13"/>
  <c r="AB52" i="13"/>
  <c r="AR52" i="13"/>
  <c r="BH52" i="13"/>
  <c r="BX52" i="13"/>
  <c r="AH52" i="13"/>
  <c r="AX52" i="13"/>
  <c r="BN52" i="13"/>
  <c r="BV52" i="13"/>
  <c r="CL52" i="13"/>
  <c r="W52" i="13"/>
  <c r="AE52" i="13"/>
  <c r="AQ52" i="13"/>
  <c r="AY52" i="13"/>
  <c r="BG52" i="13"/>
  <c r="BS52" i="13"/>
  <c r="CE52" i="13"/>
  <c r="T52" i="13"/>
  <c r="AJ52" i="13"/>
  <c r="AZ52" i="13"/>
  <c r="BP52" i="13"/>
  <c r="CF52" i="13"/>
  <c r="Z52" i="13"/>
  <c r="AP52" i="13"/>
  <c r="BF52" i="13"/>
  <c r="CD52" i="13"/>
  <c r="CR59" i="13" l="1"/>
  <c r="CP59" i="13"/>
  <c r="CM59" i="13"/>
  <c r="CN59" i="13"/>
  <c r="BZ59" i="13"/>
  <c r="AT59" i="13"/>
  <c r="F59" i="13"/>
  <c r="CK59" i="13"/>
  <c r="BU59" i="13"/>
  <c r="BE59" i="13"/>
  <c r="AO59" i="13"/>
  <c r="Y59" i="13"/>
  <c r="I59" i="13"/>
  <c r="BY59" i="13"/>
  <c r="BI59" i="13"/>
  <c r="AS59" i="13"/>
  <c r="AC59" i="13"/>
  <c r="M59" i="13"/>
  <c r="CI59" i="13"/>
  <c r="CA59" i="13"/>
  <c r="BS59" i="13"/>
  <c r="BK59" i="13"/>
  <c r="BC59" i="13"/>
  <c r="AU59" i="13"/>
  <c r="AM59" i="13"/>
  <c r="AE59" i="13"/>
  <c r="W59" i="13"/>
  <c r="O59" i="13"/>
  <c r="G59" i="13"/>
  <c r="CL59" i="13"/>
  <c r="CH59" i="13"/>
  <c r="CD59" i="13"/>
  <c r="BV59" i="13"/>
  <c r="BR59" i="13"/>
  <c r="BN59" i="13"/>
  <c r="BJ59" i="13"/>
  <c r="BF59" i="13"/>
  <c r="BB59" i="13"/>
  <c r="AX59" i="13"/>
  <c r="AP59" i="13"/>
  <c r="AL59" i="13"/>
  <c r="AH59" i="13"/>
  <c r="AD59" i="13"/>
  <c r="Z59" i="13"/>
  <c r="V59" i="13"/>
  <c r="R59" i="13"/>
  <c r="N59" i="13"/>
  <c r="J59" i="13"/>
  <c r="CC59" i="13"/>
  <c r="BM59" i="13"/>
  <c r="AW59" i="13"/>
  <c r="AG59" i="13"/>
  <c r="Q59" i="13"/>
  <c r="CG59" i="13"/>
  <c r="BQ59" i="13"/>
  <c r="BA59" i="13"/>
  <c r="AK59" i="13"/>
  <c r="U59" i="13"/>
  <c r="E59" i="13"/>
  <c r="CE59" i="13"/>
  <c r="BW59" i="13"/>
  <c r="BO59" i="13"/>
  <c r="BG59" i="13"/>
  <c r="AY59" i="13"/>
  <c r="AQ59" i="13"/>
  <c r="AI59" i="13"/>
  <c r="AA59" i="13"/>
  <c r="S59" i="13"/>
  <c r="K59" i="13"/>
  <c r="C59" i="13"/>
  <c r="CJ59" i="13"/>
  <c r="CF59" i="13"/>
  <c r="CB59" i="13"/>
  <c r="BX59" i="13"/>
  <c r="BT59" i="13"/>
  <c r="BP59" i="13"/>
  <c r="BL59" i="13"/>
  <c r="BH59" i="13"/>
  <c r="BD59" i="13"/>
  <c r="AZ59" i="13"/>
  <c r="AV59" i="13"/>
  <c r="AR59" i="13"/>
  <c r="AN59" i="13"/>
  <c r="AJ59" i="13"/>
  <c r="AF59" i="13"/>
  <c r="AB59" i="13"/>
  <c r="X59" i="13"/>
  <c r="T59" i="13"/>
  <c r="P59" i="13"/>
  <c r="L59" i="13"/>
  <c r="H59" i="13"/>
  <c r="D59" i="13"/>
</calcChain>
</file>

<file path=xl/sharedStrings.xml><?xml version="1.0" encoding="utf-8"?>
<sst xmlns="http://schemas.openxmlformats.org/spreadsheetml/2006/main" count="521" uniqueCount="204">
  <si>
    <t>Eurostat</t>
  </si>
  <si>
    <t xml:space="preserve"> </t>
  </si>
  <si>
    <t>III</t>
  </si>
  <si>
    <t>I</t>
  </si>
  <si>
    <t>II</t>
  </si>
  <si>
    <t>IV</t>
  </si>
  <si>
    <t>Full description</t>
  </si>
  <si>
    <t>Unit</t>
  </si>
  <si>
    <t>Source</t>
  </si>
  <si>
    <t>Indicator</t>
  </si>
  <si>
    <t>Core inflation</t>
  </si>
  <si>
    <t>Average wage</t>
  </si>
  <si>
    <t>Unemployment rate</t>
  </si>
  <si>
    <t>Employment rate</t>
  </si>
  <si>
    <t>Vacancies</t>
  </si>
  <si>
    <t>Capacity utilization</t>
  </si>
  <si>
    <t>Demand in construction</t>
  </si>
  <si>
    <t>Demand in industry</t>
  </si>
  <si>
    <t>Demand in services</t>
  </si>
  <si>
    <t>Economic sentiment</t>
  </si>
  <si>
    <t>Construction survey: 'insufficient demand' as the main factor limiting building activity</t>
  </si>
  <si>
    <t>Industry survey: 'insufficient demand' as the main factor currently limiting production</t>
  </si>
  <si>
    <t>Services survey: 'insufficient demand' as the main factor currently limiting business</t>
  </si>
  <si>
    <t>Current level of capacity utilization in manufacturing industry</t>
  </si>
  <si>
    <t>HICP excluding energy, food, alcohol and tobacco</t>
  </si>
  <si>
    <t>Average monthly gross wages, average of economic activities</t>
  </si>
  <si>
    <t>Unemployment rate, population aged 15-74</t>
  </si>
  <si>
    <t>Employment rate, population aged 15-74</t>
  </si>
  <si>
    <t>Number of job vacancies, economic activities total</t>
  </si>
  <si>
    <t>Economic Sentiment Indicator, composite indicator made up of five sectoral confidence indicators</t>
  </si>
  <si>
    <t>%, seasonally adjusted</t>
  </si>
  <si>
    <t>% change y-o-y, quarter = 3 month average</t>
  </si>
  <si>
    <t>% change y-o-y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</si>
  <si>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</si>
  <si>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</si>
  <si>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</si>
  <si>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</si>
  <si>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</si>
  <si>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</si>
  <si>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</si>
  <si>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</si>
  <si>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</si>
  <si>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</si>
  <si>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</si>
  <si>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</si>
  <si>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</si>
  <si>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</si>
  <si>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</si>
  <si>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</si>
  <si>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</si>
  <si>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</si>
  <si>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</si>
  <si>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</si>
  <si>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</si>
  <si>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</si>
  <si>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</si>
  <si>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</si>
  <si>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</si>
  <si>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</si>
  <si>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</si>
  <si>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</si>
  <si>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</si>
  <si>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</si>
  <si>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</si>
  <si>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</si>
  <si>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</si>
  <si>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</si>
  <si>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</si>
  <si>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</si>
  <si>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</si>
  <si>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</si>
  <si>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</si>
  <si>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</si>
  <si>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</si>
  <si>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</si>
  <si>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</si>
  <si>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</si>
  <si>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</si>
  <si>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</si>
  <si>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</si>
  <si>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</si>
  <si>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</si>
  <si>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</si>
  <si>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</si>
  <si>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</si>
  <si>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</si>
  <si>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</si>
  <si>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</si>
  <si>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</si>
  <si>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</si>
  <si>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mean</t>
  </si>
  <si>
    <t>variance</t>
  </si>
  <si>
    <t>st. deviation</t>
  </si>
  <si>
    <t>Composite indicator</t>
  </si>
  <si>
    <t>Table 1</t>
  </si>
  <si>
    <t>Table 2</t>
  </si>
  <si>
    <t>Table 3</t>
  </si>
  <si>
    <t>Table 4</t>
  </si>
  <si>
    <t>Statistics Latvia</t>
  </si>
  <si>
    <t>Level, quarter = 3 month average</t>
  </si>
  <si>
    <t>2018Q2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</si>
  <si>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</si>
  <si>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</si>
  <si>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</si>
  <si>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</si>
  <si>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</si>
  <si>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</si>
  <si>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</si>
  <si>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</si>
  <si>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</si>
  <si>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</si>
  <si>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</si>
  <si>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</si>
  <si>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</si>
  <si>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</si>
  <si>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</si>
  <si>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</si>
  <si>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Direct source</t>
  </si>
  <si>
    <t>Pamatinflācija</t>
  </si>
  <si>
    <t>Vidējā alga</t>
  </si>
  <si>
    <t>Bezdarba līmenis</t>
  </si>
  <si>
    <t>Nodarbinātības līmenis</t>
  </si>
  <si>
    <t>Vakances</t>
  </si>
  <si>
    <t>Jaudu noslodze</t>
  </si>
  <si>
    <t>Ekonomikas sentiments</t>
  </si>
  <si>
    <t>Rādītājs</t>
  </si>
  <si>
    <t>n</t>
  </si>
  <si>
    <t>Tirdzniecības bilance</t>
  </si>
  <si>
    <t>Tekošā konta bilance</t>
  </si>
  <si>
    <t>Mājokļu cenas</t>
  </si>
  <si>
    <t>Trade balance</t>
  </si>
  <si>
    <t>Current account balance</t>
  </si>
  <si>
    <t>House price index</t>
  </si>
  <si>
    <t>Current account</t>
  </si>
  <si>
    <t>Total, at the end of each quarter</t>
  </si>
  <si>
    <t>2018Q3</t>
  </si>
  <si>
    <t>2018Q4</t>
  </si>
  <si>
    <t>% of employed to the total population of the same age group</t>
  </si>
  <si>
    <t>Pieprasījums būvniecības nozarē</t>
  </si>
  <si>
    <t>Pieprasījums apstrādes rūpniecības nozarē</t>
  </si>
  <si>
    <t>Pieprasījums pakalpojumu nozarēs</t>
  </si>
  <si>
    <t>% of enterprises, quarter = 3 month average</t>
  </si>
  <si>
    <t>% of enterprises, 4 quarters = 4 times a year</t>
  </si>
  <si>
    <t>Exports and imports by grouping of countries</t>
  </si>
  <si>
    <t>% of GDP, seasonally unadjusted</t>
  </si>
  <si>
    <t>% of active population, seasonally adjusted</t>
  </si>
  <si>
    <t>Bank of Latvia</t>
  </si>
  <si>
    <t>https://statdb.bank.lv/lb/Data.aspx?id=200</t>
  </si>
  <si>
    <t>House price</t>
  </si>
  <si>
    <t>Value of loans granted to the non-financial residents</t>
  </si>
  <si>
    <t>https://statdb.bank.lv/lb/Data.aspx?id=224</t>
  </si>
  <si>
    <t>Credits (non-financial residents)</t>
  </si>
  <si>
    <t>coef.</t>
  </si>
  <si>
    <t>Credit (non-financial residents)</t>
  </si>
  <si>
    <t>Kreditēšana (nefinanšu rezidenti)</t>
  </si>
  <si>
    <t>Instructions</t>
  </si>
  <si>
    <t>Instrukcija</t>
  </si>
  <si>
    <t xml:space="preserve">1. Datu sērijām tiek aprēķināta vidējā vērtība, dispersija un </t>
  </si>
  <si>
    <t>standartnovirze.</t>
  </si>
  <si>
    <t xml:space="preserve">2. Dati tiek normalizēti, atņemot vidējo vērtību un dalot ar </t>
  </si>
  <si>
    <t>3. Izmantojot nosacīto formatējumu, datu lauki tiek iekrāsoti,</t>
  </si>
  <si>
    <t>no mazākās līdz augstākai vērtībai ap ilgtermiņa vidējo.</t>
  </si>
  <si>
    <t xml:space="preserve">1. Calculate the mean, variance, and standard deviation of </t>
  </si>
  <si>
    <t>each data series.</t>
  </si>
  <si>
    <t>2. Normalise the data by substracting the mean and dividing</t>
  </si>
  <si>
    <t>standartnovirzi (4.tabula).</t>
  </si>
  <si>
    <t>by standard deviation (Table 4).</t>
  </si>
  <si>
    <t>3. Use Conditional Formating → New rule → 3-Color Scale from</t>
  </si>
  <si>
    <t>lowest to highest value to color the cells.</t>
  </si>
  <si>
    <t>2019Q1</t>
  </si>
  <si>
    <t>2019Q2</t>
  </si>
  <si>
    <t>2019Q3</t>
  </si>
  <si>
    <t>2019Q4</t>
  </si>
  <si>
    <t>2020Q1</t>
  </si>
  <si>
    <t>2020Q3</t>
  </si>
  <si>
    <t>2020Q2</t>
  </si>
  <si>
    <t>2020Q4</t>
  </si>
  <si>
    <t>Strādājošo mēneša vidējā darba samaksa un mediāna - Bruto/ Neto, Sektors, Rādītāji, Eiro, pārmaiņas un Laika periods. (stat.gov.lv)</t>
  </si>
  <si>
    <t>Nodarbinātie un nodarbinātības līmenis pa vecuma grupām un pēc dzimuma | Oficiālās statistikas portāls</t>
  </si>
  <si>
    <t>Brīvās darbvietas pa darbības veidiem ceturkšņa beigās | Oficiālās statistikas portāls</t>
  </si>
  <si>
    <t>Saimniecisko darbību ierobežojošie faktori būvniecībā pēc darbības veida (procentos no apsekoto uzņēmumu skaita) - Ierobežojošie faktori, Darbības veids (NACE 2.red.) un Laika periods. (stat.gov.lv)</t>
  </si>
  <si>
    <t>Ražošanu ierobežojošie faktori apstrādes rūpniecībā pa uzņēmumu lieluma grupām un pēc ražošanas pamatgrupējuma (procentos no apsekoto uzņēmumu skaita) - Ierobežojošie faktori, Uzņēmumu lieluma grupa un ražošanas pamatgrupējums un Laika periods. (stat.gov.lv)</t>
  </si>
  <si>
    <t>Saimniecisko darbību ierobežojošie faktori pakalpojumu sektorā (procentos no apsekoto uzņēmumu skaita) | Oficiālās statistikas portāls</t>
  </si>
  <si>
    <t>Ekonomikas sentimenta rādītājs (ilgtermiņa vidējais = 100) - Laika periods. (stat.gov.lv)</t>
  </si>
  <si>
    <t>Iekšzemes kopprodukta izlietojums (tūkst. eiro) - Koriģēšana, Vērtības, Rādītāji un Laika periods. (stat.gov.lv)</t>
  </si>
  <si>
    <t>https://stat.gov.lv/lv/statistikas-temas/tirdznieciba-pakalpojumi/areja-tirdznieciba/tabulas/atd100c-eksports-un-imports</t>
  </si>
  <si>
    <t>Mājokļa cenu indekss un pārmaiņas - Grupa, Rādītāji un Laika periods. (stat.gov.lv)</t>
  </si>
  <si>
    <t>2021Q1</t>
  </si>
  <si>
    <t>2021Q2</t>
  </si>
  <si>
    <t>2021Q3</t>
  </si>
  <si>
    <t>2021Q4</t>
  </si>
  <si>
    <t>Saliktais siltumkartes indekss</t>
  </si>
  <si>
    <t>Saliktais siltuma indikators</t>
  </si>
  <si>
    <t>Indikators</t>
  </si>
  <si>
    <t>2022Q1</t>
  </si>
  <si>
    <t>2022Q2</t>
  </si>
  <si>
    <t>Statistics | Eurostat (europa.eu)</t>
  </si>
  <si>
    <t>2022Q3</t>
  </si>
  <si>
    <t>2022Q4</t>
  </si>
  <si>
    <t>2023Q1</t>
  </si>
  <si>
    <t>2023Q2</t>
  </si>
  <si>
    <t>2023Q3</t>
  </si>
  <si>
    <t>Latvijas ekonomikas cikla siltuma karte, 2000 -2023 (q3)</t>
  </si>
  <si>
    <t>Lativan economy cycle heatmap, 2000-2023 (q3)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</si>
</sst>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"/>
    <numFmt numFmtId="165" formatCode="#,##0.0"/>
    <numFmt numFmtId="166" formatCode=";;;"/>
    <numFmt numFmtId="167" formatCode="0.000"/>
    <numFmt numFmtId="168" formatCode="0.0000"/>
    <numFmt numFmtId="169" formatCode="_-* #,##0.000_-;\-* #,##0.00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0.5"/>
      <color theme="0" tint="-0.499984740745262"/>
      <name val="Calibri"/>
      <family val="2"/>
      <charset val="186"/>
      <scheme val="minor"/>
    </font>
    <font>
      <b/>
      <sz val="10.5"/>
      <color rgb="FF0070C0"/>
      <name val="Calibri"/>
      <family val="2"/>
      <charset val="186"/>
      <scheme val="minor"/>
    </font>
    <font>
      <i/>
      <sz val="10.5"/>
      <color theme="1"/>
      <name val="Calibri"/>
      <family val="2"/>
      <scheme val="minor"/>
    </font>
    <font>
      <sz val="10.5"/>
      <color theme="0" tint="-0.499984740745262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.5"/>
      <color rgb="FF0070C0"/>
      <name val="Calibri"/>
      <family val="2"/>
      <scheme val="minor"/>
    </font>
    <font>
      <sz val="10.5"/>
      <color rgb="FF0070C0"/>
      <name val="Calibri"/>
      <family val="2"/>
      <charset val="186"/>
      <scheme val="minor"/>
    </font>
    <font>
      <i/>
      <sz val="10.5"/>
      <color rgb="FFFF0000"/>
      <name val="Calibri"/>
      <family val="2"/>
      <charset val="186"/>
      <scheme val="minor"/>
    </font>
    <font>
      <b/>
      <sz val="10.5"/>
      <color theme="1"/>
      <name val="Calibri"/>
      <family val="2"/>
      <charset val="186"/>
      <scheme val="minor"/>
    </font>
    <font>
      <u/>
      <sz val="11"/>
      <color theme="10"/>
      <name val="Calibri"/>
      <family val="2"/>
      <scheme val="minor"/>
    </font>
    <font>
      <sz val="10.5"/>
      <name val="Calibri"/>
      <family val="2"/>
      <charset val="186"/>
      <scheme val="minor"/>
    </font>
    <font>
      <b/>
      <sz val="10.5"/>
      <color theme="1"/>
      <name val="Calibri"/>
      <family val="2"/>
      <scheme val="minor"/>
    </font>
    <font>
      <b/>
      <sz val="10.5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186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i/>
      <sz val="10.5"/>
      <color theme="1"/>
      <name val="Calibri"/>
      <family val="2"/>
      <charset val="186"/>
      <scheme val="minor"/>
    </font>
    <font>
      <i/>
      <sz val="10.5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i/>
      <sz val="10.5"/>
      <color theme="0" tint="-0.499984740745262"/>
      <name val="Calibri"/>
      <family val="2"/>
      <charset val="186"/>
      <scheme val="minor"/>
    </font>
    <font>
      <sz val="11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3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6" fillId="0" borderId="0"/>
    <xf numFmtId="43" fontId="27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6" fillId="2" borderId="0" xfId="0" applyFont="1" applyFill="1" applyAlignment="1">
      <alignment horizontal="center"/>
    </xf>
    <xf numFmtId="0" fontId="12" fillId="4" borderId="1" xfId="0" applyFont="1" applyFill="1" applyBorder="1"/>
    <xf numFmtId="0" fontId="2" fillId="2" borderId="0" xfId="0" applyFont="1" applyFill="1"/>
    <xf numFmtId="0" fontId="3" fillId="2" borderId="0" xfId="0" applyFont="1" applyFill="1"/>
    <xf numFmtId="0" fontId="13" fillId="2" borderId="0" xfId="2" applyFill="1"/>
    <xf numFmtId="0" fontId="0" fillId="4" borderId="1" xfId="0" applyFill="1" applyBorder="1"/>
    <xf numFmtId="0" fontId="2" fillId="5" borderId="0" xfId="0" applyFont="1" applyFill="1"/>
    <xf numFmtId="0" fontId="13" fillId="5" borderId="0" xfId="2" applyFill="1"/>
    <xf numFmtId="0" fontId="0" fillId="2" borderId="0" xfId="0" applyFill="1"/>
    <xf numFmtId="0" fontId="3" fillId="5" borderId="0" xfId="0" applyFont="1" applyFill="1"/>
    <xf numFmtId="0" fontId="0" fillId="5" borderId="0" xfId="0" applyFill="1"/>
    <xf numFmtId="0" fontId="4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5" fillId="5" borderId="0" xfId="0" applyFont="1" applyFill="1"/>
    <xf numFmtId="164" fontId="2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5" fillId="5" borderId="0" xfId="0" applyFont="1" applyFill="1"/>
    <xf numFmtId="164" fontId="7" fillId="5" borderId="0" xfId="0" applyNumberFormat="1" applyFont="1" applyFill="1" applyAlignment="1">
      <alignment horizontal="center"/>
    </xf>
    <xf numFmtId="1" fontId="7" fillId="5" borderId="0" xfId="0" applyNumberFormat="1" applyFont="1" applyFill="1" applyAlignment="1">
      <alignment horizontal="center"/>
    </xf>
    <xf numFmtId="0" fontId="11" fillId="5" borderId="0" xfId="0" applyFont="1" applyFill="1"/>
    <xf numFmtId="0" fontId="9" fillId="5" borderId="0" xfId="0" applyFont="1" applyFill="1"/>
    <xf numFmtId="0" fontId="10" fillId="5" borderId="0" xfId="0" applyFont="1" applyFill="1"/>
    <xf numFmtId="0" fontId="12" fillId="5" borderId="0" xfId="0" applyFont="1" applyFill="1"/>
    <xf numFmtId="2" fontId="2" fillId="5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right"/>
    </xf>
    <xf numFmtId="0" fontId="6" fillId="5" borderId="0" xfId="0" applyFont="1" applyFill="1" applyAlignment="1">
      <alignment horizontal="right"/>
    </xf>
    <xf numFmtId="0" fontId="8" fillId="5" borderId="0" xfId="0" applyFont="1" applyFill="1"/>
    <xf numFmtId="0" fontId="7" fillId="5" borderId="0" xfId="0" applyFont="1" applyFill="1"/>
    <xf numFmtId="0" fontId="16" fillId="3" borderId="0" xfId="0" applyFont="1" applyFill="1"/>
    <xf numFmtId="0" fontId="17" fillId="5" borderId="0" xfId="0" applyFont="1" applyFill="1"/>
    <xf numFmtId="166" fontId="17" fillId="5" borderId="0" xfId="0" applyNumberFormat="1" applyFont="1" applyFill="1" applyAlignment="1">
      <alignment horizontal="center"/>
    </xf>
    <xf numFmtId="0" fontId="18" fillId="5" borderId="0" xfId="0" applyFont="1" applyFill="1"/>
    <xf numFmtId="164" fontId="19" fillId="6" borderId="0" xfId="3" applyNumberFormat="1" applyAlignment="1">
      <alignment horizontal="center"/>
    </xf>
    <xf numFmtId="1" fontId="19" fillId="6" borderId="0" xfId="3" applyNumberFormat="1" applyAlignment="1">
      <alignment horizontal="center"/>
    </xf>
    <xf numFmtId="1" fontId="19" fillId="6" borderId="0" xfId="3" applyNumberFormat="1" applyAlignment="1">
      <alignment horizontal="right"/>
    </xf>
    <xf numFmtId="164" fontId="2" fillId="5" borderId="0" xfId="0" applyNumberFormat="1" applyFont="1" applyFill="1"/>
    <xf numFmtId="168" fontId="2" fillId="5" borderId="0" xfId="0" applyNumberFormat="1" applyFont="1" applyFill="1" applyAlignment="1">
      <alignment horizontal="center"/>
    </xf>
    <xf numFmtId="164" fontId="2" fillId="5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13" fillId="0" borderId="0" xfId="2"/>
    <xf numFmtId="0" fontId="13" fillId="0" borderId="0" xfId="2" applyFill="1" applyProtection="1"/>
    <xf numFmtId="1" fontId="2" fillId="5" borderId="0" xfId="0" applyNumberFormat="1" applyFont="1" applyFill="1"/>
    <xf numFmtId="165" fontId="2" fillId="0" borderId="0" xfId="0" applyNumberFormat="1" applyFont="1"/>
    <xf numFmtId="164" fontId="2" fillId="0" borderId="0" xfId="0" applyNumberFormat="1" applyFont="1"/>
    <xf numFmtId="0" fontId="16" fillId="0" borderId="0" xfId="0" applyFont="1"/>
    <xf numFmtId="167" fontId="2" fillId="5" borderId="0" xfId="0" applyNumberFormat="1" applyFont="1" applyFill="1" applyAlignment="1">
      <alignment horizontal="center"/>
    </xf>
    <xf numFmtId="3" fontId="2" fillId="0" borderId="0" xfId="0" applyNumberFormat="1" applyFont="1"/>
    <xf numFmtId="166" fontId="2" fillId="5" borderId="2" xfId="0" applyNumberFormat="1" applyFont="1" applyFill="1" applyBorder="1" applyAlignment="1">
      <alignment horizontal="center"/>
    </xf>
    <xf numFmtId="0" fontId="3" fillId="0" borderId="0" xfId="0" applyFont="1"/>
    <xf numFmtId="0" fontId="21" fillId="5" borderId="0" xfId="0" applyFont="1" applyFill="1"/>
    <xf numFmtId="0" fontId="22" fillId="5" borderId="0" xfId="0" applyFont="1" applyFill="1"/>
    <xf numFmtId="0" fontId="23" fillId="5" borderId="0" xfId="0" applyFont="1" applyFill="1"/>
    <xf numFmtId="0" fontId="24" fillId="5" borderId="0" xfId="0" applyFont="1" applyFill="1"/>
    <xf numFmtId="0" fontId="23" fillId="5" borderId="2" xfId="0" applyFont="1" applyFill="1" applyBorder="1"/>
    <xf numFmtId="0" fontId="25" fillId="5" borderId="0" xfId="0" applyFont="1" applyFill="1"/>
    <xf numFmtId="164" fontId="0" fillId="0" borderId="0" xfId="0" applyNumberFormat="1"/>
    <xf numFmtId="169" fontId="2" fillId="0" borderId="0" xfId="5" applyNumberFormat="1" applyFont="1"/>
    <xf numFmtId="0" fontId="21" fillId="0" borderId="0" xfId="0" applyFont="1"/>
    <xf numFmtId="1" fontId="19" fillId="0" borderId="0" xfId="3" applyNumberFormat="1" applyFill="1" applyAlignment="1">
      <alignment horizontal="right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" fontId="28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 vertical="center"/>
    </xf>
    <xf numFmtId="164" fontId="14" fillId="0" borderId="0" xfId="0" applyNumberFormat="1" applyFont="1" applyAlignment="1">
      <alignment horizontal="left" vertical="center"/>
    </xf>
    <xf numFmtId="164" fontId="3" fillId="0" borderId="0" xfId="0" applyNumberFormat="1" applyFont="1"/>
    <xf numFmtId="164" fontId="28" fillId="0" borderId="0" xfId="0" applyNumberFormat="1" applyFont="1"/>
    <xf numFmtId="166" fontId="2" fillId="5" borderId="0" xfId="0" applyNumberFormat="1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166" fontId="2" fillId="5" borderId="0" xfId="0" applyNumberFormat="1" applyFont="1" applyFill="1"/>
    <xf numFmtId="0" fontId="28" fillId="0" borderId="0" xfId="0" applyFont="1"/>
    <xf numFmtId="2" fontId="2" fillId="5" borderId="0" xfId="0" applyNumberFormat="1" applyFont="1" applyFill="1"/>
    <xf numFmtId="1" fontId="2" fillId="5" borderId="0" xfId="0" applyNumberFormat="1" applyFont="1" applyFill="1" applyAlignment="1">
      <alignment horizontal="left"/>
    </xf>
    <xf numFmtId="1" fontId="17" fillId="5" borderId="0" xfId="0" applyNumberFormat="1" applyFont="1" applyFill="1" applyAlignment="1">
      <alignment horizontal="left"/>
    </xf>
    <xf numFmtId="0" fontId="17" fillId="5" borderId="0" xfId="0" applyFont="1" applyFill="1" applyAlignment="1">
      <alignment horizontal="left"/>
    </xf>
    <xf numFmtId="167" fontId="2" fillId="5" borderId="2" xfId="0" applyNumberFormat="1" applyFont="1" applyFill="1" applyBorder="1" applyAlignment="1">
      <alignment horizontal="center"/>
    </xf>
  </cellXfs>
  <cellStyles count="6">
    <cellStyle name="Hipersaite" xfId="2" builtinId="8"/>
    <cellStyle name="Komats" xfId="5" builtinId="3"/>
    <cellStyle name="Labs" xfId="3" builtinId="26"/>
    <cellStyle name="Normaallaad 2" xfId="1" xr:uid="{00000000-0005-0000-0000-000003000000}"/>
    <cellStyle name="Parasts" xfId="0" builtinId="0"/>
    <cellStyle name="Parasts 2" xfId="4" xr:uid="{A07EC452-DB7B-411C-A643-E14A8DD22E38}"/>
  </cellStyles>
  <dxfs count="0"/>
  <tableStyles count="0" defaultTableStyle="TableStyleMedium2" defaultPivotStyle="PivotStyleMedium9"/>
  <colors>
    <mruColors>
      <color rgb="FF00FF00"/>
      <color rgb="FFD80A0F"/>
      <color rgb="FFFEECE2"/>
      <color rgb="FFFF6600"/>
      <color rgb="FFFF944B"/>
      <color rgb="FFFFB27D"/>
      <color rgb="FFD96709"/>
      <color rgb="FFFFFFFF"/>
      <color rgb="FFFFFFCC"/>
      <color rgb="FF419D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psso.eurostat.ec.europa.eu/nui/submitViewTableAction.do" TargetMode="External"/><Relationship Id="rId13" Type="http://schemas.openxmlformats.org/officeDocument/2006/relationships/hyperlink" Target="http://data.csb.gov.lv/pxweb/en/ekfin/ekfin__PCI__isterm/PC070c.px/?rxid=6566fef6-07dc-4eff-a946-933dbfd593ce" TargetMode="External"/><Relationship Id="rId18" Type="http://schemas.openxmlformats.org/officeDocument/2006/relationships/hyperlink" Target="https://data.stat.gov.lv/pxweb/lv/OSP_PUB/START__EMP__DS__DSV/DSV010c?s=dsv010c&amp;" TargetMode="External"/><Relationship Id="rId26" Type="http://schemas.openxmlformats.org/officeDocument/2006/relationships/hyperlink" Target="https://data.stat.gov.lv/pxweb/lv/OSP_PUB/START__VEK__PC__PCI/PCI050c" TargetMode="External"/><Relationship Id="rId3" Type="http://schemas.openxmlformats.org/officeDocument/2006/relationships/hyperlink" Target="http://data1.csb.gov.lv/pxweb/lv/ekfin/ekfin__konjunkt__isterm/KR010m.px/?rxid=377d7f37-d756-4aed-8a3a-8dbe8a39c6ab" TargetMode="External"/><Relationship Id="rId21" Type="http://schemas.openxmlformats.org/officeDocument/2006/relationships/hyperlink" Target="https://data.stat.gov.lv/pxweb/lv/OSP_PUB/START__VEK__KR__KRB/KRB030m" TargetMode="External"/><Relationship Id="rId7" Type="http://schemas.openxmlformats.org/officeDocument/2006/relationships/hyperlink" Target="https://data1.csb.gov.lv/pxweb/en/ekfin/ekfin__konjunkt__isterm/KR120c.px/?rxid=4926f411-d9bf-4388-8501-8888ed08ea2b" TargetMode="External"/><Relationship Id="rId12" Type="http://schemas.openxmlformats.org/officeDocument/2006/relationships/hyperlink" Target="https://statdb.bank.lv/lb/Data.aspx?id=200" TargetMode="External"/><Relationship Id="rId17" Type="http://schemas.openxmlformats.org/officeDocument/2006/relationships/hyperlink" Target="https://statdb.bank.lv/lb/Data.aspx?id=200" TargetMode="External"/><Relationship Id="rId25" Type="http://schemas.openxmlformats.org/officeDocument/2006/relationships/hyperlink" Target="https://data.stat.gov.lv/pxweb/lv/OSP_PUB/START__VEK__IS__ISP/ISP050c" TargetMode="External"/><Relationship Id="rId2" Type="http://schemas.openxmlformats.org/officeDocument/2006/relationships/hyperlink" Target="https://data1.csb.gov.lv/pxweb/lv/sociala/sociala__aiznemtdv__isterm/JVS020c.px/table/tableViewLayout1/?rxid=736e27d8-4d7b-471d-97b5-6ac2a8510eeb" TargetMode="External"/><Relationship Id="rId16" Type="http://schemas.openxmlformats.org/officeDocument/2006/relationships/hyperlink" Target="https://statdb.bank.lv/lb/Data.aspx?id=224" TargetMode="External"/><Relationship Id="rId20" Type="http://schemas.openxmlformats.org/officeDocument/2006/relationships/hyperlink" Target="https://stat.gov.lv/lv/statistikas-temas/darbs/darbvietas-darbalaiks/tabulas/dvb010c-brivas-darbvietas-pa-darbibas-veidiem" TargetMode="External"/><Relationship Id="rId29" Type="http://schemas.openxmlformats.org/officeDocument/2006/relationships/hyperlink" Target="https://ec.europa.eu/eurostat/databrowser/view/EI_BSIN_Q_R2/default/table?lang=en" TargetMode="External"/><Relationship Id="rId1" Type="http://schemas.openxmlformats.org/officeDocument/2006/relationships/hyperlink" Target="https://www.csb.gov.lv/lv/statistika/statistikas-temas/socialie-procesi/darba-samaksa/tabulas/ds020c/stradajoso-menesa-videja-darba-samaksa-pa" TargetMode="External"/><Relationship Id="rId6" Type="http://schemas.openxmlformats.org/officeDocument/2006/relationships/hyperlink" Target="https://data1.csb.gov.lv/pxweb/en/ekfin/ekfin__konjunkt__isterm/KR050c.px/?rxid=4926f411-d9bf-4388-8501-8888ed08ea2b" TargetMode="External"/><Relationship Id="rId11" Type="http://schemas.openxmlformats.org/officeDocument/2006/relationships/hyperlink" Target="https://data1.csb.gov.lv/pxweb/en/atirdz/atirdz__atirdz__isterm/AT020c.px/" TargetMode="External"/><Relationship Id="rId24" Type="http://schemas.openxmlformats.org/officeDocument/2006/relationships/hyperlink" Target="https://data.stat.gov.lv/pxweb/lv/OSP_PUB/START__VEK__KR__KRE/KRE010m" TargetMode="External"/><Relationship Id="rId5" Type="http://schemas.openxmlformats.org/officeDocument/2006/relationships/hyperlink" Target="https://data1.csb.gov.lv/pxweb/en/ekfin/ekfin__konjunkt__isterm/KR090m.px/?rxid=4926f411-d9bf-4388-8501-8888ed08ea2b" TargetMode="External"/><Relationship Id="rId15" Type="http://schemas.openxmlformats.org/officeDocument/2006/relationships/hyperlink" Target="https://stat.gov.lv/lv/statistikas-temas/tirdznieciba-pakalpojumi/areja-tirdznieciba/tabulas/atd100c-eksports-un-imports" TargetMode="External"/><Relationship Id="rId23" Type="http://schemas.openxmlformats.org/officeDocument/2006/relationships/hyperlink" Target="https://stat.gov.lv/lv/statistikas-temas/valsts-ekonomika/konjunktura/tabulas/krp030m-saimniecisko-darbibu-ierobezojosie" TargetMode="External"/><Relationship Id="rId28" Type="http://schemas.openxmlformats.org/officeDocument/2006/relationships/hyperlink" Target="https://ec.europa.eu/eurostat/databrowser/view/UNE_RT_Q__custom_1182319/bookmark/table?lang=en&amp;bookmarkId=32e8b227-c9e8-44f4-b14a-4d1b4c412136" TargetMode="External"/><Relationship Id="rId10" Type="http://schemas.openxmlformats.org/officeDocument/2006/relationships/hyperlink" Target="https://data1.csb.gov.lv/pxweb/lv/sociala/sociala__nodarb__nodarb__isterm/NB050c.px/?rxid=ff27ca5d-8a31-4fd4-abcb-83f666f3c6f4" TargetMode="External"/><Relationship Id="rId19" Type="http://schemas.openxmlformats.org/officeDocument/2006/relationships/hyperlink" Target="https://stat.gov.lv/lv/statistikas-temas/darbs/nodarbinatiba/tabulas/nbl020c-nodarbinatie-un-nodarbinatibas-limenis-pa" TargetMode="External"/><Relationship Id="rId4" Type="http://schemas.openxmlformats.org/officeDocument/2006/relationships/hyperlink" Target="https://ec.europa.eu/eurostat/tgm/table.do?tab=table&amp;init=1&amp;language=en&amp;pcode=teibs070&amp;plugin=1" TargetMode="External"/><Relationship Id="rId9" Type="http://schemas.openxmlformats.org/officeDocument/2006/relationships/hyperlink" Target="http://appsso.eurostat.ec.europa.eu/nui/show.do?dataset=prc_hicp_manr&amp;lang=en" TargetMode="External"/><Relationship Id="rId14" Type="http://schemas.openxmlformats.org/officeDocument/2006/relationships/hyperlink" Target="https://statdb.bank.lv/lb/Data.aspx?id=224" TargetMode="External"/><Relationship Id="rId22" Type="http://schemas.openxmlformats.org/officeDocument/2006/relationships/hyperlink" Target="https://data.stat.gov.lv/pxweb/lv/OSP_PUB/START__VEK__KR__KRR/KRR050m?s=krr050m&amp;" TargetMode="External"/><Relationship Id="rId27" Type="http://schemas.openxmlformats.org/officeDocument/2006/relationships/hyperlink" Target="https://ec.europa.eu/eurostat/databrowser/view/PRC_HICP_MANR__custom_4394497/default/table?lang=en" TargetMode="External"/><Relationship Id="rId30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U30"/>
  <sheetViews>
    <sheetView zoomScale="70" zoomScaleNormal="70" workbookViewId="0"/>
  </sheetViews>
  <sheetFormatPr defaultColWidth="0" defaultRowHeight="15" zeroHeight="1" x14ac:dyDescent="0.25"/>
  <cols>
    <col min="1" max="1" width="33.140625" customWidth="1"/>
    <col min="2" max="2" width="20.140625" customWidth="1"/>
    <col min="3" max="3" width="79.42578125" customWidth="1"/>
    <col min="4" max="4" width="63.85546875" customWidth="1"/>
    <col min="5" max="5" width="33.28515625" hidden="1" customWidth="1"/>
    <col min="6" max="21" width="9.140625" customWidth="1"/>
    <col min="22" max="16384" width="9.140625" style="12" hidden="1"/>
  </cols>
  <sheetData>
    <row r="1" spans="1:21" x14ac:dyDescent="0.25">
      <c r="A1" s="8"/>
      <c r="B1" s="8"/>
      <c r="C1" s="8"/>
      <c r="D1" s="8"/>
      <c r="E1" s="8"/>
      <c r="F1" s="8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5.75" thickBot="1" x14ac:dyDescent="0.3">
      <c r="A2" s="3" t="s">
        <v>125</v>
      </c>
      <c r="B2" s="3" t="s">
        <v>9</v>
      </c>
      <c r="C2" s="3" t="s">
        <v>6</v>
      </c>
      <c r="D2" s="3" t="s">
        <v>7</v>
      </c>
      <c r="E2" s="3" t="s">
        <v>8</v>
      </c>
      <c r="F2" s="3" t="s">
        <v>117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x14ac:dyDescent="0.25">
      <c r="A3" s="4" t="s">
        <v>119</v>
      </c>
      <c r="B3" s="4" t="s">
        <v>11</v>
      </c>
      <c r="C3" s="4" t="s">
        <v>25</v>
      </c>
      <c r="D3" s="4" t="s">
        <v>32</v>
      </c>
      <c r="E3" s="6" t="s">
        <v>98</v>
      </c>
      <c r="F3" s="41" t="s">
        <v>177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x14ac:dyDescent="0.25">
      <c r="A4" s="50" t="s">
        <v>120</v>
      </c>
      <c r="B4" s="1" t="s">
        <v>12</v>
      </c>
      <c r="C4" s="1" t="s">
        <v>26</v>
      </c>
      <c r="D4" s="1" t="s">
        <v>145</v>
      </c>
      <c r="E4" s="9" t="s">
        <v>0</v>
      </c>
      <c r="F4" s="41" t="s">
        <v>196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4.25" customHeight="1" x14ac:dyDescent="0.25">
      <c r="A5" s="4" t="s">
        <v>121</v>
      </c>
      <c r="B5" s="4" t="s">
        <v>13</v>
      </c>
      <c r="C5" s="4" t="s">
        <v>27</v>
      </c>
      <c r="D5" s="4" t="s">
        <v>137</v>
      </c>
      <c r="E5" s="6" t="s">
        <v>98</v>
      </c>
      <c r="F5" s="42" t="s">
        <v>178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x14ac:dyDescent="0.25">
      <c r="A6" s="8" t="s">
        <v>122</v>
      </c>
      <c r="B6" s="11" t="s">
        <v>14</v>
      </c>
      <c r="C6" s="11" t="s">
        <v>28</v>
      </c>
      <c r="D6" s="11" t="s">
        <v>134</v>
      </c>
      <c r="E6" s="9" t="s">
        <v>98</v>
      </c>
      <c r="F6" s="41" t="s">
        <v>179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x14ac:dyDescent="0.25">
      <c r="A7" s="4" t="s">
        <v>123</v>
      </c>
      <c r="B7" s="4" t="s">
        <v>15</v>
      </c>
      <c r="C7" s="4" t="s">
        <v>23</v>
      </c>
      <c r="D7" s="4" t="s">
        <v>30</v>
      </c>
      <c r="E7" s="6" t="s">
        <v>0</v>
      </c>
      <c r="F7" s="41" t="s">
        <v>196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x14ac:dyDescent="0.25">
      <c r="A8" s="8" t="s">
        <v>138</v>
      </c>
      <c r="B8" s="8" t="s">
        <v>16</v>
      </c>
      <c r="C8" s="8" t="s">
        <v>20</v>
      </c>
      <c r="D8" s="8" t="s">
        <v>141</v>
      </c>
      <c r="E8" s="9" t="s">
        <v>98</v>
      </c>
      <c r="F8" s="41" t="s">
        <v>180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x14ac:dyDescent="0.25">
      <c r="A9" s="4" t="s">
        <v>139</v>
      </c>
      <c r="B9" s="4" t="s">
        <v>17</v>
      </c>
      <c r="C9" s="4" t="s">
        <v>21</v>
      </c>
      <c r="D9" s="4" t="s">
        <v>142</v>
      </c>
      <c r="E9" s="6" t="s">
        <v>98</v>
      </c>
      <c r="F9" s="41" t="s">
        <v>181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x14ac:dyDescent="0.25">
      <c r="A10" s="8" t="s">
        <v>140</v>
      </c>
      <c r="B10" s="8" t="s">
        <v>18</v>
      </c>
      <c r="C10" s="8" t="s">
        <v>22</v>
      </c>
      <c r="D10" s="8" t="s">
        <v>142</v>
      </c>
      <c r="E10" s="9" t="s">
        <v>98</v>
      </c>
      <c r="F10" s="42" t="s">
        <v>182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x14ac:dyDescent="0.25">
      <c r="A11" s="5" t="s">
        <v>124</v>
      </c>
      <c r="B11" s="5" t="s">
        <v>19</v>
      </c>
      <c r="C11" s="5" t="s">
        <v>29</v>
      </c>
      <c r="D11" s="5" t="s">
        <v>99</v>
      </c>
      <c r="E11" s="6" t="s">
        <v>98</v>
      </c>
      <c r="F11" s="41" t="s">
        <v>183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x14ac:dyDescent="0.25">
      <c r="A12" s="8" t="s">
        <v>154</v>
      </c>
      <c r="B12" s="8" t="s">
        <v>153</v>
      </c>
      <c r="C12" s="8" t="s">
        <v>149</v>
      </c>
      <c r="D12" s="8" t="s">
        <v>134</v>
      </c>
      <c r="E12" s="9" t="s">
        <v>146</v>
      </c>
      <c r="F12" s="9" t="s">
        <v>150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x14ac:dyDescent="0.25">
      <c r="A13" s="5" t="s">
        <v>127</v>
      </c>
      <c r="B13" s="5" t="s">
        <v>130</v>
      </c>
      <c r="C13" s="5" t="s">
        <v>143</v>
      </c>
      <c r="D13" s="5" t="s">
        <v>144</v>
      </c>
      <c r="E13" s="6" t="s">
        <v>98</v>
      </c>
      <c r="F13" s="41" t="s">
        <v>184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x14ac:dyDescent="0.25">
      <c r="A14" s="11"/>
      <c r="B14" s="4"/>
      <c r="C14" s="5"/>
      <c r="D14" s="5"/>
      <c r="E14" s="9"/>
      <c r="F14" s="6" t="s">
        <v>185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x14ac:dyDescent="0.25">
      <c r="A15" s="11" t="s">
        <v>128</v>
      </c>
      <c r="B15" s="11" t="s">
        <v>131</v>
      </c>
      <c r="C15" s="11" t="s">
        <v>133</v>
      </c>
      <c r="D15" s="11" t="s">
        <v>144</v>
      </c>
      <c r="E15" s="6" t="s">
        <v>146</v>
      </c>
      <c r="F15" s="9" t="s">
        <v>147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x14ac:dyDescent="0.25">
      <c r="A16" s="4" t="s">
        <v>118</v>
      </c>
      <c r="B16" s="4" t="s">
        <v>10</v>
      </c>
      <c r="C16" s="4" t="s">
        <v>24</v>
      </c>
      <c r="D16" s="4" t="s">
        <v>31</v>
      </c>
      <c r="E16" s="9" t="s">
        <v>0</v>
      </c>
      <c r="F16" s="41" t="s">
        <v>196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x14ac:dyDescent="0.25">
      <c r="A17" s="8" t="s">
        <v>129</v>
      </c>
      <c r="B17" s="8" t="s">
        <v>132</v>
      </c>
      <c r="C17" s="8" t="s">
        <v>132</v>
      </c>
      <c r="D17" s="8" t="s">
        <v>32</v>
      </c>
      <c r="E17" s="6" t="s">
        <v>98</v>
      </c>
      <c r="F17" s="41" t="s">
        <v>186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idden="1" x14ac:dyDescent="0.25">
      <c r="A18" s="1"/>
      <c r="F18" s="1"/>
    </row>
    <row r="19" spans="1:21" hidden="1" x14ac:dyDescent="0.25">
      <c r="A19" s="1"/>
      <c r="F19" s="1"/>
    </row>
    <row r="20" spans="1:21" hidden="1" x14ac:dyDescent="0.25">
      <c r="A20" s="1"/>
      <c r="F20" s="1"/>
    </row>
    <row r="21" spans="1:21" hidden="1" x14ac:dyDescent="0.25">
      <c r="A21" s="1"/>
      <c r="F21" s="1"/>
    </row>
    <row r="22" spans="1:21" hidden="1" x14ac:dyDescent="0.25">
      <c r="A22" s="1"/>
      <c r="F22" s="1"/>
    </row>
    <row r="30" spans="1:21" hidden="1" x14ac:dyDescent="0.25">
      <c r="C30" s="1"/>
    </row>
  </sheetData>
  <hyperlinks>
    <hyperlink ref="E3" r:id="rId1" xr:uid="{00000000-0004-0000-0000-000000000000}"/>
    <hyperlink ref="E6" r:id="rId2" xr:uid="{00000000-0004-0000-0000-000001000000}"/>
    <hyperlink ref="E11" r:id="rId3" xr:uid="{00000000-0004-0000-0000-000002000000}"/>
    <hyperlink ref="E7" r:id="rId4" xr:uid="{00000000-0004-0000-0000-000003000000}"/>
    <hyperlink ref="E8" r:id="rId5" xr:uid="{00000000-0004-0000-0000-000004000000}"/>
    <hyperlink ref="E9" r:id="rId6" xr:uid="{00000000-0004-0000-0000-000005000000}"/>
    <hyperlink ref="E10" r:id="rId7" xr:uid="{00000000-0004-0000-0000-000006000000}"/>
    <hyperlink ref="E4" r:id="rId8" xr:uid="{00000000-0004-0000-0000-000007000000}"/>
    <hyperlink ref="E16" r:id="rId9" xr:uid="{00000000-0004-0000-0000-000008000000}"/>
    <hyperlink ref="E5" r:id="rId10" xr:uid="{00000000-0004-0000-0000-000009000000}"/>
    <hyperlink ref="E13" r:id="rId11" xr:uid="{00000000-0004-0000-0000-00000A000000}"/>
    <hyperlink ref="E15" r:id="rId12" xr:uid="{00000000-0004-0000-0000-00000B000000}"/>
    <hyperlink ref="E17" r:id="rId13" xr:uid="{00000000-0004-0000-0000-00000C000000}"/>
    <hyperlink ref="E12" r:id="rId14" xr:uid="{00000000-0004-0000-0000-00000D000000}"/>
    <hyperlink ref="F14" r:id="rId15" xr:uid="{00000000-0004-0000-0000-00000F000000}"/>
    <hyperlink ref="F12" r:id="rId16" xr:uid="{00000000-0004-0000-0000-000011000000}"/>
    <hyperlink ref="F15" r:id="rId17" xr:uid="{00000000-0004-0000-0000-000017000000}"/>
    <hyperlink ref="F3" r:id="rId18" display="https://data.stat.gov.lv/pxweb/lv/OSP_PUB/START__EMP__DS__DSV/DSV010c?s=dsv010c&amp;" xr:uid="{D33A2DA7-C3A9-4177-A75C-6B97CDCFCFD5}"/>
    <hyperlink ref="F5" r:id="rId19" display="https://stat.gov.lv/lv/statistikas-temas/darbs/nodarbinatiba/tabulas/nbl020c-nodarbinatie-un-nodarbinatibas-limenis-pa" xr:uid="{041FD97A-1295-40E0-8502-11BC5798C822}"/>
    <hyperlink ref="F6" r:id="rId20" display="https://stat.gov.lv/lv/statistikas-temas/darbs/darbvietas-darbalaiks/tabulas/dvb010c-brivas-darbvietas-pa-darbibas-veidiem" xr:uid="{64880151-F47A-4F5F-8545-0607B9079890}"/>
    <hyperlink ref="F8" r:id="rId21" display="https://data.stat.gov.lv/pxweb/lv/OSP_PUB/START__VEK__KR__KRB/KRB030m" xr:uid="{96CB18A0-86CB-48C7-89AF-8A3194880C33}"/>
    <hyperlink ref="F9" r:id="rId22" display="https://data.stat.gov.lv/pxweb/lv/OSP_PUB/START__VEK__KR__KRR/KRR050m?s=krr050m&amp;" xr:uid="{7E8A68A1-3E62-443A-97FA-3D4E3CF039F8}"/>
    <hyperlink ref="F10" r:id="rId23" display="https://stat.gov.lv/lv/statistikas-temas/valsts-ekonomika/konjunktura/tabulas/krp030m-saimniecisko-darbibu-ierobezojosie" xr:uid="{A94439E0-DC2E-49F0-83E6-A27E87431A64}"/>
    <hyperlink ref="F11" r:id="rId24" display="https://data.stat.gov.lv/pxweb/lv/OSP_PUB/START__VEK__KR__KRE/KRE010m" xr:uid="{8F67DD31-6CBC-4656-BFDA-C2EB3A5008D0}"/>
    <hyperlink ref="F13" r:id="rId25" display="https://data.stat.gov.lv/pxweb/lv/OSP_PUB/START__VEK__IS__ISP/ISP050c" xr:uid="{89323140-1E0B-44FE-B3A5-1C917D6190FB}"/>
    <hyperlink ref="F17" r:id="rId26" display="https://data.stat.gov.lv/pxweb/lv/OSP_PUB/START__VEK__PC__PCI/PCI050c" xr:uid="{98666163-9CC3-4B9F-A90A-8ED9CBE59321}"/>
    <hyperlink ref="F16" r:id="rId27" display="https://ec.europa.eu/eurostat/databrowser/view/PRC_HICP_MANR__custom_4394497/default/table?lang=en" xr:uid="{28F78B08-D387-4D40-9924-863B276B6949}"/>
    <hyperlink ref="F4" r:id="rId28" display="https://ec.europa.eu/eurostat/databrowser/view/UNE_RT_Q__custom_1182319/bookmark/table?lang=en&amp;bookmarkId=32e8b227-c9e8-44f4-b14a-4d1b4c412136" xr:uid="{E61EC0EE-B9AC-4A4B-927E-03A45D3CCFBD}"/>
    <hyperlink ref="F7" r:id="rId29" display="https://ec.europa.eu/eurostat/databrowser/view/EI_BSIN_Q_R2/default/table?lang=en" xr:uid="{34A75341-B4E1-4246-BFDE-C756D6C920FB}"/>
  </hyperlinks>
  <pageMargins left="0.7" right="0.7" top="0.75" bottom="0.75" header="0.3" footer="0.3"/>
  <pageSetup paperSize="9" scale="30" orientation="landscape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4.9989318521683403E-2"/>
    <pageSetUpPr fitToPage="1"/>
  </sheetPr>
  <dimension ref="A1:CX119"/>
  <sheetViews>
    <sheetView showGridLines="0" view="pageBreakPreview" zoomScale="60" zoomScaleNormal="80" workbookViewId="0">
      <pane xSplit="2" topLeftCell="BR1" activePane="topRight" state="frozen"/>
      <selection pane="topRight"/>
    </sheetView>
  </sheetViews>
  <sheetFormatPr defaultColWidth="0" defaultRowHeight="14.25" zeroHeight="1" x14ac:dyDescent="0.25"/>
  <cols>
    <col min="1" max="1" width="17.140625" style="8" customWidth="1"/>
    <col min="2" max="2" width="22.28515625" style="8" customWidth="1"/>
    <col min="3" max="30" width="11.7109375" style="8" customWidth="1"/>
    <col min="31" max="57" width="14.7109375" style="8" bestFit="1" customWidth="1"/>
    <col min="58" max="58" width="10.7109375" style="8" customWidth="1"/>
    <col min="59" max="73" width="14.7109375" style="8" bestFit="1" customWidth="1"/>
    <col min="74" max="74" width="9.28515625" style="8" customWidth="1"/>
    <col min="75" max="76" width="10.7109375" style="8" customWidth="1"/>
    <col min="77" max="77" width="14.7109375" style="8" bestFit="1" customWidth="1"/>
    <col min="78" max="78" width="11.140625" style="8" customWidth="1"/>
    <col min="79" max="79" width="11.28515625" style="8" customWidth="1"/>
    <col min="80" max="80" width="12.140625" style="8" customWidth="1"/>
    <col min="81" max="82" width="11.140625" style="8" customWidth="1"/>
    <col min="83" max="83" width="11.140625" style="8" bestFit="1" customWidth="1"/>
    <col min="84" max="97" width="13.5703125" style="8" customWidth="1"/>
    <col min="98" max="98" width="9.140625" style="8" customWidth="1"/>
    <col min="99" max="99" width="15" style="8" customWidth="1"/>
    <col min="100" max="101" width="9.140625" style="8" customWidth="1"/>
    <col min="102" max="16384" width="9.140625" style="8" hidden="1"/>
  </cols>
  <sheetData>
    <row r="1" spans="1:102" x14ac:dyDescent="0.25"/>
    <row r="2" spans="1:102" x14ac:dyDescent="0.25">
      <c r="CC2" s="13"/>
      <c r="CD2" s="13"/>
      <c r="CE2" s="14"/>
    </row>
    <row r="3" spans="1:102" x14ac:dyDescent="0.25">
      <c r="B3" s="15" t="s">
        <v>94</v>
      </c>
      <c r="CE3" s="15"/>
      <c r="CT3" s="15" t="s">
        <v>95</v>
      </c>
    </row>
    <row r="4" spans="1:102" x14ac:dyDescent="0.25">
      <c r="A4" s="8" t="s">
        <v>193</v>
      </c>
      <c r="B4" s="1" t="s">
        <v>9</v>
      </c>
      <c r="C4" s="2" t="s">
        <v>101</v>
      </c>
      <c r="D4" s="2" t="s">
        <v>102</v>
      </c>
      <c r="E4" s="2" t="s">
        <v>103</v>
      </c>
      <c r="F4" s="2" t="s">
        <v>104</v>
      </c>
      <c r="G4" s="2" t="s">
        <v>105</v>
      </c>
      <c r="H4" s="2" t="s">
        <v>106</v>
      </c>
      <c r="I4" s="2" t="s">
        <v>107</v>
      </c>
      <c r="J4" s="2" t="s">
        <v>108</v>
      </c>
      <c r="K4" s="2" t="s">
        <v>109</v>
      </c>
      <c r="L4" s="2" t="s">
        <v>110</v>
      </c>
      <c r="M4" s="2" t="s">
        <v>111</v>
      </c>
      <c r="N4" s="2" t="s">
        <v>112</v>
      </c>
      <c r="O4" s="2" t="s">
        <v>113</v>
      </c>
      <c r="P4" s="2" t="s">
        <v>114</v>
      </c>
      <c r="Q4" s="2" t="s">
        <v>115</v>
      </c>
      <c r="R4" s="2" t="s">
        <v>116</v>
      </c>
      <c r="S4" s="2" t="s">
        <v>33</v>
      </c>
      <c r="T4" s="2" t="s">
        <v>34</v>
      </c>
      <c r="U4" s="2" t="s">
        <v>35</v>
      </c>
      <c r="V4" s="2" t="s">
        <v>36</v>
      </c>
      <c r="W4" s="2" t="s">
        <v>37</v>
      </c>
      <c r="X4" s="2" t="s">
        <v>38</v>
      </c>
      <c r="Y4" s="2" t="s">
        <v>39</v>
      </c>
      <c r="Z4" s="2" t="s">
        <v>40</v>
      </c>
      <c r="AA4" s="2" t="s">
        <v>41</v>
      </c>
      <c r="AB4" s="2" t="s">
        <v>42</v>
      </c>
      <c r="AC4" s="2" t="s">
        <v>43</v>
      </c>
      <c r="AD4" s="2" t="s">
        <v>44</v>
      </c>
      <c r="AE4" s="2" t="s">
        <v>45</v>
      </c>
      <c r="AF4" s="2" t="s">
        <v>46</v>
      </c>
      <c r="AG4" s="2" t="s">
        <v>47</v>
      </c>
      <c r="AH4" s="2" t="s">
        <v>48</v>
      </c>
      <c r="AI4" s="2" t="s">
        <v>49</v>
      </c>
      <c r="AJ4" s="2" t="s">
        <v>50</v>
      </c>
      <c r="AK4" s="2" t="s">
        <v>51</v>
      </c>
      <c r="AL4" s="2" t="s">
        <v>52</v>
      </c>
      <c r="AM4" s="2" t="s">
        <v>53</v>
      </c>
      <c r="AN4" s="2" t="s">
        <v>54</v>
      </c>
      <c r="AO4" s="2" t="s">
        <v>55</v>
      </c>
      <c r="AP4" s="2" t="s">
        <v>56</v>
      </c>
      <c r="AQ4" s="2" t="s">
        <v>57</v>
      </c>
      <c r="AR4" s="2" t="s">
        <v>58</v>
      </c>
      <c r="AS4" s="2" t="s">
        <v>59</v>
      </c>
      <c r="AT4" s="2" t="s">
        <v>60</v>
      </c>
      <c r="AU4" s="2" t="s">
        <v>61</v>
      </c>
      <c r="AV4" s="2" t="s">
        <v>62</v>
      </c>
      <c r="AW4" s="2" t="s">
        <v>63</v>
      </c>
      <c r="AX4" s="2" t="s">
        <v>64</v>
      </c>
      <c r="AY4" s="2" t="s">
        <v>65</v>
      </c>
      <c r="AZ4" s="2" t="s">
        <v>66</v>
      </c>
      <c r="BA4" s="2" t="s">
        <v>67</v>
      </c>
      <c r="BB4" s="2" t="s">
        <v>68</v>
      </c>
      <c r="BC4" s="2" t="s">
        <v>69</v>
      </c>
      <c r="BD4" s="2" t="s">
        <v>70</v>
      </c>
      <c r="BE4" s="2" t="s">
        <v>71</v>
      </c>
      <c r="BF4" s="2" t="s">
        <v>72</v>
      </c>
      <c r="BG4" s="2" t="s">
        <v>73</v>
      </c>
      <c r="BH4" s="2" t="s">
        <v>74</v>
      </c>
      <c r="BI4" s="2" t="s">
        <v>75</v>
      </c>
      <c r="BJ4" s="2" t="s">
        <v>76</v>
      </c>
      <c r="BK4" s="2" t="s">
        <v>77</v>
      </c>
      <c r="BL4" s="2" t="s">
        <v>78</v>
      </c>
      <c r="BM4" s="2" t="s">
        <v>79</v>
      </c>
      <c r="BN4" s="2" t="s">
        <v>80</v>
      </c>
      <c r="BO4" s="2" t="s">
        <v>81</v>
      </c>
      <c r="BP4" s="2" t="s">
        <v>82</v>
      </c>
      <c r="BQ4" s="2" t="s">
        <v>83</v>
      </c>
      <c r="BR4" s="2" t="s">
        <v>84</v>
      </c>
      <c r="BS4" s="2" t="s">
        <v>85</v>
      </c>
      <c r="BT4" s="2" t="s">
        <v>86</v>
      </c>
      <c r="BU4" s="2" t="s">
        <v>87</v>
      </c>
      <c r="BV4" s="2" t="s">
        <v>88</v>
      </c>
      <c r="BW4" s="2" t="s">
        <v>89</v>
      </c>
      <c r="BX4" s="2" t="s">
        <v>100</v>
      </c>
      <c r="BY4" s="2" t="s">
        <v>135</v>
      </c>
      <c r="BZ4" s="2" t="s">
        <v>136</v>
      </c>
      <c r="CA4" s="2" t="s">
        <v>169</v>
      </c>
      <c r="CB4" s="2" t="s">
        <v>170</v>
      </c>
      <c r="CC4" s="2" t="s">
        <v>171</v>
      </c>
      <c r="CD4" s="2" t="s">
        <v>172</v>
      </c>
      <c r="CE4" s="2" t="s">
        <v>173</v>
      </c>
      <c r="CF4" s="2" t="s">
        <v>175</v>
      </c>
      <c r="CG4" s="2" t="s">
        <v>174</v>
      </c>
      <c r="CH4" s="2" t="s">
        <v>176</v>
      </c>
      <c r="CI4" s="2" t="s">
        <v>187</v>
      </c>
      <c r="CJ4" s="2" t="s">
        <v>188</v>
      </c>
      <c r="CK4" s="2" t="s">
        <v>189</v>
      </c>
      <c r="CL4" s="2" t="s">
        <v>190</v>
      </c>
      <c r="CM4" s="2" t="s">
        <v>194</v>
      </c>
      <c r="CN4" s="2" t="s">
        <v>195</v>
      </c>
      <c r="CO4" s="2" t="s">
        <v>197</v>
      </c>
      <c r="CP4" s="2" t="s">
        <v>198</v>
      </c>
      <c r="CQ4" s="2" t="s">
        <v>199</v>
      </c>
      <c r="CR4" s="2" t="s">
        <v>200</v>
      </c>
      <c r="CS4" s="2" t="s">
        <v>201</v>
      </c>
      <c r="CT4" s="2" t="s">
        <v>90</v>
      </c>
      <c r="CU4" s="2" t="s">
        <v>91</v>
      </c>
      <c r="CV4" s="2" t="s">
        <v>92</v>
      </c>
      <c r="CW4" s="2" t="s">
        <v>126</v>
      </c>
      <c r="CX4" s="30" t="s">
        <v>152</v>
      </c>
    </row>
    <row r="5" spans="1:102" ht="15" x14ac:dyDescent="0.25">
      <c r="A5" s="51" t="s">
        <v>119</v>
      </c>
      <c r="B5" s="61" t="s">
        <v>11</v>
      </c>
      <c r="C5" s="66">
        <v>6.9</v>
      </c>
      <c r="D5" s="66">
        <v>5.9</v>
      </c>
      <c r="E5" s="66">
        <v>5.6</v>
      </c>
      <c r="F5" s="66">
        <v>5.9</v>
      </c>
      <c r="G5" s="66">
        <v>4.9000000000000004</v>
      </c>
      <c r="H5" s="66">
        <v>4.5999999999999996</v>
      </c>
      <c r="I5" s="66">
        <v>8.1</v>
      </c>
      <c r="J5" s="66">
        <v>7.7</v>
      </c>
      <c r="K5" s="66">
        <v>8.4</v>
      </c>
      <c r="L5" s="66">
        <v>9.6</v>
      </c>
      <c r="M5" s="66">
        <v>7</v>
      </c>
      <c r="N5" s="66">
        <v>9.6999999999999993</v>
      </c>
      <c r="O5" s="66">
        <v>9.9</v>
      </c>
      <c r="P5" s="66">
        <v>12</v>
      </c>
      <c r="Q5" s="66">
        <v>12.2</v>
      </c>
      <c r="R5" s="66">
        <v>11.3</v>
      </c>
      <c r="S5" s="66">
        <v>10</v>
      </c>
      <c r="T5" s="66">
        <v>8.4</v>
      </c>
      <c r="U5" s="66">
        <v>8.1</v>
      </c>
      <c r="V5" s="66">
        <v>11.8</v>
      </c>
      <c r="W5" s="66">
        <v>15.8</v>
      </c>
      <c r="X5" s="66">
        <v>15.5</v>
      </c>
      <c r="Y5" s="66">
        <v>17.5</v>
      </c>
      <c r="Z5" s="66">
        <v>16.899999999999999</v>
      </c>
      <c r="AA5" s="66">
        <v>19.2</v>
      </c>
      <c r="AB5" s="66">
        <v>21.5</v>
      </c>
      <c r="AC5" s="66">
        <v>22.5</v>
      </c>
      <c r="AD5" s="66">
        <v>27.9</v>
      </c>
      <c r="AE5" s="66">
        <v>31.5</v>
      </c>
      <c r="AF5" s="66">
        <v>32.4</v>
      </c>
      <c r="AG5" s="66">
        <v>32.9</v>
      </c>
      <c r="AH5" s="66">
        <v>29.8</v>
      </c>
      <c r="AI5" s="66">
        <v>28.1</v>
      </c>
      <c r="AJ5" s="66">
        <v>23.8</v>
      </c>
      <c r="AK5" s="66">
        <v>20.5</v>
      </c>
      <c r="AL5" s="66">
        <v>12.1</v>
      </c>
      <c r="AM5" s="66">
        <v>3.7</v>
      </c>
      <c r="AN5" s="66">
        <v>-0.7</v>
      </c>
      <c r="AO5" s="66">
        <v>-6.4</v>
      </c>
      <c r="AP5" s="66">
        <v>-12.1</v>
      </c>
      <c r="AQ5" s="66">
        <v>-8.1999999999999993</v>
      </c>
      <c r="AR5" s="66">
        <v>-6.3</v>
      </c>
      <c r="AS5" s="66">
        <v>-1.8</v>
      </c>
      <c r="AT5" s="66">
        <v>3.4</v>
      </c>
      <c r="AU5" s="66">
        <v>4.3</v>
      </c>
      <c r="AV5" s="66">
        <v>4.4000000000000004</v>
      </c>
      <c r="AW5" s="66">
        <v>4.3</v>
      </c>
      <c r="AX5" s="66">
        <v>4.5</v>
      </c>
      <c r="AY5" s="66">
        <v>3.6</v>
      </c>
      <c r="AZ5" s="66">
        <v>3.8</v>
      </c>
      <c r="BA5" s="66">
        <v>3.5</v>
      </c>
      <c r="BB5" s="66">
        <v>4</v>
      </c>
      <c r="BC5" s="66">
        <v>3.8</v>
      </c>
      <c r="BD5" s="66">
        <v>4.5999999999999996</v>
      </c>
      <c r="BE5" s="66">
        <v>5.0999999999999996</v>
      </c>
      <c r="BF5" s="66">
        <v>4.8</v>
      </c>
      <c r="BG5" s="66">
        <v>7.4</v>
      </c>
      <c r="BH5" s="66">
        <v>6.5</v>
      </c>
      <c r="BI5" s="66">
        <v>7</v>
      </c>
      <c r="BJ5" s="66">
        <v>6.6</v>
      </c>
      <c r="BK5" s="66">
        <v>6.2</v>
      </c>
      <c r="BL5" s="66">
        <v>6.4</v>
      </c>
      <c r="BM5" s="66">
        <v>7.3</v>
      </c>
      <c r="BN5" s="66">
        <v>7.4</v>
      </c>
      <c r="BO5" s="66">
        <v>5.3</v>
      </c>
      <c r="BP5" s="66">
        <v>5.2</v>
      </c>
      <c r="BQ5" s="66">
        <v>3.8</v>
      </c>
      <c r="BR5" s="66">
        <v>5.9</v>
      </c>
      <c r="BS5" s="66">
        <v>7</v>
      </c>
      <c r="BT5" s="66">
        <v>8.6</v>
      </c>
      <c r="BU5" s="66">
        <v>8.3000000000000007</v>
      </c>
      <c r="BV5" s="66">
        <v>7.5</v>
      </c>
      <c r="BW5" s="66">
        <v>8.6999999999999993</v>
      </c>
      <c r="BX5" s="66">
        <v>8.5</v>
      </c>
      <c r="BY5" s="66">
        <v>8.1</v>
      </c>
      <c r="BZ5" s="66">
        <v>8.4</v>
      </c>
      <c r="CA5" s="66">
        <v>7.4</v>
      </c>
      <c r="CB5" s="66">
        <v>7.1</v>
      </c>
      <c r="CC5" s="66">
        <v>7.6</v>
      </c>
      <c r="CD5" s="66">
        <v>6.9</v>
      </c>
      <c r="CE5" s="66">
        <v>6.8</v>
      </c>
      <c r="CF5" s="66">
        <v>4.4000000000000004</v>
      </c>
      <c r="CG5" s="66">
        <v>7</v>
      </c>
      <c r="CH5" s="66">
        <v>6.7</v>
      </c>
      <c r="CI5" s="66">
        <v>10.1</v>
      </c>
      <c r="CJ5" s="66">
        <v>12</v>
      </c>
      <c r="CK5" s="50">
        <v>12.4</v>
      </c>
      <c r="CL5" s="50">
        <v>12.5</v>
      </c>
      <c r="CM5" s="50">
        <v>7.3</v>
      </c>
      <c r="CN5" s="50">
        <v>8.3000000000000007</v>
      </c>
      <c r="CO5" s="50">
        <v>6.4</v>
      </c>
      <c r="CP5" s="50">
        <v>8</v>
      </c>
      <c r="CQ5" s="50">
        <v>12.3</v>
      </c>
      <c r="CR5" s="50">
        <v>12</v>
      </c>
      <c r="CS5" s="50">
        <v>11.8</v>
      </c>
      <c r="CT5" s="34">
        <f>AVERAGE(C5:CS5)</f>
        <v>9.1084210526315736</v>
      </c>
      <c r="CU5" s="34">
        <f>SUM(C24:CS24)/(CW5-1)</f>
        <v>62.881630459126541</v>
      </c>
      <c r="CV5" s="34">
        <f t="shared" ref="CV5:CV12" si="0">SQRT(CU5)</f>
        <v>7.9297938472022427</v>
      </c>
      <c r="CW5" s="34">
        <f>COUNT(C5:CS5)</f>
        <v>95</v>
      </c>
      <c r="CX5" s="36">
        <v>1</v>
      </c>
    </row>
    <row r="6" spans="1:102" ht="15" x14ac:dyDescent="0.25">
      <c r="A6" s="51" t="s">
        <v>120</v>
      </c>
      <c r="B6" s="62" t="s">
        <v>12</v>
      </c>
      <c r="C6" s="67">
        <v>14.1</v>
      </c>
      <c r="D6" s="67">
        <v>14.4</v>
      </c>
      <c r="E6" s="67">
        <v>14.3</v>
      </c>
      <c r="F6" s="67">
        <v>14.2</v>
      </c>
      <c r="G6" s="67">
        <v>13.8</v>
      </c>
      <c r="H6" s="67">
        <v>14</v>
      </c>
      <c r="I6" s="67">
        <v>13.8</v>
      </c>
      <c r="J6" s="67">
        <v>13.5</v>
      </c>
      <c r="K6" s="67">
        <v>12.7</v>
      </c>
      <c r="L6" s="67">
        <v>13.7</v>
      </c>
      <c r="M6" s="67">
        <v>11.3</v>
      </c>
      <c r="N6" s="67">
        <v>12.1</v>
      </c>
      <c r="O6" s="67">
        <v>11.6</v>
      </c>
      <c r="P6" s="67">
        <v>11.9</v>
      </c>
      <c r="Q6" s="67">
        <v>11.9</v>
      </c>
      <c r="R6" s="67">
        <v>11.1</v>
      </c>
      <c r="S6" s="67">
        <v>12.1</v>
      </c>
      <c r="T6" s="67">
        <v>11.6</v>
      </c>
      <c r="U6" s="67">
        <v>11.3</v>
      </c>
      <c r="V6" s="67">
        <v>11.8</v>
      </c>
      <c r="W6" s="67">
        <v>11.5</v>
      </c>
      <c r="X6" s="67">
        <v>10.5</v>
      </c>
      <c r="Y6" s="67">
        <v>9.4</v>
      </c>
      <c r="Z6" s="67">
        <v>8.6</v>
      </c>
      <c r="AA6" s="67">
        <v>8.4</v>
      </c>
      <c r="AB6" s="67">
        <v>7.3</v>
      </c>
      <c r="AC6" s="67">
        <v>6.4</v>
      </c>
      <c r="AD6" s="67">
        <v>6.4</v>
      </c>
      <c r="AE6" s="67">
        <v>6.4</v>
      </c>
      <c r="AF6" s="67">
        <v>6.2</v>
      </c>
      <c r="AG6" s="67">
        <v>6.1</v>
      </c>
      <c r="AH6" s="67">
        <v>5.3</v>
      </c>
      <c r="AI6" s="67">
        <v>6.3</v>
      </c>
      <c r="AJ6" s="67">
        <v>6.8</v>
      </c>
      <c r="AK6" s="67">
        <v>7.9</v>
      </c>
      <c r="AL6" s="67">
        <v>10.3</v>
      </c>
      <c r="AM6" s="67">
        <v>14</v>
      </c>
      <c r="AN6" s="67">
        <v>17.399999999999999</v>
      </c>
      <c r="AO6" s="67">
        <v>19.5</v>
      </c>
      <c r="AP6" s="67">
        <v>20.2</v>
      </c>
      <c r="AQ6" s="67">
        <v>20.7</v>
      </c>
      <c r="AR6" s="67">
        <v>20.2</v>
      </c>
      <c r="AS6" s="67">
        <v>19.3</v>
      </c>
      <c r="AT6" s="67">
        <v>18.3</v>
      </c>
      <c r="AU6" s="67">
        <v>17.3</v>
      </c>
      <c r="AV6" s="67">
        <v>16.899999999999999</v>
      </c>
      <c r="AW6" s="67">
        <v>15.7</v>
      </c>
      <c r="AX6" s="67">
        <v>15.5</v>
      </c>
      <c r="AY6" s="67">
        <v>15.9</v>
      </c>
      <c r="AZ6" s="67">
        <v>16.100000000000001</v>
      </c>
      <c r="BA6" s="67">
        <v>14.3</v>
      </c>
      <c r="BB6" s="67">
        <v>14.2</v>
      </c>
      <c r="BC6" s="67">
        <v>12.5</v>
      </c>
      <c r="BD6" s="67">
        <v>11.4</v>
      </c>
      <c r="BE6" s="67">
        <v>12.3</v>
      </c>
      <c r="BF6" s="67">
        <v>11.5</v>
      </c>
      <c r="BG6" s="67">
        <v>11.4</v>
      </c>
      <c r="BH6" s="67">
        <v>10.5</v>
      </c>
      <c r="BI6" s="67">
        <v>10.9</v>
      </c>
      <c r="BJ6" s="67">
        <v>10.5</v>
      </c>
      <c r="BK6" s="67">
        <v>10.1</v>
      </c>
      <c r="BL6" s="67">
        <v>9.5</v>
      </c>
      <c r="BM6" s="67">
        <v>9.8000000000000007</v>
      </c>
      <c r="BN6" s="67">
        <v>9.9</v>
      </c>
      <c r="BO6" s="67">
        <v>10.199999999999999</v>
      </c>
      <c r="BP6" s="67">
        <v>9.6999999999999993</v>
      </c>
      <c r="BQ6" s="67">
        <v>9.6999999999999993</v>
      </c>
      <c r="BR6" s="67">
        <v>9.3000000000000007</v>
      </c>
      <c r="BS6" s="67">
        <v>9.1999999999999993</v>
      </c>
      <c r="BT6" s="67">
        <v>8.6999999999999993</v>
      </c>
      <c r="BU6" s="67">
        <v>8.6999999999999993</v>
      </c>
      <c r="BV6" s="67">
        <v>8.4</v>
      </c>
      <c r="BW6" s="67">
        <v>8.1</v>
      </c>
      <c r="BX6" s="67">
        <v>7.4</v>
      </c>
      <c r="BY6" s="67">
        <v>7.1</v>
      </c>
      <c r="BZ6" s="67">
        <v>7.1</v>
      </c>
      <c r="CA6" s="67">
        <v>6.9</v>
      </c>
      <c r="CB6" s="67">
        <v>6.1</v>
      </c>
      <c r="CC6" s="67">
        <v>6.1</v>
      </c>
      <c r="CD6" s="67">
        <v>6.2</v>
      </c>
      <c r="CE6" s="67">
        <v>7.7</v>
      </c>
      <c r="CF6" s="67">
        <v>8.3000000000000007</v>
      </c>
      <c r="CG6" s="67">
        <v>8.3000000000000007</v>
      </c>
      <c r="CH6" s="67">
        <v>8.1</v>
      </c>
      <c r="CI6" s="67">
        <v>8.1</v>
      </c>
      <c r="CJ6" s="67">
        <v>7.6</v>
      </c>
      <c r="CK6" s="67">
        <v>7.3</v>
      </c>
      <c r="CL6" s="67">
        <v>7.3</v>
      </c>
      <c r="CM6" s="67">
        <v>7.1</v>
      </c>
      <c r="CN6" s="67">
        <v>6.5</v>
      </c>
      <c r="CO6" s="67">
        <v>7</v>
      </c>
      <c r="CP6" s="67">
        <v>6.8</v>
      </c>
      <c r="CQ6" s="67">
        <v>6.3</v>
      </c>
      <c r="CR6" s="67">
        <v>6.2</v>
      </c>
      <c r="CS6" s="67">
        <v>6.5</v>
      </c>
      <c r="CT6" s="34">
        <f t="shared" ref="CT6:CT18" si="1">AVERAGE(C6:CS6)</f>
        <v>10.766315789473683</v>
      </c>
      <c r="CU6" s="34">
        <f t="shared" ref="CU6:CU18" si="2">SUM(C25:CS25)/(CW6-1)</f>
        <v>14.84332138857782</v>
      </c>
      <c r="CV6" s="34">
        <f t="shared" si="0"/>
        <v>3.8527031274908556</v>
      </c>
      <c r="CW6" s="34">
        <f t="shared" ref="CW6:CW18" si="3">COUNT(C6:CS6)</f>
        <v>95</v>
      </c>
      <c r="CX6" s="36">
        <v>-1</v>
      </c>
    </row>
    <row r="7" spans="1:102" ht="15" x14ac:dyDescent="0.25">
      <c r="A7" s="51" t="s">
        <v>121</v>
      </c>
      <c r="B7" s="61" t="s">
        <v>13</v>
      </c>
      <c r="C7" s="66">
        <v>51.4</v>
      </c>
      <c r="D7" s="66">
        <v>51.4</v>
      </c>
      <c r="E7" s="66">
        <v>51.4</v>
      </c>
      <c r="F7" s="66">
        <v>51.4</v>
      </c>
      <c r="G7" s="66">
        <v>52.1</v>
      </c>
      <c r="H7" s="66">
        <v>52.1</v>
      </c>
      <c r="I7" s="66">
        <v>52.3</v>
      </c>
      <c r="J7" s="66">
        <v>52.3</v>
      </c>
      <c r="K7" s="66">
        <v>52</v>
      </c>
      <c r="L7" s="66">
        <v>53.6</v>
      </c>
      <c r="M7" s="66">
        <v>55.1</v>
      </c>
      <c r="N7" s="66">
        <v>54.7</v>
      </c>
      <c r="O7" s="66">
        <v>53.9</v>
      </c>
      <c r="P7" s="66">
        <v>54.1</v>
      </c>
      <c r="Q7" s="66">
        <v>55.7</v>
      </c>
      <c r="R7" s="66">
        <v>54.3</v>
      </c>
      <c r="S7" s="66">
        <v>54.4</v>
      </c>
      <c r="T7" s="66">
        <v>54.7</v>
      </c>
      <c r="U7" s="66">
        <v>55.4</v>
      </c>
      <c r="V7" s="66">
        <v>55.1</v>
      </c>
      <c r="W7" s="66">
        <v>54.3</v>
      </c>
      <c r="X7" s="66">
        <v>55.8</v>
      </c>
      <c r="Y7" s="66">
        <v>56.4</v>
      </c>
      <c r="Z7" s="66">
        <v>57</v>
      </c>
      <c r="AA7" s="66">
        <v>57.7</v>
      </c>
      <c r="AB7" s="66">
        <v>59.2</v>
      </c>
      <c r="AC7" s="66">
        <v>61.6</v>
      </c>
      <c r="AD7" s="66">
        <v>60.1</v>
      </c>
      <c r="AE7" s="66">
        <v>59.4</v>
      </c>
      <c r="AF7" s="66">
        <v>61.2</v>
      </c>
      <c r="AG7" s="66">
        <v>63</v>
      </c>
      <c r="AH7" s="66">
        <v>63</v>
      </c>
      <c r="AI7" s="66">
        <v>62.3</v>
      </c>
      <c r="AJ7" s="66">
        <v>63.1</v>
      </c>
      <c r="AK7" s="66">
        <v>62.4</v>
      </c>
      <c r="AL7" s="66">
        <v>60.1</v>
      </c>
      <c r="AM7" s="66">
        <v>57.8</v>
      </c>
      <c r="AN7" s="66">
        <v>55.2</v>
      </c>
      <c r="AO7" s="66">
        <v>52.5</v>
      </c>
      <c r="AP7" s="66">
        <v>51.5</v>
      </c>
      <c r="AQ7" s="66">
        <v>50.8</v>
      </c>
      <c r="AR7" s="66">
        <v>51.5</v>
      </c>
      <c r="AS7" s="66">
        <v>53.1</v>
      </c>
      <c r="AT7" s="66">
        <v>52.7</v>
      </c>
      <c r="AU7" s="66">
        <v>52.4</v>
      </c>
      <c r="AV7" s="66">
        <v>53.8</v>
      </c>
      <c r="AW7" s="66">
        <v>54.9</v>
      </c>
      <c r="AX7" s="66">
        <v>55</v>
      </c>
      <c r="AY7" s="66">
        <v>54.4</v>
      </c>
      <c r="AZ7" s="66">
        <v>55.6</v>
      </c>
      <c r="BA7" s="66">
        <v>57.4</v>
      </c>
      <c r="BB7" s="66">
        <v>57.2</v>
      </c>
      <c r="BC7" s="66">
        <v>57.3</v>
      </c>
      <c r="BD7" s="66">
        <v>57.9</v>
      </c>
      <c r="BE7" s="66">
        <v>59</v>
      </c>
      <c r="BF7" s="66">
        <v>58.6</v>
      </c>
      <c r="BG7" s="66">
        <v>58.6</v>
      </c>
      <c r="BH7" s="66">
        <v>59.3</v>
      </c>
      <c r="BI7" s="66">
        <v>59.3</v>
      </c>
      <c r="BJ7" s="66">
        <v>59.3</v>
      </c>
      <c r="BK7" s="66">
        <v>59.7</v>
      </c>
      <c r="BL7" s="66">
        <v>60.9</v>
      </c>
      <c r="BM7" s="66">
        <v>61.4</v>
      </c>
      <c r="BN7" s="66">
        <v>61.4</v>
      </c>
      <c r="BO7" s="66">
        <v>61</v>
      </c>
      <c r="BP7" s="66">
        <v>61.8</v>
      </c>
      <c r="BQ7" s="66">
        <v>61.8</v>
      </c>
      <c r="BR7" s="66">
        <v>61.7</v>
      </c>
      <c r="BS7" s="66">
        <v>61.6</v>
      </c>
      <c r="BT7" s="66">
        <v>62.6</v>
      </c>
      <c r="BU7" s="66">
        <v>63.6</v>
      </c>
      <c r="BV7" s="66">
        <v>63.7</v>
      </c>
      <c r="BW7" s="66">
        <v>63.5</v>
      </c>
      <c r="BX7" s="66">
        <v>64.400000000000006</v>
      </c>
      <c r="BY7" s="66">
        <v>65.3</v>
      </c>
      <c r="BZ7" s="66">
        <v>64.7</v>
      </c>
      <c r="CA7" s="66">
        <v>64.400000000000006</v>
      </c>
      <c r="CB7" s="66">
        <v>64.7</v>
      </c>
      <c r="CC7" s="66">
        <v>65.599999999999994</v>
      </c>
      <c r="CD7" s="66">
        <v>65.400000000000006</v>
      </c>
      <c r="CE7" s="66">
        <v>64.7</v>
      </c>
      <c r="CF7" s="66">
        <v>64.099999999999994</v>
      </c>
      <c r="CG7" s="66">
        <v>64.3</v>
      </c>
      <c r="CH7" s="66">
        <v>63.8</v>
      </c>
      <c r="CI7" s="66">
        <v>61.6</v>
      </c>
      <c r="CJ7" s="66">
        <v>62.3</v>
      </c>
      <c r="CK7" s="66">
        <v>63.5</v>
      </c>
      <c r="CL7" s="66">
        <v>62.7</v>
      </c>
      <c r="CM7" s="66">
        <v>63.2</v>
      </c>
      <c r="CN7" s="66">
        <v>64</v>
      </c>
      <c r="CO7" s="66">
        <v>64.599999999999994</v>
      </c>
      <c r="CP7" s="66">
        <v>64</v>
      </c>
      <c r="CQ7" s="66">
        <v>63.7</v>
      </c>
      <c r="CR7" s="66">
        <v>64.400000000000006</v>
      </c>
      <c r="CS7" s="66">
        <v>64.7</v>
      </c>
      <c r="CT7" s="34">
        <f t="shared" si="1"/>
        <v>58.672631578947374</v>
      </c>
      <c r="CU7" s="34">
        <f t="shared" si="2"/>
        <v>21.011370660694304</v>
      </c>
      <c r="CV7" s="34">
        <f t="shared" si="0"/>
        <v>4.5838161678555895</v>
      </c>
      <c r="CW7" s="34">
        <f t="shared" si="3"/>
        <v>95</v>
      </c>
      <c r="CX7" s="36">
        <v>1</v>
      </c>
    </row>
    <row r="8" spans="1:102" ht="14.25" customHeight="1" x14ac:dyDescent="0.25">
      <c r="A8" s="51" t="s">
        <v>122</v>
      </c>
      <c r="B8" s="61" t="s">
        <v>14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>
        <v>11061</v>
      </c>
      <c r="X8" s="67">
        <v>12039</v>
      </c>
      <c r="Y8" s="67">
        <v>12765</v>
      </c>
      <c r="Z8" s="67">
        <v>13177</v>
      </c>
      <c r="AA8" s="67">
        <v>17140</v>
      </c>
      <c r="AB8" s="67">
        <v>18252</v>
      </c>
      <c r="AC8" s="67">
        <v>20781</v>
      </c>
      <c r="AD8" s="67">
        <v>20454</v>
      </c>
      <c r="AE8" s="67">
        <v>21837</v>
      </c>
      <c r="AF8" s="67">
        <v>21458</v>
      </c>
      <c r="AG8" s="67">
        <v>20803</v>
      </c>
      <c r="AH8" s="67">
        <v>16826</v>
      </c>
      <c r="AI8" s="66">
        <v>20956</v>
      </c>
      <c r="AJ8" s="67">
        <v>18329</v>
      </c>
      <c r="AK8" s="67">
        <v>13690</v>
      </c>
      <c r="AL8" s="67">
        <v>11441</v>
      </c>
      <c r="AM8" s="67">
        <v>9207</v>
      </c>
      <c r="AN8" s="67">
        <v>7786</v>
      </c>
      <c r="AO8" s="67">
        <v>6630</v>
      </c>
      <c r="AP8" s="67">
        <v>5776</v>
      </c>
      <c r="AQ8" s="67">
        <v>5949</v>
      </c>
      <c r="AR8" s="67">
        <v>6378</v>
      </c>
      <c r="AS8" s="67">
        <v>7279</v>
      </c>
      <c r="AT8" s="67">
        <v>7224</v>
      </c>
      <c r="AU8" s="67">
        <v>10629</v>
      </c>
      <c r="AV8" s="67">
        <v>10573</v>
      </c>
      <c r="AW8" s="67">
        <v>9990</v>
      </c>
      <c r="AX8" s="67">
        <v>9314</v>
      </c>
      <c r="AY8" s="67">
        <v>11850</v>
      </c>
      <c r="AZ8" s="67">
        <v>11477</v>
      </c>
      <c r="BA8" s="67">
        <v>10976</v>
      </c>
      <c r="BB8" s="67">
        <v>11217</v>
      </c>
      <c r="BC8" s="67">
        <v>14958</v>
      </c>
      <c r="BD8" s="67">
        <v>13963</v>
      </c>
      <c r="BE8" s="67">
        <v>13203</v>
      </c>
      <c r="BF8" s="67">
        <v>11988</v>
      </c>
      <c r="BG8" s="67">
        <v>14387</v>
      </c>
      <c r="BH8" s="67">
        <v>13222</v>
      </c>
      <c r="BI8" s="67">
        <v>11399</v>
      </c>
      <c r="BJ8" s="67">
        <v>10277</v>
      </c>
      <c r="BK8" s="67">
        <v>13600</v>
      </c>
      <c r="BL8" s="67">
        <v>14224</v>
      </c>
      <c r="BM8" s="67">
        <v>12745</v>
      </c>
      <c r="BN8" s="67">
        <v>12211</v>
      </c>
      <c r="BO8" s="67">
        <v>13821</v>
      </c>
      <c r="BP8" s="67">
        <v>15250</v>
      </c>
      <c r="BQ8" s="67">
        <v>14226</v>
      </c>
      <c r="BR8" s="67">
        <v>14445</v>
      </c>
      <c r="BS8" s="67">
        <v>16185</v>
      </c>
      <c r="BT8" s="67">
        <v>16708</v>
      </c>
      <c r="BU8" s="67">
        <v>17638</v>
      </c>
      <c r="BV8" s="67">
        <v>17574</v>
      </c>
      <c r="BW8" s="67">
        <v>22179</v>
      </c>
      <c r="BX8" s="67">
        <v>24637</v>
      </c>
      <c r="BY8" s="67">
        <v>22711</v>
      </c>
      <c r="BZ8" s="67">
        <v>21340</v>
      </c>
      <c r="CA8" s="67">
        <v>28724</v>
      </c>
      <c r="CB8" s="67">
        <v>30465</v>
      </c>
      <c r="CC8" s="67">
        <v>29176</v>
      </c>
      <c r="CD8" s="67">
        <v>28072</v>
      </c>
      <c r="CE8" s="67">
        <v>18855</v>
      </c>
      <c r="CF8" s="67">
        <v>21052</v>
      </c>
      <c r="CG8" s="67">
        <v>20888</v>
      </c>
      <c r="CH8" s="67">
        <v>17246</v>
      </c>
      <c r="CI8" s="67">
        <v>21640</v>
      </c>
      <c r="CJ8" s="67">
        <v>25677</v>
      </c>
      <c r="CK8" s="66">
        <v>23579</v>
      </c>
      <c r="CL8" s="66">
        <v>26868</v>
      </c>
      <c r="CM8" s="66">
        <v>28463</v>
      </c>
      <c r="CN8" s="66">
        <v>26429</v>
      </c>
      <c r="CO8" s="66">
        <v>26060</v>
      </c>
      <c r="CP8" s="66">
        <v>22505</v>
      </c>
      <c r="CQ8" s="66">
        <v>23944</v>
      </c>
      <c r="CR8" s="66">
        <v>25260</v>
      </c>
      <c r="CS8" s="66">
        <v>25492</v>
      </c>
      <c r="CT8" s="34">
        <f t="shared" si="1"/>
        <v>16754</v>
      </c>
      <c r="CU8" s="34">
        <f t="shared" si="2"/>
        <v>42074805.24324324</v>
      </c>
      <c r="CV8" s="35">
        <f t="shared" si="0"/>
        <v>6486.5094807024861</v>
      </c>
      <c r="CW8" s="34">
        <f t="shared" si="3"/>
        <v>75</v>
      </c>
      <c r="CX8" s="36">
        <v>1</v>
      </c>
    </row>
    <row r="9" spans="1:102" ht="15" x14ac:dyDescent="0.25">
      <c r="A9" s="51" t="s">
        <v>123</v>
      </c>
      <c r="B9" s="63" t="s">
        <v>15</v>
      </c>
      <c r="C9" s="66">
        <v>57.8</v>
      </c>
      <c r="D9" s="66">
        <v>58.6</v>
      </c>
      <c r="E9" s="66">
        <v>58.6</v>
      </c>
      <c r="F9" s="66">
        <v>50.7</v>
      </c>
      <c r="G9" s="66">
        <v>66</v>
      </c>
      <c r="H9" s="66">
        <v>68</v>
      </c>
      <c r="I9" s="66">
        <v>66</v>
      </c>
      <c r="J9" s="66">
        <v>67.8</v>
      </c>
      <c r="K9" s="66">
        <v>69</v>
      </c>
      <c r="L9" s="66">
        <v>70</v>
      </c>
      <c r="M9" s="66">
        <v>72</v>
      </c>
      <c r="N9" s="66">
        <v>68</v>
      </c>
      <c r="O9" s="66">
        <v>67.900000000000006</v>
      </c>
      <c r="P9" s="66">
        <v>66.8</v>
      </c>
      <c r="Q9" s="66">
        <v>72.400000000000006</v>
      </c>
      <c r="R9" s="66">
        <v>70.7</v>
      </c>
      <c r="S9" s="66">
        <v>72.900000000000006</v>
      </c>
      <c r="T9" s="66">
        <v>72.599999999999994</v>
      </c>
      <c r="U9" s="66">
        <v>70.7</v>
      </c>
      <c r="V9" s="66">
        <v>69</v>
      </c>
      <c r="W9" s="66">
        <v>72.599999999999994</v>
      </c>
      <c r="X9" s="66">
        <v>76</v>
      </c>
      <c r="Y9" s="66">
        <v>71.400000000000006</v>
      </c>
      <c r="Z9" s="66">
        <v>72.8</v>
      </c>
      <c r="AA9" s="66">
        <v>72.8</v>
      </c>
      <c r="AB9" s="66">
        <v>71.5</v>
      </c>
      <c r="AC9" s="66">
        <v>73.7</v>
      </c>
      <c r="AD9" s="66">
        <v>70.400000000000006</v>
      </c>
      <c r="AE9" s="66">
        <v>73.5</v>
      </c>
      <c r="AF9" s="66">
        <v>70.8</v>
      </c>
      <c r="AG9" s="66">
        <v>72.8</v>
      </c>
      <c r="AH9" s="66">
        <v>69.099999999999994</v>
      </c>
      <c r="AI9" s="67">
        <v>66.400000000000006</v>
      </c>
      <c r="AJ9" s="66">
        <v>66.2</v>
      </c>
      <c r="AK9" s="66">
        <v>63.4</v>
      </c>
      <c r="AL9" s="66">
        <v>55.8</v>
      </c>
      <c r="AM9" s="66">
        <v>52.4</v>
      </c>
      <c r="AN9" s="66">
        <v>53.7</v>
      </c>
      <c r="AO9" s="66">
        <v>54.1</v>
      </c>
      <c r="AP9" s="66">
        <v>57.9</v>
      </c>
      <c r="AQ9" s="66">
        <v>60.8</v>
      </c>
      <c r="AR9" s="66">
        <v>65.7</v>
      </c>
      <c r="AS9" s="66">
        <v>66.7</v>
      </c>
      <c r="AT9" s="66">
        <v>65.099999999999994</v>
      </c>
      <c r="AU9" s="66">
        <v>65.099999999999994</v>
      </c>
      <c r="AV9" s="66">
        <v>69.400000000000006</v>
      </c>
      <c r="AW9" s="66">
        <v>69.400000000000006</v>
      </c>
      <c r="AX9" s="66">
        <v>68.2</v>
      </c>
      <c r="AY9" s="66">
        <v>70.3</v>
      </c>
      <c r="AZ9" s="66">
        <v>72.7</v>
      </c>
      <c r="BA9" s="66">
        <v>72.2</v>
      </c>
      <c r="BB9" s="66">
        <v>70.900000000000006</v>
      </c>
      <c r="BC9" s="66">
        <v>71.099999999999994</v>
      </c>
      <c r="BD9" s="66">
        <v>73.5</v>
      </c>
      <c r="BE9" s="66">
        <v>72.7</v>
      </c>
      <c r="BF9" s="66">
        <v>71.099999999999994</v>
      </c>
      <c r="BG9" s="66">
        <v>71.2</v>
      </c>
      <c r="BH9" s="66">
        <v>73</v>
      </c>
      <c r="BI9" s="66">
        <v>74.099999999999994</v>
      </c>
      <c r="BJ9" s="66">
        <v>70</v>
      </c>
      <c r="BK9" s="66">
        <v>71.3</v>
      </c>
      <c r="BL9" s="66">
        <v>72.599999999999994</v>
      </c>
      <c r="BM9" s="66">
        <v>72</v>
      </c>
      <c r="BN9" s="66">
        <v>71.099999999999994</v>
      </c>
      <c r="BO9" s="66">
        <v>72.400000000000006</v>
      </c>
      <c r="BP9" s="66">
        <v>72.7</v>
      </c>
      <c r="BQ9" s="66">
        <v>74.099999999999994</v>
      </c>
      <c r="BR9" s="66">
        <v>73.3</v>
      </c>
      <c r="BS9" s="66">
        <v>74.2</v>
      </c>
      <c r="BT9" s="66">
        <v>75</v>
      </c>
      <c r="BU9" s="66">
        <v>74.900000000000006</v>
      </c>
      <c r="BV9" s="66">
        <v>74.900000000000006</v>
      </c>
      <c r="BW9" s="66">
        <v>76</v>
      </c>
      <c r="BX9" s="66">
        <v>78</v>
      </c>
      <c r="BY9" s="66">
        <v>76.2</v>
      </c>
      <c r="BZ9" s="66">
        <v>76.2</v>
      </c>
      <c r="CA9" s="66">
        <v>76.8</v>
      </c>
      <c r="CB9" s="66">
        <v>76.5</v>
      </c>
      <c r="CC9" s="66">
        <v>75.5</v>
      </c>
      <c r="CD9" s="66">
        <v>74.099999999999994</v>
      </c>
      <c r="CE9" s="66">
        <v>68.599999999999994</v>
      </c>
      <c r="CF9" s="66">
        <v>71.900000000000006</v>
      </c>
      <c r="CG9" s="66">
        <v>71.2</v>
      </c>
      <c r="CH9" s="66">
        <v>73.099999999999994</v>
      </c>
      <c r="CI9" s="66">
        <v>74.2</v>
      </c>
      <c r="CJ9" s="66">
        <v>74.7</v>
      </c>
      <c r="CK9" s="66">
        <v>75.5</v>
      </c>
      <c r="CL9" s="66">
        <v>76.7</v>
      </c>
      <c r="CM9" s="66">
        <v>75.5</v>
      </c>
      <c r="CN9" s="66">
        <v>75.599999999999994</v>
      </c>
      <c r="CO9" s="66">
        <v>75.7</v>
      </c>
      <c r="CP9" s="66">
        <v>73.3</v>
      </c>
      <c r="CQ9" s="66">
        <v>72.599999999999994</v>
      </c>
      <c r="CR9" s="66">
        <v>73.8</v>
      </c>
      <c r="CS9" s="66">
        <v>72.7</v>
      </c>
      <c r="CT9" s="34">
        <f t="shared" si="1"/>
        <v>70.093684210526305</v>
      </c>
      <c r="CU9" s="34">
        <f t="shared" si="2"/>
        <v>33.657832026875717</v>
      </c>
      <c r="CV9" s="34">
        <f t="shared" si="0"/>
        <v>5.8015370400330735</v>
      </c>
      <c r="CW9" s="34">
        <f t="shared" si="3"/>
        <v>95</v>
      </c>
      <c r="CX9" s="36">
        <v>-1</v>
      </c>
    </row>
    <row r="10" spans="1:102" ht="15" x14ac:dyDescent="0.25">
      <c r="A10" s="51" t="s">
        <v>138</v>
      </c>
      <c r="B10" s="61" t="s">
        <v>16</v>
      </c>
      <c r="C10" s="67"/>
      <c r="D10" s="67"/>
      <c r="E10" s="67"/>
      <c r="F10" s="67"/>
      <c r="G10" s="67">
        <v>74</v>
      </c>
      <c r="H10" s="67">
        <v>70</v>
      </c>
      <c r="I10" s="67">
        <v>54</v>
      </c>
      <c r="J10" s="67">
        <v>56</v>
      </c>
      <c r="K10" s="66">
        <v>53.666666666666664</v>
      </c>
      <c r="L10" s="67">
        <v>45</v>
      </c>
      <c r="M10" s="67">
        <v>30.333333333333332</v>
      </c>
      <c r="N10" s="67">
        <v>34.333333333333336</v>
      </c>
      <c r="O10" s="67">
        <v>43</v>
      </c>
      <c r="P10" s="67">
        <v>50</v>
      </c>
      <c r="Q10" s="67">
        <v>35</v>
      </c>
      <c r="R10" s="67">
        <v>32</v>
      </c>
      <c r="S10" s="67">
        <v>44.666666666666664</v>
      </c>
      <c r="T10" s="67">
        <v>40</v>
      </c>
      <c r="U10" s="67">
        <v>28.333333333333332</v>
      </c>
      <c r="V10" s="67">
        <v>26.333333333333332</v>
      </c>
      <c r="W10" s="67">
        <v>34.333333333333336</v>
      </c>
      <c r="X10" s="67">
        <v>28.333333333333332</v>
      </c>
      <c r="Y10" s="67">
        <v>17.333333333333332</v>
      </c>
      <c r="Z10" s="67">
        <v>13.333333333333334</v>
      </c>
      <c r="AA10" s="67">
        <v>18.666666666666668</v>
      </c>
      <c r="AB10" s="67">
        <v>16.333333333333332</v>
      </c>
      <c r="AC10" s="67">
        <v>10</v>
      </c>
      <c r="AD10" s="67">
        <v>10</v>
      </c>
      <c r="AE10" s="67">
        <v>15</v>
      </c>
      <c r="AF10" s="67">
        <v>13.666666666666666</v>
      </c>
      <c r="AG10" s="67">
        <v>12.333333333333334</v>
      </c>
      <c r="AH10" s="67">
        <v>19.333333333333332</v>
      </c>
      <c r="AI10" s="71">
        <v>41</v>
      </c>
      <c r="AJ10" s="67">
        <v>55.666666666666664</v>
      </c>
      <c r="AK10" s="67">
        <v>55.333333333333336</v>
      </c>
      <c r="AL10" s="67">
        <v>67.666666666666671</v>
      </c>
      <c r="AM10" s="67">
        <v>78.666666666666671</v>
      </c>
      <c r="AN10" s="67">
        <v>80.666666666666671</v>
      </c>
      <c r="AO10" s="67">
        <v>78.666666666666671</v>
      </c>
      <c r="AP10" s="67">
        <v>80.666666666666671</v>
      </c>
      <c r="AQ10" s="67">
        <v>78.333333333333329</v>
      </c>
      <c r="AR10" s="67">
        <v>77</v>
      </c>
      <c r="AS10" s="67">
        <v>65.666666666666671</v>
      </c>
      <c r="AT10" s="67">
        <v>66.666666666666671</v>
      </c>
      <c r="AU10" s="67">
        <v>66</v>
      </c>
      <c r="AV10" s="67">
        <v>59.666666666666664</v>
      </c>
      <c r="AW10" s="67">
        <v>46</v>
      </c>
      <c r="AX10" s="67">
        <v>46.666666666666664</v>
      </c>
      <c r="AY10" s="67">
        <v>51</v>
      </c>
      <c r="AZ10" s="67">
        <v>43</v>
      </c>
      <c r="BA10" s="67">
        <v>37.333333333333336</v>
      </c>
      <c r="BB10" s="67">
        <v>41.333333333333336</v>
      </c>
      <c r="BC10" s="67">
        <v>49</v>
      </c>
      <c r="BD10" s="67">
        <v>42</v>
      </c>
      <c r="BE10" s="67">
        <v>39.666666666666664</v>
      </c>
      <c r="BF10" s="67">
        <v>42</v>
      </c>
      <c r="BG10" s="67">
        <v>45.333333333333336</v>
      </c>
      <c r="BH10" s="67">
        <v>41.666666666666664</v>
      </c>
      <c r="BI10" s="67">
        <v>34.666666666666664</v>
      </c>
      <c r="BJ10" s="67">
        <v>39.666666666666664</v>
      </c>
      <c r="BK10" s="67">
        <v>46.666666666666664</v>
      </c>
      <c r="BL10" s="67">
        <v>48.333333333333336</v>
      </c>
      <c r="BM10" s="67">
        <v>41.333333333333336</v>
      </c>
      <c r="BN10" s="67">
        <v>53</v>
      </c>
      <c r="BO10" s="67">
        <v>57.933333333333337</v>
      </c>
      <c r="BP10" s="67">
        <v>58.7</v>
      </c>
      <c r="BQ10" s="67">
        <v>53.699999999999996</v>
      </c>
      <c r="BR10" s="67">
        <v>52.133333333333333</v>
      </c>
      <c r="BS10" s="67">
        <v>49.800000000000004</v>
      </c>
      <c r="BT10" s="67">
        <v>40.866666666666667</v>
      </c>
      <c r="BU10" s="67">
        <v>31.733333333333334</v>
      </c>
      <c r="BV10" s="67">
        <v>30.233333333333334</v>
      </c>
      <c r="BW10" s="67">
        <v>29.966666666666669</v>
      </c>
      <c r="BX10" s="67">
        <v>25.733333333333334</v>
      </c>
      <c r="BY10" s="67">
        <v>20.366666666666667</v>
      </c>
      <c r="BZ10" s="67">
        <v>21.566666666666666</v>
      </c>
      <c r="CA10" s="67">
        <v>19.100000000000001</v>
      </c>
      <c r="CB10" s="67">
        <v>21</v>
      </c>
      <c r="CC10" s="67">
        <v>21.833333333333332</v>
      </c>
      <c r="CD10" s="67">
        <v>28.7</v>
      </c>
      <c r="CE10" s="67">
        <v>31.933333333333334</v>
      </c>
      <c r="CF10" s="67">
        <v>34.766666666666666</v>
      </c>
      <c r="CG10" s="67">
        <v>34.933333333333337</v>
      </c>
      <c r="CH10" s="67">
        <v>32.733333333333327</v>
      </c>
      <c r="CI10" s="67">
        <v>36.366666666666667</v>
      </c>
      <c r="CJ10" s="67">
        <v>34.766666666666666</v>
      </c>
      <c r="CK10" s="67">
        <v>28.2</v>
      </c>
      <c r="CL10" s="67">
        <v>28.566666666666663</v>
      </c>
      <c r="CM10" s="67">
        <v>30.266666666666669</v>
      </c>
      <c r="CN10" s="67">
        <v>27.033333333333331</v>
      </c>
      <c r="CO10" s="67">
        <v>25.900000000000002</v>
      </c>
      <c r="CP10" s="67">
        <v>30.233333333333331</v>
      </c>
      <c r="CQ10" s="66">
        <v>36.533333333333331</v>
      </c>
      <c r="CR10" s="66">
        <v>33.300000000000004</v>
      </c>
      <c r="CS10" s="66">
        <v>26</v>
      </c>
      <c r="CT10" s="34">
        <f t="shared" si="1"/>
        <v>40.665567765567772</v>
      </c>
      <c r="CU10" s="34">
        <f t="shared" si="2"/>
        <v>315.32188766788772</v>
      </c>
      <c r="CV10" s="34">
        <f t="shared" si="0"/>
        <v>17.757305191607418</v>
      </c>
      <c r="CW10" s="34">
        <f t="shared" si="3"/>
        <v>91</v>
      </c>
      <c r="CX10" s="36">
        <v>-1</v>
      </c>
    </row>
    <row r="11" spans="1:102" ht="15" x14ac:dyDescent="0.25">
      <c r="A11" s="51" t="s">
        <v>139</v>
      </c>
      <c r="B11" s="65" t="s">
        <v>17</v>
      </c>
      <c r="C11" s="66"/>
      <c r="D11" s="66"/>
      <c r="E11" s="66"/>
      <c r="F11" s="66"/>
      <c r="G11" s="66"/>
      <c r="H11" s="66"/>
      <c r="I11" s="66"/>
      <c r="J11" s="66"/>
      <c r="K11" s="67"/>
      <c r="L11" s="66"/>
      <c r="M11" s="66"/>
      <c r="N11" s="66"/>
      <c r="O11" s="66"/>
      <c r="P11" s="66"/>
      <c r="Q11" s="66"/>
      <c r="R11" s="66"/>
      <c r="S11" s="67">
        <v>39</v>
      </c>
      <c r="T11" s="67">
        <v>34</v>
      </c>
      <c r="U11" s="67">
        <v>32</v>
      </c>
      <c r="V11" s="67">
        <v>32</v>
      </c>
      <c r="W11" s="67">
        <v>29</v>
      </c>
      <c r="X11" s="67">
        <v>36</v>
      </c>
      <c r="Y11" s="67">
        <v>26</v>
      </c>
      <c r="Z11" s="67">
        <v>22</v>
      </c>
      <c r="AA11" s="67">
        <v>30</v>
      </c>
      <c r="AB11" s="67">
        <v>26</v>
      </c>
      <c r="AC11" s="67">
        <v>25</v>
      </c>
      <c r="AD11" s="67">
        <v>22</v>
      </c>
      <c r="AE11" s="67">
        <v>23</v>
      </c>
      <c r="AF11" s="67">
        <v>25</v>
      </c>
      <c r="AG11" s="67">
        <v>24</v>
      </c>
      <c r="AH11" s="67">
        <v>29</v>
      </c>
      <c r="AI11" s="67">
        <v>39</v>
      </c>
      <c r="AJ11" s="67">
        <v>45</v>
      </c>
      <c r="AK11" s="67">
        <v>49</v>
      </c>
      <c r="AL11" s="67">
        <v>61</v>
      </c>
      <c r="AM11" s="67">
        <v>72</v>
      </c>
      <c r="AN11" s="67">
        <v>75</v>
      </c>
      <c r="AO11" s="67">
        <v>70</v>
      </c>
      <c r="AP11" s="67">
        <v>69</v>
      </c>
      <c r="AQ11" s="67">
        <v>69</v>
      </c>
      <c r="AR11" s="67">
        <v>55</v>
      </c>
      <c r="AS11" s="67">
        <v>48</v>
      </c>
      <c r="AT11" s="67">
        <v>54</v>
      </c>
      <c r="AU11" s="67">
        <v>58</v>
      </c>
      <c r="AV11" s="67">
        <v>52</v>
      </c>
      <c r="AW11" s="67">
        <v>48</v>
      </c>
      <c r="AX11" s="67">
        <v>46</v>
      </c>
      <c r="AY11" s="67">
        <v>50</v>
      </c>
      <c r="AZ11" s="67">
        <v>49</v>
      </c>
      <c r="BA11" s="67">
        <v>43</v>
      </c>
      <c r="BB11" s="67">
        <v>44</v>
      </c>
      <c r="BC11" s="67">
        <v>46</v>
      </c>
      <c r="BD11" s="67">
        <v>50</v>
      </c>
      <c r="BE11" s="67">
        <v>42</v>
      </c>
      <c r="BF11" s="67">
        <v>41</v>
      </c>
      <c r="BG11" s="67">
        <v>40</v>
      </c>
      <c r="BH11" s="67">
        <v>42</v>
      </c>
      <c r="BI11" s="67">
        <v>39</v>
      </c>
      <c r="BJ11" s="67">
        <v>42</v>
      </c>
      <c r="BK11" s="67">
        <v>43</v>
      </c>
      <c r="BL11" s="67">
        <v>44</v>
      </c>
      <c r="BM11" s="67">
        <v>44</v>
      </c>
      <c r="BN11" s="67">
        <v>43</v>
      </c>
      <c r="BO11" s="67">
        <v>46</v>
      </c>
      <c r="BP11" s="67">
        <v>45</v>
      </c>
      <c r="BQ11" s="67">
        <v>42</v>
      </c>
      <c r="BR11" s="67">
        <v>42</v>
      </c>
      <c r="BS11" s="67">
        <v>40</v>
      </c>
      <c r="BT11" s="67">
        <v>38</v>
      </c>
      <c r="BU11" s="67">
        <v>36</v>
      </c>
      <c r="BV11" s="67">
        <v>32</v>
      </c>
      <c r="BW11" s="67">
        <v>33</v>
      </c>
      <c r="BX11" s="67">
        <v>31</v>
      </c>
      <c r="BY11" s="67">
        <v>28</v>
      </c>
      <c r="BZ11" s="67">
        <v>29</v>
      </c>
      <c r="CA11" s="67">
        <v>29</v>
      </c>
      <c r="CB11" s="67">
        <v>29.7</v>
      </c>
      <c r="CC11" s="67">
        <v>34.200000000000003</v>
      </c>
      <c r="CD11" s="67">
        <v>37.1</v>
      </c>
      <c r="CE11" s="67">
        <v>35.4</v>
      </c>
      <c r="CF11" s="67">
        <v>40.200000000000003</v>
      </c>
      <c r="CG11" s="67">
        <v>37.299999999999997</v>
      </c>
      <c r="CH11" s="67">
        <v>34.5</v>
      </c>
      <c r="CI11" s="67">
        <v>36.700000000000003</v>
      </c>
      <c r="CJ11" s="67">
        <v>32</v>
      </c>
      <c r="CK11" s="67">
        <v>26.6</v>
      </c>
      <c r="CL11" s="67">
        <v>28.4</v>
      </c>
      <c r="CM11" s="67">
        <v>26.966666666666665</v>
      </c>
      <c r="CN11" s="67">
        <v>25.2</v>
      </c>
      <c r="CO11" s="67">
        <v>29.333333333333332</v>
      </c>
      <c r="CP11" s="67">
        <v>37.666666666666664</v>
      </c>
      <c r="CQ11" s="67">
        <v>44.1</v>
      </c>
      <c r="CR11" s="66">
        <v>47.266666666666673</v>
      </c>
      <c r="CS11" s="66">
        <v>46.29999999999999</v>
      </c>
      <c r="CT11" s="34">
        <f t="shared" si="1"/>
        <v>40.075105485232065</v>
      </c>
      <c r="CU11" s="34">
        <f t="shared" si="2"/>
        <v>144.58818998160771</v>
      </c>
      <c r="CV11" s="34">
        <f t="shared" si="0"/>
        <v>12.024482940301745</v>
      </c>
      <c r="CW11" s="34">
        <f t="shared" si="3"/>
        <v>79</v>
      </c>
      <c r="CX11" s="36">
        <v>-1</v>
      </c>
    </row>
    <row r="12" spans="1:102" ht="15" x14ac:dyDescent="0.25">
      <c r="A12" s="51" t="s">
        <v>140</v>
      </c>
      <c r="B12" s="61" t="s">
        <v>18</v>
      </c>
      <c r="C12" s="67"/>
      <c r="D12" s="67"/>
      <c r="E12" s="67"/>
      <c r="F12" s="67"/>
      <c r="G12" s="67"/>
      <c r="H12" s="67"/>
      <c r="I12" s="67"/>
      <c r="J12" s="67"/>
      <c r="K12" s="66"/>
      <c r="L12" s="67"/>
      <c r="M12" s="67"/>
      <c r="N12" s="67"/>
      <c r="O12" s="67"/>
      <c r="P12" s="67"/>
      <c r="Q12" s="67"/>
      <c r="R12" s="67"/>
      <c r="S12" s="67">
        <v>32.799999999999997</v>
      </c>
      <c r="T12" s="67">
        <v>34.6</v>
      </c>
      <c r="U12" s="67">
        <v>36.799999999999997</v>
      </c>
      <c r="V12" s="67">
        <v>29.7</v>
      </c>
      <c r="W12" s="67">
        <v>29</v>
      </c>
      <c r="X12" s="67">
        <v>30</v>
      </c>
      <c r="Y12" s="67">
        <v>28.7</v>
      </c>
      <c r="Z12" s="67">
        <v>28.9</v>
      </c>
      <c r="AA12" s="67">
        <v>23.1</v>
      </c>
      <c r="AB12" s="67">
        <v>27.9</v>
      </c>
      <c r="AC12" s="67">
        <v>22.5</v>
      </c>
      <c r="AD12" s="67">
        <v>20.6</v>
      </c>
      <c r="AE12" s="67">
        <v>23.3</v>
      </c>
      <c r="AF12" s="67">
        <v>17.7</v>
      </c>
      <c r="AG12" s="67">
        <v>17.7</v>
      </c>
      <c r="AH12" s="67">
        <v>16.7</v>
      </c>
      <c r="AI12" s="66">
        <v>20.7</v>
      </c>
      <c r="AJ12" s="67">
        <v>26.8</v>
      </c>
      <c r="AK12" s="67">
        <v>39.700000000000003</v>
      </c>
      <c r="AL12" s="67">
        <v>45.6</v>
      </c>
      <c r="AM12" s="67">
        <v>52.8</v>
      </c>
      <c r="AN12" s="67">
        <v>54.8</v>
      </c>
      <c r="AO12" s="67">
        <v>60</v>
      </c>
      <c r="AP12" s="67">
        <v>56.5</v>
      </c>
      <c r="AQ12" s="67">
        <v>58.6</v>
      </c>
      <c r="AR12" s="67">
        <v>51.6</v>
      </c>
      <c r="AS12" s="67">
        <v>49.1</v>
      </c>
      <c r="AT12" s="67">
        <v>48.7</v>
      </c>
      <c r="AU12" s="67">
        <v>56</v>
      </c>
      <c r="AV12" s="67">
        <v>54</v>
      </c>
      <c r="AW12" s="67">
        <v>46</v>
      </c>
      <c r="AX12" s="67">
        <v>49</v>
      </c>
      <c r="AY12" s="67">
        <v>44</v>
      </c>
      <c r="AZ12" s="67">
        <v>45</v>
      </c>
      <c r="BA12" s="67">
        <v>37</v>
      </c>
      <c r="BB12" s="67">
        <v>43</v>
      </c>
      <c r="BC12" s="67">
        <v>38</v>
      </c>
      <c r="BD12" s="67">
        <v>36</v>
      </c>
      <c r="BE12" s="67">
        <v>33</v>
      </c>
      <c r="BF12" s="67">
        <v>36</v>
      </c>
      <c r="BG12" s="67">
        <v>35</v>
      </c>
      <c r="BH12" s="67">
        <v>33</v>
      </c>
      <c r="BI12" s="67">
        <v>36</v>
      </c>
      <c r="BJ12" s="67">
        <v>35</v>
      </c>
      <c r="BK12" s="67">
        <v>36</v>
      </c>
      <c r="BL12" s="67">
        <v>36</v>
      </c>
      <c r="BM12" s="67">
        <v>35</v>
      </c>
      <c r="BN12" s="67">
        <v>38</v>
      </c>
      <c r="BO12" s="67">
        <v>34</v>
      </c>
      <c r="BP12" s="67">
        <v>34</v>
      </c>
      <c r="BQ12" s="67">
        <v>31</v>
      </c>
      <c r="BR12" s="67">
        <v>33</v>
      </c>
      <c r="BS12" s="67">
        <v>35.5</v>
      </c>
      <c r="BT12" s="67">
        <v>30.9</v>
      </c>
      <c r="BU12" s="67">
        <v>30.5</v>
      </c>
      <c r="BV12" s="67">
        <v>28.1</v>
      </c>
      <c r="BW12" s="67">
        <v>29.4</v>
      </c>
      <c r="BX12" s="67">
        <v>27.2</v>
      </c>
      <c r="BY12" s="67">
        <v>26.4</v>
      </c>
      <c r="BZ12" s="67">
        <v>25.4</v>
      </c>
      <c r="CA12" s="67">
        <v>23.5</v>
      </c>
      <c r="CB12" s="67">
        <v>25.3</v>
      </c>
      <c r="CC12" s="67">
        <v>25.6</v>
      </c>
      <c r="CD12" s="67">
        <v>25.6</v>
      </c>
      <c r="CE12" s="67">
        <v>27.9</v>
      </c>
      <c r="CF12" s="67">
        <v>29.3</v>
      </c>
      <c r="CG12" s="67">
        <v>34.5</v>
      </c>
      <c r="CH12" s="67">
        <v>28.8</v>
      </c>
      <c r="CI12" s="67">
        <v>34.800000000000004</v>
      </c>
      <c r="CJ12" s="67">
        <v>28.333333333333332</v>
      </c>
      <c r="CK12" s="67">
        <v>27.599999999999998</v>
      </c>
      <c r="CL12" s="67">
        <v>27.8</v>
      </c>
      <c r="CM12" s="67">
        <v>26.733333333333334</v>
      </c>
      <c r="CN12" s="67">
        <v>24.333333333333332</v>
      </c>
      <c r="CO12" s="66">
        <v>25.966666666666669</v>
      </c>
      <c r="CP12" s="66">
        <v>25.333333333333332</v>
      </c>
      <c r="CQ12" s="66">
        <v>30.133333333333336</v>
      </c>
      <c r="CR12" s="66">
        <v>32.300000000000004</v>
      </c>
      <c r="CS12" s="66">
        <v>32.6</v>
      </c>
      <c r="CT12" s="34">
        <f t="shared" si="1"/>
        <v>34.021940928270055</v>
      </c>
      <c r="CU12" s="34">
        <f t="shared" si="2"/>
        <v>102.30575174005551</v>
      </c>
      <c r="CV12" s="34">
        <f t="shared" si="0"/>
        <v>10.114630578526114</v>
      </c>
      <c r="CW12" s="34">
        <f t="shared" si="3"/>
        <v>79</v>
      </c>
      <c r="CX12" s="36">
        <v>1</v>
      </c>
    </row>
    <row r="13" spans="1:102" ht="15" x14ac:dyDescent="0.25">
      <c r="A13" s="51" t="s">
        <v>124</v>
      </c>
      <c r="B13" s="64" t="s">
        <v>19</v>
      </c>
      <c r="C13" s="66">
        <v>78.599999999999994</v>
      </c>
      <c r="D13" s="66">
        <v>91.6</v>
      </c>
      <c r="E13" s="66">
        <v>90</v>
      </c>
      <c r="F13" s="66">
        <v>100.3</v>
      </c>
      <c r="G13" s="66">
        <v>96.4</v>
      </c>
      <c r="H13" s="66">
        <v>95.8</v>
      </c>
      <c r="I13" s="66">
        <v>104.4</v>
      </c>
      <c r="J13" s="66">
        <v>100.5</v>
      </c>
      <c r="K13" s="66">
        <v>106.7</v>
      </c>
      <c r="L13" s="66">
        <v>101.7</v>
      </c>
      <c r="M13" s="66">
        <v>103.7</v>
      </c>
      <c r="N13" s="66">
        <v>107</v>
      </c>
      <c r="O13" s="66">
        <v>108</v>
      </c>
      <c r="P13" s="66">
        <v>109.9</v>
      </c>
      <c r="Q13" s="66">
        <v>108.9</v>
      </c>
      <c r="R13" s="66">
        <v>109.2</v>
      </c>
      <c r="S13" s="66">
        <v>109.8</v>
      </c>
      <c r="T13" s="66">
        <v>109.8</v>
      </c>
      <c r="U13" s="66">
        <v>108.6</v>
      </c>
      <c r="V13" s="66">
        <v>107.7</v>
      </c>
      <c r="W13" s="66">
        <v>109.3</v>
      </c>
      <c r="X13" s="66">
        <v>109.7</v>
      </c>
      <c r="Y13" s="66">
        <v>110.2</v>
      </c>
      <c r="Z13" s="66">
        <v>112</v>
      </c>
      <c r="AA13" s="66">
        <v>111.9</v>
      </c>
      <c r="AB13" s="66">
        <v>112</v>
      </c>
      <c r="AC13" s="66">
        <v>115.4</v>
      </c>
      <c r="AD13" s="66">
        <v>116.1</v>
      </c>
      <c r="AE13" s="66">
        <v>118.2</v>
      </c>
      <c r="AF13" s="66">
        <v>114.4</v>
      </c>
      <c r="AG13" s="66">
        <v>111.7</v>
      </c>
      <c r="AH13" s="66">
        <v>106.2</v>
      </c>
      <c r="AI13" s="67">
        <v>103.7</v>
      </c>
      <c r="AJ13" s="66">
        <v>95.2</v>
      </c>
      <c r="AK13" s="66">
        <v>90.3</v>
      </c>
      <c r="AL13" s="66">
        <v>82.8</v>
      </c>
      <c r="AM13" s="66">
        <v>67.599999999999994</v>
      </c>
      <c r="AN13" s="66">
        <v>67.599999999999994</v>
      </c>
      <c r="AO13" s="66">
        <v>69</v>
      </c>
      <c r="AP13" s="66">
        <v>74.400000000000006</v>
      </c>
      <c r="AQ13" s="66">
        <v>78.5</v>
      </c>
      <c r="AR13" s="66">
        <v>90.1</v>
      </c>
      <c r="AS13" s="66">
        <v>95</v>
      </c>
      <c r="AT13" s="66">
        <v>98.2</v>
      </c>
      <c r="AU13" s="66">
        <v>94.1</v>
      </c>
      <c r="AV13" s="66">
        <v>96.5</v>
      </c>
      <c r="AW13" s="66">
        <v>99.5</v>
      </c>
      <c r="AX13" s="66">
        <v>100.8</v>
      </c>
      <c r="AY13" s="66">
        <v>101.1</v>
      </c>
      <c r="AZ13" s="66">
        <v>99.8</v>
      </c>
      <c r="BA13" s="66">
        <v>99.6</v>
      </c>
      <c r="BB13" s="66">
        <v>102.3</v>
      </c>
      <c r="BC13" s="66">
        <v>103</v>
      </c>
      <c r="BD13" s="66">
        <v>100.1</v>
      </c>
      <c r="BE13" s="66">
        <v>101.4</v>
      </c>
      <c r="BF13" s="66">
        <v>101.9</v>
      </c>
      <c r="BG13" s="66">
        <v>103</v>
      </c>
      <c r="BH13" s="66">
        <v>102.3</v>
      </c>
      <c r="BI13" s="66">
        <v>101.1</v>
      </c>
      <c r="BJ13" s="66">
        <v>99.5</v>
      </c>
      <c r="BK13" s="66">
        <v>97.9</v>
      </c>
      <c r="BL13" s="66">
        <v>99.6</v>
      </c>
      <c r="BM13" s="66">
        <v>99.3</v>
      </c>
      <c r="BN13" s="66">
        <v>100.6</v>
      </c>
      <c r="BO13" s="66">
        <v>100.2</v>
      </c>
      <c r="BP13" s="66">
        <v>101.2</v>
      </c>
      <c r="BQ13" s="66">
        <v>102.1</v>
      </c>
      <c r="BR13" s="66">
        <v>100.8</v>
      </c>
      <c r="BS13" s="66">
        <v>100.1</v>
      </c>
      <c r="BT13" s="66">
        <v>103.1</v>
      </c>
      <c r="BU13" s="66">
        <v>102.4</v>
      </c>
      <c r="BV13" s="66">
        <v>105.5</v>
      </c>
      <c r="BW13" s="66">
        <v>105.6</v>
      </c>
      <c r="BX13" s="66">
        <v>102.3</v>
      </c>
      <c r="BY13" s="66">
        <v>103.1</v>
      </c>
      <c r="BZ13" s="66">
        <v>104.8</v>
      </c>
      <c r="CA13" s="66">
        <v>104.3</v>
      </c>
      <c r="CB13" s="66">
        <v>101.5</v>
      </c>
      <c r="CC13" s="66">
        <v>101.2</v>
      </c>
      <c r="CD13" s="66">
        <v>100.9</v>
      </c>
      <c r="CE13" s="66">
        <v>102.9</v>
      </c>
      <c r="CF13" s="66">
        <v>73.5</v>
      </c>
      <c r="CG13" s="66">
        <v>88.4</v>
      </c>
      <c r="CH13" s="66">
        <v>96.1</v>
      </c>
      <c r="CI13" s="66">
        <v>88.9</v>
      </c>
      <c r="CJ13" s="66">
        <v>98.9</v>
      </c>
      <c r="CK13" s="66">
        <v>103.1</v>
      </c>
      <c r="CL13" s="66">
        <v>102.5</v>
      </c>
      <c r="CM13" s="66">
        <v>98.7</v>
      </c>
      <c r="CN13" s="66">
        <v>94.9</v>
      </c>
      <c r="CO13" s="67">
        <v>95.3</v>
      </c>
      <c r="CP13" s="67">
        <v>92.2</v>
      </c>
      <c r="CQ13" s="67">
        <v>93.4</v>
      </c>
      <c r="CR13" s="67">
        <v>94.6</v>
      </c>
      <c r="CS13" s="67">
        <v>93.7</v>
      </c>
      <c r="CT13" s="34">
        <f t="shared" si="1"/>
        <v>99.660000000000039</v>
      </c>
      <c r="CU13" s="34">
        <f t="shared" si="2"/>
        <v>101.52838297872349</v>
      </c>
      <c r="CV13" s="34">
        <f t="shared" ref="CV13:CV18" si="4">SQRT(CU13)</f>
        <v>10.076129364925972</v>
      </c>
      <c r="CW13" s="34">
        <f t="shared" si="3"/>
        <v>95</v>
      </c>
      <c r="CX13" s="36">
        <v>1</v>
      </c>
    </row>
    <row r="14" spans="1:102" ht="15" x14ac:dyDescent="0.25">
      <c r="A14" s="51" t="s">
        <v>154</v>
      </c>
      <c r="B14" s="61" t="s">
        <v>151</v>
      </c>
      <c r="C14" s="67">
        <v>1002</v>
      </c>
      <c r="D14" s="67">
        <v>1063</v>
      </c>
      <c r="E14" s="67">
        <v>1154.9000000000001</v>
      </c>
      <c r="F14" s="67">
        <v>1286.5999999999999</v>
      </c>
      <c r="G14" s="67">
        <v>1410.4</v>
      </c>
      <c r="H14" s="67">
        <v>1526.6</v>
      </c>
      <c r="I14" s="67">
        <v>1655.9</v>
      </c>
      <c r="J14" s="67">
        <v>1927.6</v>
      </c>
      <c r="K14" s="67">
        <v>2040.5</v>
      </c>
      <c r="L14" s="67">
        <v>2154.8000000000002</v>
      </c>
      <c r="M14" s="67">
        <v>2367.9</v>
      </c>
      <c r="N14" s="67">
        <v>2631.6</v>
      </c>
      <c r="O14" s="67">
        <v>2820.4</v>
      </c>
      <c r="P14" s="67">
        <v>3050.2</v>
      </c>
      <c r="Q14" s="67">
        <v>3327.2</v>
      </c>
      <c r="R14" s="67">
        <v>3617.8</v>
      </c>
      <c r="S14" s="67">
        <v>3951</v>
      </c>
      <c r="T14" s="67">
        <v>4356</v>
      </c>
      <c r="U14" s="67">
        <v>4826.5</v>
      </c>
      <c r="V14" s="67">
        <v>5317.3</v>
      </c>
      <c r="W14" s="67">
        <v>5905.9</v>
      </c>
      <c r="X14" s="67">
        <v>6711.7</v>
      </c>
      <c r="Y14" s="67">
        <v>7616.8</v>
      </c>
      <c r="Z14" s="67">
        <v>8736</v>
      </c>
      <c r="AA14" s="67">
        <v>9684.9</v>
      </c>
      <c r="AB14" s="67">
        <v>10708.4</v>
      </c>
      <c r="AC14" s="67">
        <v>12147.1</v>
      </c>
      <c r="AD14" s="67">
        <v>13834.4</v>
      </c>
      <c r="AE14" s="67">
        <v>15320.3</v>
      </c>
      <c r="AF14" s="67">
        <v>16725.3</v>
      </c>
      <c r="AG14" s="67">
        <v>17653</v>
      </c>
      <c r="AH14" s="67">
        <v>18569.3</v>
      </c>
      <c r="AI14" s="66">
        <v>19208.8</v>
      </c>
      <c r="AJ14" s="67">
        <v>20074.599999999999</v>
      </c>
      <c r="AK14" s="67">
        <v>20765.400000000001</v>
      </c>
      <c r="AL14" s="67">
        <v>20742.2</v>
      </c>
      <c r="AM14" s="67">
        <v>20444.2</v>
      </c>
      <c r="AN14" s="67">
        <v>20028.5</v>
      </c>
      <c r="AO14" s="67">
        <v>19750.599999999999</v>
      </c>
      <c r="AP14" s="67">
        <v>19230</v>
      </c>
      <c r="AQ14" s="67">
        <v>18806.5</v>
      </c>
      <c r="AR14" s="67">
        <v>17259.7</v>
      </c>
      <c r="AS14" s="67">
        <v>16999.400000000001</v>
      </c>
      <c r="AT14" s="67">
        <v>16382</v>
      </c>
      <c r="AU14" s="67">
        <v>15975.7</v>
      </c>
      <c r="AV14" s="67">
        <v>15679.6</v>
      </c>
      <c r="AW14" s="67">
        <v>15609.9</v>
      </c>
      <c r="AX14" s="67">
        <v>15128.2</v>
      </c>
      <c r="AY14" s="67">
        <v>14240.800000000001</v>
      </c>
      <c r="AZ14" s="67">
        <v>13750.999999999998</v>
      </c>
      <c r="BA14" s="67">
        <v>13700.900000000001</v>
      </c>
      <c r="BB14" s="67">
        <v>13352.2</v>
      </c>
      <c r="BC14" s="67">
        <v>13126.099999999999</v>
      </c>
      <c r="BD14" s="67">
        <v>12786.8</v>
      </c>
      <c r="BE14" s="67">
        <v>12595.9</v>
      </c>
      <c r="BF14" s="67">
        <v>12413.800000000001</v>
      </c>
      <c r="BG14" s="67">
        <v>11851.2</v>
      </c>
      <c r="BH14" s="67">
        <v>11666.4</v>
      </c>
      <c r="BI14" s="67">
        <v>11647</v>
      </c>
      <c r="BJ14" s="71">
        <v>11325.1</v>
      </c>
      <c r="BK14" s="67">
        <v>11250.1</v>
      </c>
      <c r="BL14" s="67">
        <v>11165.4</v>
      </c>
      <c r="BM14" s="67">
        <v>11144.1</v>
      </c>
      <c r="BN14" s="67">
        <v>10943.9</v>
      </c>
      <c r="BO14" s="67">
        <v>10778.2</v>
      </c>
      <c r="BP14" s="67">
        <v>10968</v>
      </c>
      <c r="BQ14" s="67">
        <v>11007.3</v>
      </c>
      <c r="BR14" s="67">
        <v>10997.3</v>
      </c>
      <c r="BS14" s="67">
        <v>11022.8</v>
      </c>
      <c r="BT14" s="67">
        <v>10958.400000000001</v>
      </c>
      <c r="BU14" s="67">
        <v>10717.5</v>
      </c>
      <c r="BV14" s="67">
        <v>10651.9</v>
      </c>
      <c r="BW14" s="66">
        <v>10604.1</v>
      </c>
      <c r="BX14" s="67">
        <v>10522.7</v>
      </c>
      <c r="BY14" s="67">
        <v>10015.200000000001</v>
      </c>
      <c r="BZ14" s="67">
        <v>9931.4</v>
      </c>
      <c r="CA14" s="67">
        <v>9942</v>
      </c>
      <c r="CB14" s="67">
        <v>9968.1</v>
      </c>
      <c r="CC14" s="67">
        <v>10027.700000000001</v>
      </c>
      <c r="CD14" s="67">
        <v>9705.5</v>
      </c>
      <c r="CE14" s="67">
        <v>9589.1</v>
      </c>
      <c r="CF14" s="67">
        <v>9451.7000000000007</v>
      </c>
      <c r="CG14" s="67">
        <v>9460.4</v>
      </c>
      <c r="CH14" s="67">
        <v>9305.2999999999993</v>
      </c>
      <c r="CI14" s="67">
        <v>9415.2999999999993</v>
      </c>
      <c r="CJ14" s="67">
        <v>9351.9</v>
      </c>
      <c r="CK14" s="67">
        <v>9625.5999999999985</v>
      </c>
      <c r="CL14" s="67">
        <v>9667.2999999999993</v>
      </c>
      <c r="CM14" s="67">
        <v>9662.9</v>
      </c>
      <c r="CN14" s="67">
        <v>9874.6</v>
      </c>
      <c r="CO14" s="66">
        <v>10148.1</v>
      </c>
      <c r="CP14" s="66">
        <v>10257.9</v>
      </c>
      <c r="CQ14" s="66">
        <v>10250.1</v>
      </c>
      <c r="CR14" s="66">
        <v>10338.599999999999</v>
      </c>
      <c r="CS14" s="66">
        <v>10598.3</v>
      </c>
      <c r="CT14" s="34">
        <f t="shared" si="1"/>
        <v>10515.394736842105</v>
      </c>
      <c r="CU14" s="34">
        <f t="shared" si="2"/>
        <v>28047046.604333669</v>
      </c>
      <c r="CV14" s="34">
        <f>SQRT(CU14)</f>
        <v>5295.9462425834408</v>
      </c>
      <c r="CW14" s="34">
        <f t="shared" si="3"/>
        <v>95</v>
      </c>
      <c r="CX14" s="36">
        <v>1</v>
      </c>
    </row>
    <row r="15" spans="1:102" s="1" customFormat="1" ht="15" x14ac:dyDescent="0.25">
      <c r="A15" s="59" t="s">
        <v>127</v>
      </c>
      <c r="B15" s="61" t="s">
        <v>130</v>
      </c>
      <c r="C15" s="66">
        <v>-13.063710158775821</v>
      </c>
      <c r="D15" s="66">
        <v>-15.900917515791418</v>
      </c>
      <c r="E15" s="66">
        <v>-17.281272883342314</v>
      </c>
      <c r="F15" s="66">
        <v>-19.659553802716292</v>
      </c>
      <c r="G15" s="66">
        <v>-15.441673381527885</v>
      </c>
      <c r="H15" s="66">
        <v>-15.79447188248955</v>
      </c>
      <c r="I15" s="66">
        <v>-19.097077789794554</v>
      </c>
      <c r="J15" s="66">
        <v>-21.171869132650038</v>
      </c>
      <c r="K15" s="66">
        <v>-16.044747688531263</v>
      </c>
      <c r="L15" s="66">
        <v>-17.983985822624508</v>
      </c>
      <c r="M15" s="66">
        <v>-18.158425971305583</v>
      </c>
      <c r="N15" s="66">
        <v>-20.965079916608754</v>
      </c>
      <c r="O15" s="66">
        <v>-17.890048191465809</v>
      </c>
      <c r="P15" s="66">
        <v>-18.90460509364615</v>
      </c>
      <c r="Q15" s="66">
        <v>-21.029491759243157</v>
      </c>
      <c r="R15" s="66">
        <v>-21.372712259966423</v>
      </c>
      <c r="S15" s="66">
        <v>-19.372944216001414</v>
      </c>
      <c r="T15" s="66">
        <v>-22.156209904490108</v>
      </c>
      <c r="U15" s="66">
        <v>-20.851465292154995</v>
      </c>
      <c r="V15" s="66">
        <v>-22.249072069927358</v>
      </c>
      <c r="W15" s="66">
        <v>-18.335873615823861</v>
      </c>
      <c r="X15" s="66">
        <v>-19.567054520901458</v>
      </c>
      <c r="Y15" s="66">
        <v>-20.04523455065474</v>
      </c>
      <c r="Z15" s="66">
        <v>-23.670883354677823</v>
      </c>
      <c r="AA15" s="66">
        <v>-23.331237290769373</v>
      </c>
      <c r="AB15" s="66">
        <v>-24.238609402992296</v>
      </c>
      <c r="AC15" s="66">
        <v>-25.707076549032777</v>
      </c>
      <c r="AD15" s="66">
        <v>-28.028228995558795</v>
      </c>
      <c r="AE15" s="66">
        <v>-25.466191815732319</v>
      </c>
      <c r="AF15" s="66">
        <v>-24.041076110071369</v>
      </c>
      <c r="AG15" s="66">
        <v>-23.877519405045724</v>
      </c>
      <c r="AH15" s="66">
        <v>-20.857687513036058</v>
      </c>
      <c r="AI15" s="66">
        <v>-19.767779264706519</v>
      </c>
      <c r="AJ15" s="66">
        <v>-18.125767179539061</v>
      </c>
      <c r="AK15" s="66">
        <v>-17.812972709473847</v>
      </c>
      <c r="AL15" s="66">
        <v>-16.29786384429601</v>
      </c>
      <c r="AM15" s="66">
        <v>-11.636340535017551</v>
      </c>
      <c r="AN15" s="66">
        <v>-7.3208972148075997</v>
      </c>
      <c r="AO15" s="66">
        <v>-7.9510341154736413</v>
      </c>
      <c r="AP15" s="66">
        <v>-6.2947933460743624</v>
      </c>
      <c r="AQ15" s="66">
        <v>-8.3344963146279678</v>
      </c>
      <c r="AR15" s="66">
        <v>-7.3365120431050119</v>
      </c>
      <c r="AS15" s="66">
        <v>-10.164834517051387</v>
      </c>
      <c r="AT15" s="66">
        <v>-12.137523800132541</v>
      </c>
      <c r="AU15" s="66">
        <v>-10.893724197928661</v>
      </c>
      <c r="AV15" s="66">
        <v>-10.525943965030724</v>
      </c>
      <c r="AW15" s="66">
        <v>-14.431764270610856</v>
      </c>
      <c r="AX15" s="66">
        <v>-13.325721833252175</v>
      </c>
      <c r="AY15" s="66">
        <v>-14.230883836326042</v>
      </c>
      <c r="AZ15" s="66">
        <v>-13.992683485133025</v>
      </c>
      <c r="BA15" s="66">
        <v>-10.803193657912558</v>
      </c>
      <c r="BB15" s="66">
        <v>-9.6254318340395812</v>
      </c>
      <c r="BC15" s="66">
        <v>-13.487973190816904</v>
      </c>
      <c r="BD15" s="66">
        <v>-11.321546622794864</v>
      </c>
      <c r="BE15" s="66">
        <v>-12.526313342772285</v>
      </c>
      <c r="BF15" s="66">
        <v>-8.9979331189538527</v>
      </c>
      <c r="BG15" s="66">
        <v>-11.648727450496684</v>
      </c>
      <c r="BH15" s="66">
        <v>-10.669999758389416</v>
      </c>
      <c r="BI15" s="66">
        <v>-11.073006887215165</v>
      </c>
      <c r="BJ15" s="66">
        <v>-9.4798027756036127</v>
      </c>
      <c r="BK15" s="66">
        <v>-10.479458999756099</v>
      </c>
      <c r="BL15" s="66">
        <v>-9.4840359639840486</v>
      </c>
      <c r="BM15" s="66">
        <v>-9.7973934376528646</v>
      </c>
      <c r="BN15" s="66">
        <v>-6.4091806465860071</v>
      </c>
      <c r="BO15" s="66">
        <v>-7.7198476824189743</v>
      </c>
      <c r="BP15" s="66">
        <v>-7.8668062123939828</v>
      </c>
      <c r="BQ15" s="66">
        <v>-7.1741215731478318</v>
      </c>
      <c r="BR15" s="66">
        <v>-7.6381540270429138</v>
      </c>
      <c r="BS15" s="66">
        <v>-9.0297683489997098</v>
      </c>
      <c r="BT15" s="66">
        <v>-9.912253856945199</v>
      </c>
      <c r="BU15" s="66">
        <v>-11.600021093517942</v>
      </c>
      <c r="BV15" s="66">
        <v>-6.9723958274854612</v>
      </c>
      <c r="BW15" s="67">
        <v>-8.0566463999014477</v>
      </c>
      <c r="BX15" s="66">
        <v>-9.0719135959311483</v>
      </c>
      <c r="BY15" s="66">
        <v>-14.637826424701128</v>
      </c>
      <c r="BZ15" s="66">
        <v>-9.2145174550615589</v>
      </c>
      <c r="CA15" s="66">
        <v>-8.9424617597720992</v>
      </c>
      <c r="CB15" s="66">
        <v>-11.563161847878302</v>
      </c>
      <c r="CC15" s="66">
        <v>-9.7824938738526956</v>
      </c>
      <c r="CD15" s="66">
        <v>-8.2640104331580151</v>
      </c>
      <c r="CE15" s="66">
        <v>-6.5568037767189749</v>
      </c>
      <c r="CF15" s="66">
        <v>-5.4343192197467651</v>
      </c>
      <c r="CG15" s="66">
        <v>-7.4259061955608381</v>
      </c>
      <c r="CH15" s="66">
        <v>-5.2173547014716846</v>
      </c>
      <c r="CI15" s="66">
        <v>-5.4844917259773922</v>
      </c>
      <c r="CJ15" s="66">
        <v>-13.10757741582437</v>
      </c>
      <c r="CK15" s="66">
        <v>-12.747096416719444</v>
      </c>
      <c r="CL15" s="66">
        <v>-5.1516081639409839</v>
      </c>
      <c r="CM15" s="66">
        <v>-9.711742761120016</v>
      </c>
      <c r="CN15" s="66">
        <v>-14.41864695259007</v>
      </c>
      <c r="CO15" s="67">
        <v>-14.59312831244565</v>
      </c>
      <c r="CP15" s="67">
        <v>-13.745243769786955</v>
      </c>
      <c r="CQ15" s="66">
        <v>-7.7204772507854127</v>
      </c>
      <c r="CR15" s="66">
        <v>-12.568726889330007</v>
      </c>
      <c r="CS15" s="66">
        <v>-12.747038272975326</v>
      </c>
      <c r="CT15" s="34">
        <f t="shared" si="1"/>
        <v>-13.810716886885404</v>
      </c>
      <c r="CU15" s="34">
        <f t="shared" si="2"/>
        <v>32.866616939603723</v>
      </c>
      <c r="CV15" s="34">
        <f>SQRT(CU15)</f>
        <v>5.7329413863743381</v>
      </c>
      <c r="CW15" s="34">
        <f t="shared" si="3"/>
        <v>95</v>
      </c>
      <c r="CX15" s="60">
        <v>-1</v>
      </c>
    </row>
    <row r="16" spans="1:102" s="1" customFormat="1" ht="15" x14ac:dyDescent="0.25">
      <c r="A16" s="59" t="s">
        <v>128</v>
      </c>
      <c r="B16" s="61" t="s">
        <v>131</v>
      </c>
      <c r="C16" s="67">
        <v>-1.9527219968274778</v>
      </c>
      <c r="D16" s="67">
        <v>-3.4579740882474987</v>
      </c>
      <c r="E16" s="67">
        <v>-4.3174777749310191</v>
      </c>
      <c r="F16" s="67">
        <v>-8.5476320881375187</v>
      </c>
      <c r="G16" s="67">
        <v>-2.2265857954658288</v>
      </c>
      <c r="H16" s="67">
        <v>-4.3451811940557921</v>
      </c>
      <c r="I16" s="67">
        <v>-7.6260321807892257</v>
      </c>
      <c r="J16" s="67">
        <v>-14.723960330291039</v>
      </c>
      <c r="K16" s="67">
        <v>-2.631185135119579</v>
      </c>
      <c r="L16" s="67">
        <v>-7.3059942404412066</v>
      </c>
      <c r="M16" s="67">
        <v>-7.1346665988951061</v>
      </c>
      <c r="N16" s="67">
        <v>-8.1219596942321068</v>
      </c>
      <c r="O16" s="67">
        <v>-4.7516728264185408</v>
      </c>
      <c r="P16" s="67">
        <v>-8.145312372729494</v>
      </c>
      <c r="Q16" s="67">
        <v>-8.4919090532562862</v>
      </c>
      <c r="R16" s="67">
        <v>-9.2026274281190954</v>
      </c>
      <c r="S16" s="67">
        <v>-8.7800166820316949</v>
      </c>
      <c r="T16" s="67">
        <v>-17.506231778104659</v>
      </c>
      <c r="U16" s="67">
        <v>-12.620532986487065</v>
      </c>
      <c r="V16" s="67">
        <v>-9.9275817772097916</v>
      </c>
      <c r="W16" s="67">
        <v>-9.6541152749981674</v>
      </c>
      <c r="X16" s="67">
        <v>-10.521561424113161</v>
      </c>
      <c r="Y16" s="67">
        <v>-12.039931419660846</v>
      </c>
      <c r="Z16" s="67">
        <v>-14.178472676496392</v>
      </c>
      <c r="AA16" s="67">
        <v>-14.564618170294082</v>
      </c>
      <c r="AB16" s="67">
        <v>-17.842444196968962</v>
      </c>
      <c r="AC16" s="67">
        <v>-22.958244582711913</v>
      </c>
      <c r="AD16" s="67">
        <v>-25.714343655573806</v>
      </c>
      <c r="AE16" s="67">
        <v>-21.939160030735273</v>
      </c>
      <c r="AF16" s="67">
        <v>-21.163862410247809</v>
      </c>
      <c r="AG16" s="67">
        <v>-22.507497799838188</v>
      </c>
      <c r="AH16" s="67">
        <v>-17.397575010873485</v>
      </c>
      <c r="AI16" s="67">
        <v>-15.46983339179995</v>
      </c>
      <c r="AJ16" s="67">
        <v>-14.295072058048557</v>
      </c>
      <c r="AK16" s="67">
        <v>-11.881576840223786</v>
      </c>
      <c r="AL16" s="67">
        <v>-7.5484843068318357</v>
      </c>
      <c r="AM16" s="67">
        <v>0.35999597651555665</v>
      </c>
      <c r="AN16" s="67">
        <v>12.596851073523691</v>
      </c>
      <c r="AO16" s="67">
        <v>7.9531720649534705</v>
      </c>
      <c r="AP16" s="67">
        <v>9.553649260483855</v>
      </c>
      <c r="AQ16" s="67">
        <v>6.6003755150911125</v>
      </c>
      <c r="AR16" s="67">
        <v>4.2985635225235814</v>
      </c>
      <c r="AS16" s="67">
        <v>-1.8863463464793813</v>
      </c>
      <c r="AT16" s="67">
        <v>-1.4294062847058291</v>
      </c>
      <c r="AU16" s="67">
        <v>-1.0447945202617002</v>
      </c>
      <c r="AV16" s="67">
        <v>-2.476692697654288</v>
      </c>
      <c r="AW16" s="67">
        <v>-7.252628787830437</v>
      </c>
      <c r="AX16" s="67">
        <v>-2.4438885064483209</v>
      </c>
      <c r="AY16" s="67">
        <v>-5.3917240711683068</v>
      </c>
      <c r="AZ16" s="67">
        <v>-4.6367372910787896</v>
      </c>
      <c r="BA16" s="67">
        <v>-3.7573272270328113</v>
      </c>
      <c r="BB16" s="67">
        <v>-1.4635557597726383</v>
      </c>
      <c r="BC16" s="67">
        <v>-3.4146767571688357</v>
      </c>
      <c r="BD16" s="67">
        <v>-1.8948936158908964</v>
      </c>
      <c r="BE16" s="67">
        <v>-4.6824191331056797</v>
      </c>
      <c r="BF16" s="67">
        <v>-1.2728305826594133</v>
      </c>
      <c r="BG16" s="67">
        <v>-3.3169002285834255</v>
      </c>
      <c r="BH16" s="67">
        <v>-2.518194808230958</v>
      </c>
      <c r="BI16" s="67">
        <v>-2.7967065853171929</v>
      </c>
      <c r="BJ16" s="67">
        <v>1.7163766970078629</v>
      </c>
      <c r="BK16" s="67">
        <v>-2.4481302405287964</v>
      </c>
      <c r="BL16" s="67">
        <v>-1.9974938759760923</v>
      </c>
      <c r="BM16" s="67">
        <v>-1.7204725068493405</v>
      </c>
      <c r="BN16" s="67">
        <v>3.3594647293958868</v>
      </c>
      <c r="BO16" s="67">
        <v>2.5108070794857871</v>
      </c>
      <c r="BP16" s="67">
        <v>-0.61545725633573789</v>
      </c>
      <c r="BQ16" s="67">
        <v>1.5361167667753457</v>
      </c>
      <c r="BR16" s="67">
        <v>2.8512639623750733</v>
      </c>
      <c r="BS16" s="67">
        <v>1.1417334468798441</v>
      </c>
      <c r="BT16" s="67">
        <v>-1.4537576743200087</v>
      </c>
      <c r="BU16" s="67">
        <v>-2.6861718559029972</v>
      </c>
      <c r="BV16" s="67">
        <v>7.6377536798101175</v>
      </c>
      <c r="BW16" s="67">
        <v>0.20637714916003705</v>
      </c>
      <c r="BX16" s="67">
        <v>1.7621997498495985</v>
      </c>
      <c r="BY16" s="67">
        <v>-5.4556567087260044</v>
      </c>
      <c r="BZ16" s="67">
        <v>2.8775472500261334</v>
      </c>
      <c r="CA16" s="67">
        <v>0.10319359102935165</v>
      </c>
      <c r="CB16" s="67">
        <v>-1.7998154015420764</v>
      </c>
      <c r="CC16" s="67">
        <v>-3.0748523202984392</v>
      </c>
      <c r="CD16" s="67">
        <v>2.3458966234107326</v>
      </c>
      <c r="CE16" s="67">
        <v>0.54820361609531587</v>
      </c>
      <c r="CF16" s="67">
        <v>3.6783125424115779</v>
      </c>
      <c r="CG16" s="67">
        <v>-0.37701334551840465</v>
      </c>
      <c r="CH16" s="67">
        <v>7.4832546791573016</v>
      </c>
      <c r="CI16" s="67">
        <v>-2.8242636196190469</v>
      </c>
      <c r="CJ16" s="67">
        <v>-8.9517555557599344</v>
      </c>
      <c r="CK16" s="67">
        <v>-6.6705799238228769</v>
      </c>
      <c r="CL16" s="67">
        <v>2.2632588167941563</v>
      </c>
      <c r="CM16" s="67">
        <v>-5.6921737686504796</v>
      </c>
      <c r="CN16" s="67">
        <v>-6.3299855782348287</v>
      </c>
      <c r="CO16" s="66">
        <v>-5.9928345290991016</v>
      </c>
      <c r="CP16" s="66">
        <v>-1.2213365796270266</v>
      </c>
      <c r="CQ16" s="66">
        <v>-5.0967809953587642</v>
      </c>
      <c r="CR16" s="66">
        <v>-4.1098808253114916</v>
      </c>
      <c r="CS16" s="66">
        <v>-5.2754189396426838</v>
      </c>
      <c r="CT16" s="34">
        <f t="shared" si="1"/>
        <v>-4.7745603808733019</v>
      </c>
      <c r="CU16" s="34">
        <f t="shared" si="2"/>
        <v>54.174972484800769</v>
      </c>
      <c r="CV16" s="34">
        <f t="shared" si="4"/>
        <v>7.3603649695379083</v>
      </c>
      <c r="CW16" s="34">
        <f t="shared" si="3"/>
        <v>95</v>
      </c>
      <c r="CX16" s="60">
        <v>-1</v>
      </c>
    </row>
    <row r="17" spans="1:102" ht="15" x14ac:dyDescent="0.25">
      <c r="A17" s="51" t="s">
        <v>118</v>
      </c>
      <c r="B17" s="62" t="s">
        <v>10</v>
      </c>
      <c r="C17" s="67">
        <v>3.7333333333333329</v>
      </c>
      <c r="D17" s="67">
        <v>3.2333333333333329</v>
      </c>
      <c r="E17" s="67">
        <v>1.5333333333333332</v>
      </c>
      <c r="F17" s="67">
        <v>1.3999999999999997</v>
      </c>
      <c r="G17" s="67">
        <v>0.43333333333333335</v>
      </c>
      <c r="H17" s="67">
        <v>1.0999999999999999</v>
      </c>
      <c r="I17" s="67">
        <v>1.9333333333333333</v>
      </c>
      <c r="J17" s="67">
        <v>1.9666666666666666</v>
      </c>
      <c r="K17" s="67">
        <v>1.5666666666666664</v>
      </c>
      <c r="L17" s="67">
        <v>1.4333333333333333</v>
      </c>
      <c r="M17" s="67">
        <v>1.1666666666666667</v>
      </c>
      <c r="N17" s="67">
        <v>1.6333333333333335</v>
      </c>
      <c r="O17" s="67">
        <v>2.2333333333333329</v>
      </c>
      <c r="P17" s="67">
        <v>2.9</v>
      </c>
      <c r="Q17" s="67">
        <v>3</v>
      </c>
      <c r="R17" s="67">
        <v>3.9333333333333331</v>
      </c>
      <c r="S17" s="67">
        <v>4.1000000000000005</v>
      </c>
      <c r="T17" s="67">
        <v>4.7333333333333334</v>
      </c>
      <c r="U17" s="67">
        <v>5.166666666666667</v>
      </c>
      <c r="V17" s="67">
        <v>5</v>
      </c>
      <c r="W17" s="67">
        <v>4.9666666666666668</v>
      </c>
      <c r="X17" s="67">
        <v>4.7333333333333334</v>
      </c>
      <c r="Y17" s="67">
        <v>4.8</v>
      </c>
      <c r="Z17" s="67">
        <v>4.7333333333333334</v>
      </c>
      <c r="AA17" s="67">
        <v>4.4333333333333327</v>
      </c>
      <c r="AB17" s="67">
        <v>4</v>
      </c>
      <c r="AC17" s="67">
        <v>3.8666666666666667</v>
      </c>
      <c r="AD17" s="67">
        <v>4.5</v>
      </c>
      <c r="AE17" s="67">
        <v>6.3999999999999995</v>
      </c>
      <c r="AF17" s="67">
        <v>7.3999999999999995</v>
      </c>
      <c r="AG17" s="67">
        <v>8.7333333333333325</v>
      </c>
      <c r="AH17" s="67">
        <v>9.5666666666666647</v>
      </c>
      <c r="AI17" s="67">
        <v>9.8333333333333339</v>
      </c>
      <c r="AJ17" s="67">
        <v>9.9333333333333336</v>
      </c>
      <c r="AK17" s="67">
        <v>9</v>
      </c>
      <c r="AL17" s="67">
        <v>7.333333333333333</v>
      </c>
      <c r="AM17" s="67">
        <v>6.5666666666666664</v>
      </c>
      <c r="AN17" s="67">
        <v>3.8666666666666667</v>
      </c>
      <c r="AO17" s="67">
        <v>1.0333333333333334</v>
      </c>
      <c r="AP17" s="67">
        <v>-1.5</v>
      </c>
      <c r="AQ17" s="67">
        <v>-4.7666666666666666</v>
      </c>
      <c r="AR17" s="67">
        <v>-4.8666666666666663</v>
      </c>
      <c r="AS17" s="67">
        <v>-3.7666666666666671</v>
      </c>
      <c r="AT17" s="67">
        <v>-2.6999999999999997</v>
      </c>
      <c r="AU17" s="67">
        <v>-1.2333333333333334</v>
      </c>
      <c r="AV17" s="67">
        <v>-6.6666666666666666E-2</v>
      </c>
      <c r="AW17" s="67">
        <v>0.33333333333333331</v>
      </c>
      <c r="AX17" s="67">
        <v>0.40000000000000008</v>
      </c>
      <c r="AY17" s="67">
        <v>0.26666666666666666</v>
      </c>
      <c r="AZ17" s="67">
        <v>0.79999999999999993</v>
      </c>
      <c r="BA17" s="67">
        <v>0.5</v>
      </c>
      <c r="BB17" s="67">
        <v>-0.33333333333333331</v>
      </c>
      <c r="BC17" s="67">
        <v>-0.3666666666666667</v>
      </c>
      <c r="BD17" s="67">
        <v>-0.6</v>
      </c>
      <c r="BE17" s="67">
        <v>-0.10000000000000002</v>
      </c>
      <c r="BF17" s="67">
        <v>0.70000000000000007</v>
      </c>
      <c r="BG17" s="67">
        <v>1.3333333333333333</v>
      </c>
      <c r="BH17" s="67">
        <v>1.7333333333333334</v>
      </c>
      <c r="BI17" s="67">
        <v>1.8333333333333333</v>
      </c>
      <c r="BJ17" s="67">
        <v>1.7333333333333334</v>
      </c>
      <c r="BK17" s="67">
        <v>1.3333333333333333</v>
      </c>
      <c r="BL17" s="67">
        <v>1.9333333333333333</v>
      </c>
      <c r="BM17" s="67">
        <v>1.3333333333333333</v>
      </c>
      <c r="BN17" s="67">
        <v>1.2333333333333334</v>
      </c>
      <c r="BO17" s="67">
        <v>0.9</v>
      </c>
      <c r="BP17" s="67">
        <v>0.73333333333333339</v>
      </c>
      <c r="BQ17" s="67">
        <v>1.4333333333333333</v>
      </c>
      <c r="BR17" s="67">
        <v>1.6333333333333335</v>
      </c>
      <c r="BS17" s="67">
        <v>1.5333333333333332</v>
      </c>
      <c r="BT17" s="67">
        <v>2</v>
      </c>
      <c r="BU17" s="67">
        <v>1.5666666666666667</v>
      </c>
      <c r="BV17" s="67">
        <v>1.5666666666666664</v>
      </c>
      <c r="BW17" s="67">
        <v>1.8333333333333333</v>
      </c>
      <c r="BX17" s="67">
        <v>1.8</v>
      </c>
      <c r="BY17" s="67">
        <v>1.9666666666666668</v>
      </c>
      <c r="BZ17" s="67">
        <v>2.0333333333333332</v>
      </c>
      <c r="CA17" s="67">
        <v>2.1333333333333333</v>
      </c>
      <c r="CB17" s="67">
        <v>2.4</v>
      </c>
      <c r="CC17" s="67">
        <v>2.3666666666666667</v>
      </c>
      <c r="CD17" s="67">
        <v>1.9666666666666668</v>
      </c>
      <c r="CE17" s="67">
        <v>1.9333333333333333</v>
      </c>
      <c r="CF17" s="67">
        <v>0.33333333333333331</v>
      </c>
      <c r="CG17" s="67">
        <v>0.66666666666666663</v>
      </c>
      <c r="CH17" s="67">
        <v>0.69999999999999984</v>
      </c>
      <c r="CI17" s="67">
        <v>0.73333333333333339</v>
      </c>
      <c r="CJ17" s="67">
        <v>1.5999999999999999</v>
      </c>
      <c r="CK17" s="67">
        <v>2</v>
      </c>
      <c r="CL17" s="67">
        <v>3.2000000000000006</v>
      </c>
      <c r="CM17" s="67">
        <v>4.7</v>
      </c>
      <c r="CN17" s="67">
        <v>6.8666666666666671</v>
      </c>
      <c r="CO17" s="67">
        <v>8.4333333333333318</v>
      </c>
      <c r="CP17" s="67">
        <v>10.233333333333333</v>
      </c>
      <c r="CQ17" s="67">
        <v>10.9</v>
      </c>
      <c r="CR17" s="67">
        <v>9.8333333333333339</v>
      </c>
      <c r="CS17" s="67">
        <v>8.1</v>
      </c>
      <c r="CT17" s="34">
        <f t="shared" si="1"/>
        <v>2.7491228070175442</v>
      </c>
      <c r="CU17" s="34">
        <f t="shared" si="2"/>
        <v>10.289381610053502</v>
      </c>
      <c r="CV17" s="34">
        <f t="shared" si="4"/>
        <v>3.2077065966284231</v>
      </c>
      <c r="CW17" s="34">
        <f t="shared" si="3"/>
        <v>95</v>
      </c>
      <c r="CX17" s="36">
        <v>1</v>
      </c>
    </row>
    <row r="18" spans="1:102" ht="15" x14ac:dyDescent="0.25">
      <c r="A18" s="51" t="s">
        <v>129</v>
      </c>
      <c r="B18" s="61" t="s">
        <v>148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>
        <v>49.6</v>
      </c>
      <c r="AF18" s="67">
        <v>39.700000000000003</v>
      </c>
      <c r="AG18" s="67">
        <v>36.5</v>
      </c>
      <c r="AH18" s="67">
        <v>23.1</v>
      </c>
      <c r="AI18" s="67">
        <v>16.7</v>
      </c>
      <c r="AJ18" s="67">
        <v>11.3</v>
      </c>
      <c r="AK18" s="67">
        <v>-3.8</v>
      </c>
      <c r="AL18" s="67">
        <v>-17.8</v>
      </c>
      <c r="AM18" s="67">
        <v>-37</v>
      </c>
      <c r="AN18" s="67">
        <v>-42.3</v>
      </c>
      <c r="AO18" s="67">
        <v>-39.1</v>
      </c>
      <c r="AP18" s="67">
        <v>-29.3</v>
      </c>
      <c r="AQ18" s="67">
        <v>-20.7</v>
      </c>
      <c r="AR18" s="67">
        <v>-11.5</v>
      </c>
      <c r="AS18" s="67">
        <v>-7.7</v>
      </c>
      <c r="AT18" s="67">
        <v>-2.4</v>
      </c>
      <c r="AU18" s="67">
        <v>10.8</v>
      </c>
      <c r="AV18" s="67">
        <v>12.3</v>
      </c>
      <c r="AW18" s="67">
        <v>13</v>
      </c>
      <c r="AX18" s="67">
        <v>5.8</v>
      </c>
      <c r="AY18" s="67">
        <v>2.6</v>
      </c>
      <c r="AZ18" s="67">
        <v>2</v>
      </c>
      <c r="BA18" s="67">
        <v>1.3</v>
      </c>
      <c r="BB18" s="67">
        <v>6.1</v>
      </c>
      <c r="BC18" s="67">
        <v>4.8</v>
      </c>
      <c r="BD18" s="67">
        <v>7.9</v>
      </c>
      <c r="BE18" s="67">
        <v>6.5</v>
      </c>
      <c r="BF18" s="67">
        <v>8.1999999999999993</v>
      </c>
      <c r="BG18" s="67">
        <v>10.6</v>
      </c>
      <c r="BH18" s="67">
        <v>7.7</v>
      </c>
      <c r="BI18" s="67">
        <v>10.7</v>
      </c>
      <c r="BJ18" s="67">
        <v>-4.5</v>
      </c>
      <c r="BK18" s="67">
        <v>-6.5</v>
      </c>
      <c r="BL18" s="67">
        <v>-4.5999999999999996</v>
      </c>
      <c r="BM18" s="67">
        <v>-7.9</v>
      </c>
      <c r="BN18" s="67">
        <v>6.6</v>
      </c>
      <c r="BO18" s="67">
        <v>7.1</v>
      </c>
      <c r="BP18" s="67">
        <v>9.5</v>
      </c>
      <c r="BQ18" s="67">
        <v>9.6</v>
      </c>
      <c r="BR18" s="67">
        <v>7.8</v>
      </c>
      <c r="BS18" s="67">
        <v>9.3000000000000007</v>
      </c>
      <c r="BT18" s="67">
        <v>9.1</v>
      </c>
      <c r="BU18" s="67">
        <v>8.8000000000000007</v>
      </c>
      <c r="BV18" s="67">
        <v>7.9</v>
      </c>
      <c r="BW18" s="67">
        <v>11.4</v>
      </c>
      <c r="BX18" s="67">
        <v>8.6999999999999993</v>
      </c>
      <c r="BY18" s="67">
        <v>7.2</v>
      </c>
      <c r="BZ18" s="67">
        <v>11.1</v>
      </c>
      <c r="CA18" s="67">
        <v>6.4</v>
      </c>
      <c r="CB18" s="67">
        <v>7.9</v>
      </c>
      <c r="CC18" s="67">
        <v>12.7</v>
      </c>
      <c r="CD18" s="67">
        <v>8.8000000000000007</v>
      </c>
      <c r="CE18" s="67">
        <v>8.8000000000000007</v>
      </c>
      <c r="CF18" s="67">
        <v>1.5</v>
      </c>
      <c r="CG18" s="67">
        <v>1.7</v>
      </c>
      <c r="CH18" s="67">
        <v>2.2000000000000002</v>
      </c>
      <c r="CI18" s="67">
        <v>2.9</v>
      </c>
      <c r="CJ18" s="67">
        <v>12.1</v>
      </c>
      <c r="CK18" s="67">
        <v>12.4</v>
      </c>
      <c r="CL18" s="67">
        <v>16.100000000000001</v>
      </c>
      <c r="CM18" s="67">
        <v>17.399999999999999</v>
      </c>
      <c r="CN18" s="67">
        <v>16.3</v>
      </c>
      <c r="CO18" s="66">
        <v>13.6</v>
      </c>
      <c r="CP18" s="66">
        <v>8.6</v>
      </c>
      <c r="CQ18" s="66">
        <v>5.9</v>
      </c>
      <c r="CR18" s="66">
        <v>5.4</v>
      </c>
      <c r="CS18" s="66">
        <v>3.2</v>
      </c>
      <c r="CT18" s="34">
        <f t="shared" si="1"/>
        <v>4.9268656716417896</v>
      </c>
      <c r="CU18" s="34">
        <f t="shared" si="2"/>
        <v>231.18684305744011</v>
      </c>
      <c r="CV18" s="34">
        <f t="shared" si="4"/>
        <v>15.204829596461781</v>
      </c>
      <c r="CW18" s="34">
        <f t="shared" si="3"/>
        <v>67</v>
      </c>
      <c r="CX18" s="36">
        <v>1</v>
      </c>
    </row>
    <row r="19" spans="1:102" x14ac:dyDescent="0.25"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58"/>
      <c r="CO19" s="58"/>
      <c r="CP19" s="58"/>
      <c r="CQ19" s="58"/>
      <c r="CR19" s="58"/>
      <c r="CS19" s="58"/>
      <c r="CT19" s="1"/>
      <c r="CU19" s="1"/>
      <c r="CV19" s="1"/>
      <c r="CW19" s="1"/>
    </row>
    <row r="20" spans="1:102" x14ac:dyDescent="0.25">
      <c r="CB20" s="44"/>
      <c r="CE20" s="37"/>
      <c r="CF20" s="37"/>
      <c r="CG20" s="37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1"/>
      <c r="CV20" s="1"/>
      <c r="CW20" s="1"/>
    </row>
    <row r="21" spans="1:102" ht="15" x14ac:dyDescent="0.25">
      <c r="CF21" s="37"/>
      <c r="CM21" s="57"/>
      <c r="CN21" s="57"/>
      <c r="CO21" s="57"/>
      <c r="CP21" s="57"/>
      <c r="CQ21" s="57"/>
      <c r="CR21" s="57"/>
      <c r="CS21" s="57"/>
      <c r="CT21" s="57"/>
      <c r="CU21" s="1"/>
    </row>
    <row r="22" spans="1:102" x14ac:dyDescent="0.25">
      <c r="B22" s="15" t="s">
        <v>96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CF22" s="37"/>
      <c r="CM22" s="45"/>
      <c r="CN22" s="45"/>
      <c r="CO22" s="45"/>
      <c r="CP22" s="45"/>
      <c r="CQ22" s="45"/>
      <c r="CR22" s="45"/>
      <c r="CS22" s="45"/>
      <c r="CT22" s="45"/>
    </row>
    <row r="23" spans="1:102" x14ac:dyDescent="0.25">
      <c r="CT23" s="46" t="s">
        <v>156</v>
      </c>
      <c r="CU23" s="1"/>
    </row>
    <row r="24" spans="1:102" x14ac:dyDescent="0.25">
      <c r="A24" s="56" t="s">
        <v>119</v>
      </c>
      <c r="B24" s="56" t="s">
        <v>11</v>
      </c>
      <c r="C24" s="19">
        <f t="shared" ref="C24:AH24" si="5">(C5-$CT$5)^2</f>
        <v>4.877123545706346</v>
      </c>
      <c r="D24" s="19">
        <f t="shared" si="5"/>
        <v>10.293965650969493</v>
      </c>
      <c r="E24" s="19">
        <f t="shared" si="5"/>
        <v>12.309018282548442</v>
      </c>
      <c r="F24" s="19">
        <f t="shared" si="5"/>
        <v>10.293965650969493</v>
      </c>
      <c r="G24" s="19">
        <f t="shared" si="5"/>
        <v>17.71080775623264</v>
      </c>
      <c r="H24" s="19">
        <f t="shared" si="5"/>
        <v>20.325860387811591</v>
      </c>
      <c r="I24" s="19">
        <f t="shared" si="5"/>
        <v>1.0169130193905718</v>
      </c>
      <c r="J24" s="19">
        <f t="shared" si="5"/>
        <v>1.9836498614958293</v>
      </c>
      <c r="K24" s="19">
        <f t="shared" si="5"/>
        <v>0.50186038781162634</v>
      </c>
      <c r="L24" s="19">
        <f t="shared" si="5"/>
        <v>0.24164986149584974</v>
      </c>
      <c r="M24" s="19">
        <f t="shared" si="5"/>
        <v>4.4454393351800334</v>
      </c>
      <c r="N24" s="19">
        <f t="shared" si="5"/>
        <v>0.34996565096953453</v>
      </c>
      <c r="O24" s="19">
        <f t="shared" si="5"/>
        <v>0.62659722991690647</v>
      </c>
      <c r="P24" s="19">
        <f t="shared" si="5"/>
        <v>8.361228808864297</v>
      </c>
      <c r="Q24" s="19">
        <f t="shared" si="5"/>
        <v>9.5578603878116635</v>
      </c>
      <c r="R24" s="19">
        <f t="shared" si="5"/>
        <v>4.8030182825485026</v>
      </c>
      <c r="S24" s="19">
        <f t="shared" si="5"/>
        <v>0.79491301939059122</v>
      </c>
      <c r="T24" s="19">
        <f t="shared" si="5"/>
        <v>0.50186038781162634</v>
      </c>
      <c r="U24" s="19">
        <f t="shared" si="5"/>
        <v>1.0169130193905718</v>
      </c>
      <c r="V24" s="19">
        <f t="shared" si="5"/>
        <v>7.2445972299169297</v>
      </c>
      <c r="W24" s="19">
        <f t="shared" si="5"/>
        <v>44.777228808864344</v>
      </c>
      <c r="X24" s="19">
        <f t="shared" si="5"/>
        <v>40.852281440443278</v>
      </c>
      <c r="Y24" s="19">
        <f t="shared" si="5"/>
        <v>70.418597229916983</v>
      </c>
      <c r="Z24" s="19">
        <f t="shared" si="5"/>
        <v>60.708702493074853</v>
      </c>
      <c r="AA24" s="19">
        <f t="shared" si="5"/>
        <v>101.83996565096962</v>
      </c>
      <c r="AB24" s="19">
        <f t="shared" si="5"/>
        <v>153.55122880886441</v>
      </c>
      <c r="AC24" s="19">
        <f t="shared" si="5"/>
        <v>179.33438670360124</v>
      </c>
      <c r="AD24" s="19">
        <f t="shared" si="5"/>
        <v>353.12343933518019</v>
      </c>
      <c r="AE24" s="19">
        <f t="shared" si="5"/>
        <v>501.38280775623292</v>
      </c>
      <c r="AF24" s="19">
        <f t="shared" si="5"/>
        <v>542.49764986149603</v>
      </c>
      <c r="AG24" s="19">
        <f t="shared" si="5"/>
        <v>566.03922880886444</v>
      </c>
      <c r="AH24" s="19">
        <f t="shared" si="5"/>
        <v>428.14143933518028</v>
      </c>
      <c r="AI24" s="19">
        <f t="shared" ref="AI24:BN24" si="6">(AI5-$CT$5)^2</f>
        <v>360.68007091412767</v>
      </c>
      <c r="AJ24" s="19">
        <f t="shared" si="6"/>
        <v>215.84249196675918</v>
      </c>
      <c r="AK24" s="19">
        <f t="shared" si="6"/>
        <v>129.76807091412755</v>
      </c>
      <c r="AL24" s="19">
        <f t="shared" si="6"/>
        <v>8.9495445983379796</v>
      </c>
      <c r="AM24" s="19">
        <f t="shared" si="6"/>
        <v>29.251018282548419</v>
      </c>
      <c r="AN24" s="19">
        <f t="shared" si="6"/>
        <v>96.205123545706257</v>
      </c>
      <c r="AO24" s="19">
        <f t="shared" si="6"/>
        <v>240.51112354570623</v>
      </c>
      <c r="AP24" s="19">
        <f t="shared" si="6"/>
        <v>449.79712354570603</v>
      </c>
      <c r="AQ24" s="19">
        <f t="shared" si="6"/>
        <v>299.58143933517982</v>
      </c>
      <c r="AR24" s="19">
        <f t="shared" si="6"/>
        <v>237.4194393351799</v>
      </c>
      <c r="AS24" s="19">
        <f t="shared" si="6"/>
        <v>118.99364986149574</v>
      </c>
      <c r="AT24" s="19">
        <f t="shared" si="6"/>
        <v>32.586070914127362</v>
      </c>
      <c r="AU24" s="19">
        <f t="shared" si="6"/>
        <v>23.120913019390532</v>
      </c>
      <c r="AV24" s="19">
        <f t="shared" si="6"/>
        <v>22.169228808864212</v>
      </c>
      <c r="AW24" s="19">
        <f t="shared" si="6"/>
        <v>23.120913019390532</v>
      </c>
      <c r="AX24" s="19">
        <f t="shared" si="6"/>
        <v>21.237544598337902</v>
      </c>
      <c r="AY24" s="19">
        <f t="shared" si="6"/>
        <v>30.342702493074739</v>
      </c>
      <c r="AZ24" s="19">
        <f t="shared" si="6"/>
        <v>28.179334072022105</v>
      </c>
      <c r="BA24" s="19">
        <f t="shared" si="6"/>
        <v>31.454386703601049</v>
      </c>
      <c r="BB24" s="19">
        <f t="shared" si="6"/>
        <v>26.095965650969475</v>
      </c>
      <c r="BC24" s="19">
        <f t="shared" si="6"/>
        <v>28.179334072022105</v>
      </c>
      <c r="BD24" s="19">
        <f t="shared" si="6"/>
        <v>20.325860387811591</v>
      </c>
      <c r="BE24" s="19">
        <f t="shared" si="6"/>
        <v>16.067439335180016</v>
      </c>
      <c r="BF24" s="19">
        <f t="shared" si="6"/>
        <v>18.562491966758959</v>
      </c>
      <c r="BG24" s="19">
        <f t="shared" si="6"/>
        <v>2.9187024930747727</v>
      </c>
      <c r="BH24" s="19">
        <f t="shared" si="6"/>
        <v>6.8038603878116071</v>
      </c>
      <c r="BI24" s="19">
        <f t="shared" si="6"/>
        <v>4.4454393351800334</v>
      </c>
      <c r="BJ24" s="19">
        <f t="shared" si="6"/>
        <v>6.2921761772852935</v>
      </c>
      <c r="BK24" s="19">
        <f t="shared" si="6"/>
        <v>8.4589130193905504</v>
      </c>
      <c r="BL24" s="19">
        <f t="shared" si="6"/>
        <v>7.3355445983379193</v>
      </c>
      <c r="BM24" s="19">
        <f t="shared" si="6"/>
        <v>3.2703867036010896</v>
      </c>
      <c r="BN24" s="19">
        <f t="shared" si="6"/>
        <v>2.9187024930747727</v>
      </c>
      <c r="BO24" s="19">
        <f t="shared" ref="BO24:CD24" si="7">(BO5-$CT$5)^2</f>
        <v>14.504070914127384</v>
      </c>
      <c r="BP24" s="19">
        <f t="shared" si="7"/>
        <v>15.275755124653697</v>
      </c>
      <c r="BQ24" s="19">
        <f t="shared" si="7"/>
        <v>28.179334072022105</v>
      </c>
      <c r="BR24" s="19">
        <f t="shared" si="7"/>
        <v>10.293965650969493</v>
      </c>
      <c r="BS24" s="19">
        <f t="shared" si="7"/>
        <v>4.4454393351800334</v>
      </c>
      <c r="BT24" s="19">
        <f t="shared" si="7"/>
        <v>0.25849196675899772</v>
      </c>
      <c r="BU24" s="19">
        <f t="shared" si="7"/>
        <v>0.65354459833794043</v>
      </c>
      <c r="BV24" s="19">
        <f t="shared" si="7"/>
        <v>2.5870182825484593</v>
      </c>
      <c r="BW24" s="19">
        <f t="shared" si="7"/>
        <v>0.16680775623268324</v>
      </c>
      <c r="BX24" s="19">
        <f t="shared" si="7"/>
        <v>0.3701761772853121</v>
      </c>
      <c r="BY24" s="19">
        <f t="shared" si="7"/>
        <v>1.0169130193905718</v>
      </c>
      <c r="BZ24" s="19">
        <f t="shared" si="7"/>
        <v>0.50186038781162634</v>
      </c>
      <c r="CA24" s="19">
        <f t="shared" si="7"/>
        <v>2.9187024930747727</v>
      </c>
      <c r="CB24" s="19">
        <f t="shared" si="7"/>
        <v>4.0337551246537195</v>
      </c>
      <c r="CC24" s="19">
        <f t="shared" si="7"/>
        <v>2.2753340720221455</v>
      </c>
      <c r="CD24" s="19">
        <f t="shared" si="7"/>
        <v>4.877123545706346</v>
      </c>
      <c r="CE24" s="19">
        <f t="shared" ref="CE24:CI24" si="8">(CE5-$CT$5)^2</f>
        <v>5.3288077562326635</v>
      </c>
      <c r="CF24" s="19">
        <f t="shared" si="8"/>
        <v>22.169228808864212</v>
      </c>
      <c r="CG24" s="19">
        <f t="shared" si="8"/>
        <v>4.4454393351800334</v>
      </c>
      <c r="CH24" s="19">
        <f t="shared" si="8"/>
        <v>5.800491966758976</v>
      </c>
      <c r="CI24" s="19">
        <f t="shared" si="8"/>
        <v>0.98322880886427577</v>
      </c>
      <c r="CJ24" s="19">
        <f t="shared" ref="CJ24:CO24" si="9">(CJ5-$CT$5)^2</f>
        <v>8.361228808864297</v>
      </c>
      <c r="CK24" s="19">
        <f t="shared" si="9"/>
        <v>10.834491966759041</v>
      </c>
      <c r="CL24" s="19">
        <f t="shared" si="9"/>
        <v>11.502807756232723</v>
      </c>
      <c r="CM24" s="19">
        <f t="shared" si="9"/>
        <v>3.2703867036010896</v>
      </c>
      <c r="CN24" s="19">
        <f t="shared" si="9"/>
        <v>0.65354459833794043</v>
      </c>
      <c r="CO24" s="19">
        <f t="shared" si="9"/>
        <v>7.3355445983379193</v>
      </c>
      <c r="CP24" s="19">
        <f t="shared" ref="CP24:CQ24" si="10">(CP5-$CT$5)^2</f>
        <v>1.2285972299168857</v>
      </c>
      <c r="CQ24" s="19">
        <f t="shared" si="10"/>
        <v>10.186176177285358</v>
      </c>
      <c r="CR24" s="19">
        <f t="shared" ref="CR24:CS24" si="11">(CR5-$CT$5)^2</f>
        <v>8.361228808864297</v>
      </c>
      <c r="CS24" s="19">
        <f t="shared" si="11"/>
        <v>7.2445972299169297</v>
      </c>
      <c r="CT24" s="1" t="s">
        <v>157</v>
      </c>
      <c r="CU24" s="1"/>
    </row>
    <row r="25" spans="1:102" x14ac:dyDescent="0.25">
      <c r="A25" s="56" t="s">
        <v>120</v>
      </c>
      <c r="B25" s="56" t="s">
        <v>12</v>
      </c>
      <c r="C25" s="19">
        <f t="shared" ref="C25:AH25" si="12">(C6-$CT$6)^2</f>
        <v>11.113450415512469</v>
      </c>
      <c r="D25" s="19">
        <f t="shared" si="12"/>
        <v>13.203660941828263</v>
      </c>
      <c r="E25" s="19">
        <f t="shared" si="12"/>
        <v>12.486924099723003</v>
      </c>
      <c r="F25" s="19">
        <f t="shared" si="12"/>
        <v>11.790187257617729</v>
      </c>
      <c r="G25" s="19">
        <f t="shared" si="12"/>
        <v>9.203239889196686</v>
      </c>
      <c r="H25" s="19">
        <f t="shared" si="12"/>
        <v>10.456713573407207</v>
      </c>
      <c r="I25" s="19">
        <f t="shared" si="12"/>
        <v>9.203239889196686</v>
      </c>
      <c r="J25" s="19">
        <f t="shared" si="12"/>
        <v>7.473029362880891</v>
      </c>
      <c r="K25" s="19">
        <f t="shared" si="12"/>
        <v>3.7391346260387817</v>
      </c>
      <c r="L25" s="19">
        <f t="shared" si="12"/>
        <v>8.6065030470914134</v>
      </c>
      <c r="M25" s="19">
        <f t="shared" si="12"/>
        <v>0.2848188365650986</v>
      </c>
      <c r="N25" s="19">
        <f t="shared" si="12"/>
        <v>1.7787135734072035</v>
      </c>
      <c r="O25" s="19">
        <f t="shared" si="12"/>
        <v>0.69502936288088724</v>
      </c>
      <c r="P25" s="19">
        <f t="shared" si="12"/>
        <v>1.2852398891966785</v>
      </c>
      <c r="Q25" s="19">
        <f t="shared" si="12"/>
        <v>1.2852398891966785</v>
      </c>
      <c r="R25" s="19">
        <f t="shared" si="12"/>
        <v>0.11134515235457094</v>
      </c>
      <c r="S25" s="19">
        <f t="shared" si="12"/>
        <v>1.7787135734072035</v>
      </c>
      <c r="T25" s="19">
        <f t="shared" si="12"/>
        <v>0.69502936288088724</v>
      </c>
      <c r="U25" s="19">
        <f t="shared" si="12"/>
        <v>0.2848188365650986</v>
      </c>
      <c r="V25" s="19">
        <f t="shared" si="12"/>
        <v>1.0685030470914159</v>
      </c>
      <c r="W25" s="19">
        <f t="shared" si="12"/>
        <v>0.53829252077562451</v>
      </c>
      <c r="X25" s="19">
        <f t="shared" si="12"/>
        <v>7.0924099722991255E-2</v>
      </c>
      <c r="Y25" s="19">
        <f t="shared" si="12"/>
        <v>1.8668188365650937</v>
      </c>
      <c r="Z25" s="19">
        <f t="shared" si="12"/>
        <v>4.6929240997229895</v>
      </c>
      <c r="AA25" s="19">
        <f t="shared" si="12"/>
        <v>5.59945041551246</v>
      </c>
      <c r="AB25" s="19">
        <f t="shared" si="12"/>
        <v>12.015345152354566</v>
      </c>
      <c r="AC25" s="19">
        <f t="shared" si="12"/>
        <v>19.064713573407193</v>
      </c>
      <c r="AD25" s="19">
        <f t="shared" si="12"/>
        <v>19.064713573407193</v>
      </c>
      <c r="AE25" s="19">
        <f t="shared" si="12"/>
        <v>19.064713573407193</v>
      </c>
      <c r="AF25" s="19">
        <f t="shared" si="12"/>
        <v>20.851239889196666</v>
      </c>
      <c r="AG25" s="19">
        <f t="shared" si="12"/>
        <v>21.774503047091407</v>
      </c>
      <c r="AH25" s="19">
        <f t="shared" si="12"/>
        <v>29.880608310249301</v>
      </c>
      <c r="AI25" s="19">
        <f t="shared" ref="AI25:BN25" si="13">(AI6-$CT$6)^2</f>
        <v>19.947976731301932</v>
      </c>
      <c r="AJ25" s="19">
        <f t="shared" si="13"/>
        <v>15.731660941828249</v>
      </c>
      <c r="AK25" s="19">
        <f t="shared" si="13"/>
        <v>8.2157662049861422</v>
      </c>
      <c r="AL25" s="19">
        <f t="shared" si="13"/>
        <v>0.21745041551246394</v>
      </c>
      <c r="AM25" s="19">
        <f t="shared" si="13"/>
        <v>10.456713573407207</v>
      </c>
      <c r="AN25" s="19">
        <f t="shared" si="13"/>
        <v>44.005766204986145</v>
      </c>
      <c r="AO25" s="19">
        <f t="shared" si="13"/>
        <v>76.277239889196693</v>
      </c>
      <c r="AP25" s="19">
        <f t="shared" si="13"/>
        <v>88.994397783933522</v>
      </c>
      <c r="AQ25" s="19">
        <f t="shared" si="13"/>
        <v>98.678081994459831</v>
      </c>
      <c r="AR25" s="19">
        <f t="shared" si="13"/>
        <v>88.994397783933522</v>
      </c>
      <c r="AS25" s="19">
        <f t="shared" si="13"/>
        <v>72.823766204986171</v>
      </c>
      <c r="AT25" s="19">
        <f t="shared" si="13"/>
        <v>56.756397783933544</v>
      </c>
      <c r="AU25" s="19">
        <f t="shared" si="13"/>
        <v>42.689029362880909</v>
      </c>
      <c r="AV25" s="19">
        <f t="shared" si="13"/>
        <v>37.622081994459826</v>
      </c>
      <c r="AW25" s="19">
        <f t="shared" si="13"/>
        <v>24.341239889196675</v>
      </c>
      <c r="AX25" s="19">
        <f t="shared" si="13"/>
        <v>22.407766204986157</v>
      </c>
      <c r="AY25" s="19">
        <f t="shared" si="13"/>
        <v>26.354713573407214</v>
      </c>
      <c r="AZ25" s="19">
        <f t="shared" si="13"/>
        <v>28.448187257617754</v>
      </c>
      <c r="BA25" s="19">
        <f t="shared" si="13"/>
        <v>12.486924099723003</v>
      </c>
      <c r="BB25" s="19">
        <f t="shared" si="13"/>
        <v>11.790187257617729</v>
      </c>
      <c r="BC25" s="19">
        <f t="shared" si="13"/>
        <v>3.0056609418282578</v>
      </c>
      <c r="BD25" s="19">
        <f t="shared" si="13"/>
        <v>0.40155567867036157</v>
      </c>
      <c r="BE25" s="19">
        <f t="shared" si="13"/>
        <v>2.3521872576177332</v>
      </c>
      <c r="BF25" s="19">
        <f t="shared" si="13"/>
        <v>0.53829252077562451</v>
      </c>
      <c r="BG25" s="19">
        <f t="shared" si="13"/>
        <v>0.40155567867036157</v>
      </c>
      <c r="BH25" s="19">
        <f t="shared" si="13"/>
        <v>7.0924099722991255E-2</v>
      </c>
      <c r="BI25" s="19">
        <f t="shared" si="13"/>
        <v>1.7871468144044635E-2</v>
      </c>
      <c r="BJ25" s="19">
        <f t="shared" si="13"/>
        <v>7.0924099722991255E-2</v>
      </c>
      <c r="BK25" s="19">
        <f t="shared" si="13"/>
        <v>0.44397673130193843</v>
      </c>
      <c r="BL25" s="19">
        <f t="shared" si="13"/>
        <v>1.603555678670358</v>
      </c>
      <c r="BM25" s="19">
        <f t="shared" si="13"/>
        <v>0.9337662049861466</v>
      </c>
      <c r="BN25" s="19">
        <f t="shared" si="13"/>
        <v>0.75050304709141069</v>
      </c>
      <c r="BO25" s="19">
        <f t="shared" ref="BO25:CD25" si="14">(BO6-$CT$6)^2</f>
        <v>0.32071357340720208</v>
      </c>
      <c r="BP25" s="19">
        <f t="shared" si="14"/>
        <v>1.1370293628808863</v>
      </c>
      <c r="BQ25" s="19">
        <f t="shared" si="14"/>
        <v>1.1370293628808863</v>
      </c>
      <c r="BR25" s="19">
        <f t="shared" si="14"/>
        <v>2.1500819944598293</v>
      </c>
      <c r="BS25" s="19">
        <f t="shared" si="14"/>
        <v>2.4533451523545704</v>
      </c>
      <c r="BT25" s="19">
        <f t="shared" si="14"/>
        <v>4.2696609418282545</v>
      </c>
      <c r="BU25" s="19">
        <f t="shared" si="14"/>
        <v>4.2696609418282545</v>
      </c>
      <c r="BV25" s="19">
        <f t="shared" si="14"/>
        <v>5.59945041551246</v>
      </c>
      <c r="BW25" s="19">
        <f t="shared" si="14"/>
        <v>7.1092398891966733</v>
      </c>
      <c r="BX25" s="19">
        <f t="shared" si="14"/>
        <v>11.332081994459825</v>
      </c>
      <c r="BY25" s="19">
        <f t="shared" si="14"/>
        <v>13.441871468144042</v>
      </c>
      <c r="BZ25" s="19">
        <f t="shared" si="14"/>
        <v>13.441871468144042</v>
      </c>
      <c r="CA25" s="19">
        <f t="shared" si="14"/>
        <v>14.948397783933508</v>
      </c>
      <c r="CB25" s="19">
        <f t="shared" si="14"/>
        <v>21.774503047091407</v>
      </c>
      <c r="CC25" s="19">
        <f t="shared" si="14"/>
        <v>21.774503047091407</v>
      </c>
      <c r="CD25" s="19">
        <f t="shared" si="14"/>
        <v>20.851239889196666</v>
      </c>
      <c r="CE25" s="19">
        <f t="shared" ref="CE25:CI25" si="15">(CE6-$CT$6)^2</f>
        <v>9.4022925207756174</v>
      </c>
      <c r="CF25" s="19">
        <f t="shared" si="15"/>
        <v>6.0827135734071947</v>
      </c>
      <c r="CG25" s="19">
        <f t="shared" si="15"/>
        <v>6.0827135734071947</v>
      </c>
      <c r="CH25" s="19">
        <f t="shared" si="15"/>
        <v>7.1092398891966733</v>
      </c>
      <c r="CI25" s="19">
        <f t="shared" si="15"/>
        <v>7.1092398891966733</v>
      </c>
      <c r="CJ25" s="19">
        <f t="shared" ref="CJ25:CO25" si="16">(CJ6-$CT$6)^2</f>
        <v>10.025555678670358</v>
      </c>
      <c r="CK25" s="19">
        <f t="shared" si="16"/>
        <v>12.015345152354566</v>
      </c>
      <c r="CL25" s="19">
        <f t="shared" si="16"/>
        <v>12.015345152354566</v>
      </c>
      <c r="CM25" s="19">
        <f t="shared" si="16"/>
        <v>13.441871468144042</v>
      </c>
      <c r="CN25" s="19">
        <f t="shared" si="16"/>
        <v>18.201450415512458</v>
      </c>
      <c r="CO25" s="19">
        <f t="shared" si="16"/>
        <v>14.185134626038774</v>
      </c>
      <c r="CP25" s="19">
        <f t="shared" ref="CP25:CQ25" si="17">(CP6-$CT$6)^2</f>
        <v>15.731660941828249</v>
      </c>
      <c r="CQ25" s="19">
        <f t="shared" si="17"/>
        <v>19.947976731301932</v>
      </c>
      <c r="CR25" s="19">
        <f t="shared" ref="CR25:CS25" si="18">(CR6-$CT$6)^2</f>
        <v>20.851239889196666</v>
      </c>
      <c r="CS25" s="19">
        <f t="shared" si="18"/>
        <v>18.201450415512458</v>
      </c>
      <c r="CT25" s="1" t="s">
        <v>158</v>
      </c>
      <c r="CU25" s="1"/>
    </row>
    <row r="26" spans="1:102" x14ac:dyDescent="0.25">
      <c r="A26" s="56" t="s">
        <v>121</v>
      </c>
      <c r="B26" s="56" t="s">
        <v>13</v>
      </c>
      <c r="C26" s="19">
        <f t="shared" ref="C26:AH26" si="19">(C7-$CT$7)^2</f>
        <v>52.891170083102601</v>
      </c>
      <c r="D26" s="19">
        <f t="shared" si="19"/>
        <v>52.891170083102601</v>
      </c>
      <c r="E26" s="19">
        <f t="shared" si="19"/>
        <v>52.891170083102601</v>
      </c>
      <c r="F26" s="19">
        <f t="shared" si="19"/>
        <v>52.891170083102601</v>
      </c>
      <c r="G26" s="19">
        <f t="shared" si="19"/>
        <v>43.19948587257624</v>
      </c>
      <c r="H26" s="19">
        <f t="shared" si="19"/>
        <v>43.19948587257624</v>
      </c>
      <c r="I26" s="19">
        <f t="shared" si="19"/>
        <v>40.610433240997345</v>
      </c>
      <c r="J26" s="19">
        <f t="shared" si="19"/>
        <v>40.610433240997345</v>
      </c>
      <c r="K26" s="19">
        <f t="shared" si="19"/>
        <v>44.524012188365731</v>
      </c>
      <c r="L26" s="19">
        <f t="shared" si="19"/>
        <v>25.731591135734117</v>
      </c>
      <c r="M26" s="19">
        <f t="shared" si="19"/>
        <v>12.763696398892</v>
      </c>
      <c r="N26" s="19">
        <f t="shared" si="19"/>
        <v>15.781801662049887</v>
      </c>
      <c r="O26" s="19">
        <f t="shared" si="19"/>
        <v>22.778012188365722</v>
      </c>
      <c r="P26" s="19">
        <f t="shared" si="19"/>
        <v>20.908959556786744</v>
      </c>
      <c r="Q26" s="19">
        <f t="shared" si="19"/>
        <v>8.8365385041551434</v>
      </c>
      <c r="R26" s="19">
        <f t="shared" si="19"/>
        <v>19.119906925207832</v>
      </c>
      <c r="S26" s="19">
        <f t="shared" si="19"/>
        <v>18.255380609418346</v>
      </c>
      <c r="T26" s="19">
        <f t="shared" si="19"/>
        <v>15.781801662049887</v>
      </c>
      <c r="U26" s="19">
        <f t="shared" si="19"/>
        <v>10.710117451523594</v>
      </c>
      <c r="V26" s="19">
        <f t="shared" si="19"/>
        <v>12.763696398892</v>
      </c>
      <c r="W26" s="19">
        <f t="shared" si="19"/>
        <v>19.119906925207832</v>
      </c>
      <c r="X26" s="19">
        <f t="shared" si="19"/>
        <v>8.2520121883657023</v>
      </c>
      <c r="Y26" s="19">
        <f t="shared" si="19"/>
        <v>5.1648542936288431</v>
      </c>
      <c r="Z26" s="19">
        <f t="shared" si="19"/>
        <v>2.7976963988919872</v>
      </c>
      <c r="AA26" s="19">
        <f t="shared" si="19"/>
        <v>0.94601218836565715</v>
      </c>
      <c r="AB26" s="19">
        <f t="shared" si="19"/>
        <v>0.27811745152354234</v>
      </c>
      <c r="AC26" s="19">
        <f t="shared" si="19"/>
        <v>8.5694858725761502</v>
      </c>
      <c r="AD26" s="19">
        <f t="shared" si="19"/>
        <v>2.0373806094182694</v>
      </c>
      <c r="AE26" s="19">
        <f t="shared" si="19"/>
        <v>0.52906481994458743</v>
      </c>
      <c r="AF26" s="19">
        <f t="shared" si="19"/>
        <v>6.3875911357340556</v>
      </c>
      <c r="AG26" s="19">
        <f t="shared" si="19"/>
        <v>18.726117451523493</v>
      </c>
      <c r="AH26" s="19">
        <f t="shared" si="19"/>
        <v>18.726117451523493</v>
      </c>
      <c r="AI26" s="19">
        <f t="shared" ref="AI26:BN26" si="20">(AI7-$CT$7)^2</f>
        <v>13.157801662049797</v>
      </c>
      <c r="AJ26" s="19">
        <f t="shared" si="20"/>
        <v>19.601591135734029</v>
      </c>
      <c r="AK26" s="19">
        <f t="shared" si="20"/>
        <v>13.893275346260332</v>
      </c>
      <c r="AL26" s="19">
        <f t="shared" si="20"/>
        <v>2.0373806094182694</v>
      </c>
      <c r="AM26" s="19">
        <f t="shared" si="20"/>
        <v>0.76148587257619282</v>
      </c>
      <c r="AN26" s="19">
        <f t="shared" si="20"/>
        <v>12.059170083102515</v>
      </c>
      <c r="AO26" s="19">
        <f t="shared" si="20"/>
        <v>38.101380609418356</v>
      </c>
      <c r="AP26" s="19">
        <f t="shared" si="20"/>
        <v>51.446643767313105</v>
      </c>
      <c r="AQ26" s="19">
        <f t="shared" si="20"/>
        <v>61.978327977839477</v>
      </c>
      <c r="AR26" s="19">
        <f t="shared" si="20"/>
        <v>51.446643767313105</v>
      </c>
      <c r="AS26" s="19">
        <f t="shared" si="20"/>
        <v>31.05422271468149</v>
      </c>
      <c r="AT26" s="19">
        <f t="shared" si="20"/>
        <v>35.672327977839373</v>
      </c>
      <c r="AU26" s="19">
        <f t="shared" si="20"/>
        <v>39.345906925207849</v>
      </c>
      <c r="AV26" s="19">
        <f t="shared" si="20"/>
        <v>23.74253850415521</v>
      </c>
      <c r="AW26" s="19">
        <f t="shared" si="20"/>
        <v>14.23274903047097</v>
      </c>
      <c r="AX26" s="19">
        <f t="shared" si="20"/>
        <v>13.488222714681484</v>
      </c>
      <c r="AY26" s="19">
        <f t="shared" si="20"/>
        <v>18.255380609418346</v>
      </c>
      <c r="AZ26" s="19">
        <f t="shared" si="20"/>
        <v>9.4410648199446268</v>
      </c>
      <c r="BA26" s="19">
        <f t="shared" si="20"/>
        <v>1.6195911357340911</v>
      </c>
      <c r="BB26" s="19">
        <f t="shared" si="20"/>
        <v>2.168643767313029</v>
      </c>
      <c r="BC26" s="19">
        <f t="shared" si="20"/>
        <v>1.8841174515235701</v>
      </c>
      <c r="BD26" s="19">
        <f t="shared" si="20"/>
        <v>0.59695955678671508</v>
      </c>
      <c r="BE26" s="19">
        <f t="shared" si="20"/>
        <v>0.10717008310248911</v>
      </c>
      <c r="BF26" s="19">
        <f t="shared" si="20"/>
        <v>5.2753462603884827E-3</v>
      </c>
      <c r="BG26" s="19">
        <f t="shared" si="20"/>
        <v>5.2753462603884827E-3</v>
      </c>
      <c r="BH26" s="19">
        <f t="shared" si="20"/>
        <v>0.39359113573406085</v>
      </c>
      <c r="BI26" s="19">
        <f t="shared" si="20"/>
        <v>0.39359113573406085</v>
      </c>
      <c r="BJ26" s="19">
        <f t="shared" si="20"/>
        <v>0.39359113573406085</v>
      </c>
      <c r="BK26" s="19">
        <f t="shared" si="20"/>
        <v>1.0554858725761707</v>
      </c>
      <c r="BL26" s="19">
        <f t="shared" si="20"/>
        <v>4.9611700831024601</v>
      </c>
      <c r="BM26" s="19">
        <f t="shared" si="20"/>
        <v>7.4385385041550842</v>
      </c>
      <c r="BN26" s="19">
        <f t="shared" si="20"/>
        <v>7.4385385041550842</v>
      </c>
      <c r="BO26" s="19">
        <f t="shared" ref="BO26:CD26" si="21">(BO7-$CT$7)^2</f>
        <v>5.4166437673129915</v>
      </c>
      <c r="BP26" s="19">
        <f t="shared" si="21"/>
        <v>9.7804332409971746</v>
      </c>
      <c r="BQ26" s="19">
        <f t="shared" si="21"/>
        <v>9.7804332409971746</v>
      </c>
      <c r="BR26" s="19">
        <f t="shared" si="21"/>
        <v>9.1649595567866839</v>
      </c>
      <c r="BS26" s="19">
        <f t="shared" si="21"/>
        <v>8.5694858725761502</v>
      </c>
      <c r="BT26" s="19">
        <f t="shared" si="21"/>
        <v>15.424222714681404</v>
      </c>
      <c r="BU26" s="19">
        <f t="shared" si="21"/>
        <v>24.278959556786656</v>
      </c>
      <c r="BV26" s="19">
        <f t="shared" si="21"/>
        <v>25.274433240997197</v>
      </c>
      <c r="BW26" s="19">
        <f t="shared" si="21"/>
        <v>23.303485872576118</v>
      </c>
      <c r="BX26" s="19">
        <f t="shared" si="21"/>
        <v>32.802749030470913</v>
      </c>
      <c r="BY26" s="19">
        <f t="shared" si="21"/>
        <v>43.922012188365535</v>
      </c>
      <c r="BZ26" s="19">
        <f t="shared" si="21"/>
        <v>36.329170083102454</v>
      </c>
      <c r="CA26" s="19">
        <f t="shared" si="21"/>
        <v>32.802749030470913</v>
      </c>
      <c r="CB26" s="19">
        <f t="shared" si="21"/>
        <v>36.329170083102454</v>
      </c>
      <c r="CC26" s="19">
        <f t="shared" si="21"/>
        <v>47.988433240997068</v>
      </c>
      <c r="CD26" s="19">
        <f t="shared" si="21"/>
        <v>45.257485872576176</v>
      </c>
      <c r="CE26" s="19">
        <f t="shared" ref="CE26:CI26" si="22">(CE7-$CT$7)^2</f>
        <v>36.329170083102454</v>
      </c>
      <c r="CF26" s="19">
        <f t="shared" si="22"/>
        <v>29.456327977839209</v>
      </c>
      <c r="CG26" s="19">
        <f t="shared" si="22"/>
        <v>31.667275346260286</v>
      </c>
      <c r="CH26" s="19">
        <f t="shared" si="22"/>
        <v>26.289906925207664</v>
      </c>
      <c r="CI26" s="19">
        <f t="shared" si="22"/>
        <v>8.5694858725761502</v>
      </c>
      <c r="CJ26" s="19">
        <f t="shared" ref="CJ26:CO26" si="23">(CJ7-$CT$7)^2</f>
        <v>13.157801662049797</v>
      </c>
      <c r="CK26" s="19">
        <f t="shared" si="23"/>
        <v>23.303485872576118</v>
      </c>
      <c r="CL26" s="19">
        <f t="shared" si="23"/>
        <v>16.219696398891941</v>
      </c>
      <c r="CM26" s="19">
        <f t="shared" si="23"/>
        <v>20.497064819944569</v>
      </c>
      <c r="CN26" s="19">
        <f t="shared" si="23"/>
        <v>28.380854293628744</v>
      </c>
      <c r="CO26" s="19">
        <f t="shared" si="23"/>
        <v>35.133696398891828</v>
      </c>
      <c r="CP26" s="19">
        <f t="shared" ref="CP26:CQ26" si="24">(CP7-$CT$7)^2</f>
        <v>28.380854293628744</v>
      </c>
      <c r="CQ26" s="19">
        <f t="shared" si="24"/>
        <v>25.274433240997197</v>
      </c>
      <c r="CR26" s="19">
        <f t="shared" ref="CR26:CS26" si="25">(CR7-$CT$7)^2</f>
        <v>32.802749030470913</v>
      </c>
      <c r="CS26" s="19">
        <f t="shared" si="25"/>
        <v>36.329170083102454</v>
      </c>
      <c r="CT26" s="1" t="s">
        <v>159</v>
      </c>
      <c r="CU26" s="1"/>
    </row>
    <row r="27" spans="1:102" x14ac:dyDescent="0.25">
      <c r="A27" s="56" t="s">
        <v>122</v>
      </c>
      <c r="B27" s="56" t="s">
        <v>14</v>
      </c>
      <c r="W27" s="20">
        <f t="shared" ref="W27:BB27" si="26">(W8-$CT$8)^2</f>
        <v>32410249</v>
      </c>
      <c r="X27" s="20">
        <f t="shared" si="26"/>
        <v>22231225</v>
      </c>
      <c r="Y27" s="20">
        <f t="shared" si="26"/>
        <v>15912121</v>
      </c>
      <c r="Z27" s="20">
        <f t="shared" si="26"/>
        <v>12794929</v>
      </c>
      <c r="AA27" s="20">
        <f t="shared" si="26"/>
        <v>148996</v>
      </c>
      <c r="AB27" s="20">
        <f t="shared" si="26"/>
        <v>2244004</v>
      </c>
      <c r="AC27" s="20">
        <f t="shared" si="26"/>
        <v>16216729</v>
      </c>
      <c r="AD27" s="20">
        <f t="shared" si="26"/>
        <v>13690000</v>
      </c>
      <c r="AE27" s="20">
        <f t="shared" si="26"/>
        <v>25836889</v>
      </c>
      <c r="AF27" s="20">
        <f t="shared" si="26"/>
        <v>22127616</v>
      </c>
      <c r="AG27" s="20">
        <f t="shared" si="26"/>
        <v>16394401</v>
      </c>
      <c r="AH27" s="20">
        <f t="shared" si="26"/>
        <v>5184</v>
      </c>
      <c r="AI27" s="20">
        <f t="shared" si="26"/>
        <v>17656804</v>
      </c>
      <c r="AJ27" s="20">
        <f t="shared" si="26"/>
        <v>2480625</v>
      </c>
      <c r="AK27" s="20">
        <f t="shared" si="26"/>
        <v>9388096</v>
      </c>
      <c r="AL27" s="20">
        <f t="shared" si="26"/>
        <v>28227969</v>
      </c>
      <c r="AM27" s="20">
        <f t="shared" si="26"/>
        <v>56957209</v>
      </c>
      <c r="AN27" s="20">
        <f t="shared" si="26"/>
        <v>80425024</v>
      </c>
      <c r="AO27" s="20">
        <f t="shared" si="26"/>
        <v>102495376</v>
      </c>
      <c r="AP27" s="20">
        <f t="shared" si="26"/>
        <v>120516484</v>
      </c>
      <c r="AQ27" s="20">
        <f t="shared" si="26"/>
        <v>116748025</v>
      </c>
      <c r="AR27" s="20">
        <f t="shared" si="26"/>
        <v>107661376</v>
      </c>
      <c r="AS27" s="20">
        <f t="shared" si="26"/>
        <v>89775625</v>
      </c>
      <c r="AT27" s="20">
        <f t="shared" si="26"/>
        <v>90820900</v>
      </c>
      <c r="AU27" s="20">
        <f t="shared" si="26"/>
        <v>37515625</v>
      </c>
      <c r="AV27" s="20">
        <f t="shared" si="26"/>
        <v>38204761</v>
      </c>
      <c r="AW27" s="20">
        <f t="shared" si="26"/>
        <v>45751696</v>
      </c>
      <c r="AX27" s="20">
        <f t="shared" si="26"/>
        <v>55353600</v>
      </c>
      <c r="AY27" s="20">
        <f t="shared" si="26"/>
        <v>24049216</v>
      </c>
      <c r="AZ27" s="20">
        <f t="shared" si="26"/>
        <v>27846729</v>
      </c>
      <c r="BA27" s="20">
        <f t="shared" si="26"/>
        <v>33385284</v>
      </c>
      <c r="BB27" s="20">
        <f t="shared" si="26"/>
        <v>30658369</v>
      </c>
      <c r="BC27" s="20">
        <f t="shared" ref="BC27:CD27" si="27">(BC8-$CT$8)^2</f>
        <v>3225616</v>
      </c>
      <c r="BD27" s="20">
        <f t="shared" si="27"/>
        <v>7789681</v>
      </c>
      <c r="BE27" s="20">
        <f t="shared" si="27"/>
        <v>12609601</v>
      </c>
      <c r="BF27" s="20">
        <f t="shared" si="27"/>
        <v>22714756</v>
      </c>
      <c r="BG27" s="20">
        <f t="shared" si="27"/>
        <v>5602689</v>
      </c>
      <c r="BH27" s="20">
        <f t="shared" si="27"/>
        <v>12475024</v>
      </c>
      <c r="BI27" s="20">
        <f t="shared" si="27"/>
        <v>28676025</v>
      </c>
      <c r="BJ27" s="20">
        <f t="shared" si="27"/>
        <v>41951529</v>
      </c>
      <c r="BK27" s="20">
        <f t="shared" si="27"/>
        <v>9947716</v>
      </c>
      <c r="BL27" s="20">
        <f t="shared" si="27"/>
        <v>6400900</v>
      </c>
      <c r="BM27" s="20">
        <f t="shared" si="27"/>
        <v>16072081</v>
      </c>
      <c r="BN27" s="20">
        <f t="shared" si="27"/>
        <v>20638849</v>
      </c>
      <c r="BO27" s="20">
        <f t="shared" si="27"/>
        <v>8602489</v>
      </c>
      <c r="BP27" s="20">
        <f t="shared" si="27"/>
        <v>2262016</v>
      </c>
      <c r="BQ27" s="20">
        <f t="shared" si="27"/>
        <v>6390784</v>
      </c>
      <c r="BR27" s="20">
        <f t="shared" si="27"/>
        <v>5331481</v>
      </c>
      <c r="BS27" s="20">
        <f t="shared" si="27"/>
        <v>323761</v>
      </c>
      <c r="BT27" s="20">
        <f t="shared" si="27"/>
        <v>2116</v>
      </c>
      <c r="BU27" s="20">
        <f t="shared" si="27"/>
        <v>781456</v>
      </c>
      <c r="BV27" s="20">
        <f t="shared" si="27"/>
        <v>672400</v>
      </c>
      <c r="BW27" s="20">
        <f t="shared" si="27"/>
        <v>29430625</v>
      </c>
      <c r="BX27" s="20">
        <f t="shared" si="27"/>
        <v>62141689</v>
      </c>
      <c r="BY27" s="20">
        <f t="shared" si="27"/>
        <v>35485849</v>
      </c>
      <c r="BZ27" s="20">
        <f t="shared" si="27"/>
        <v>21031396</v>
      </c>
      <c r="CA27" s="20">
        <f t="shared" si="27"/>
        <v>143280900</v>
      </c>
      <c r="CB27" s="20">
        <f t="shared" si="27"/>
        <v>187991521</v>
      </c>
      <c r="CC27" s="20">
        <f t="shared" si="27"/>
        <v>154306084</v>
      </c>
      <c r="CD27" s="20">
        <f t="shared" si="27"/>
        <v>128097124</v>
      </c>
      <c r="CE27" s="20">
        <f t="shared" ref="CE27:CI27" si="28">(CE8-$CT$8)^2</f>
        <v>4414201</v>
      </c>
      <c r="CF27" s="20">
        <f t="shared" si="28"/>
        <v>18472804</v>
      </c>
      <c r="CG27" s="20">
        <f t="shared" si="28"/>
        <v>17089956</v>
      </c>
      <c r="CH27" s="20">
        <f t="shared" si="28"/>
        <v>242064</v>
      </c>
      <c r="CI27" s="20">
        <f t="shared" si="28"/>
        <v>23872996</v>
      </c>
      <c r="CJ27" s="20">
        <f t="shared" ref="CJ27:CO27" si="29">(CJ8-$CT$8)^2</f>
        <v>79619929</v>
      </c>
      <c r="CK27" s="20">
        <f t="shared" si="29"/>
        <v>46580625</v>
      </c>
      <c r="CL27" s="20">
        <f t="shared" si="29"/>
        <v>102292996</v>
      </c>
      <c r="CM27" s="20">
        <f t="shared" si="29"/>
        <v>137100681</v>
      </c>
      <c r="CN27" s="20">
        <f t="shared" si="29"/>
        <v>93605625</v>
      </c>
      <c r="CO27" s="20">
        <f t="shared" si="29"/>
        <v>86601636</v>
      </c>
      <c r="CP27" s="20">
        <f t="shared" ref="CP27:CQ27" si="30">(CP8-$CT$8)^2</f>
        <v>33074001</v>
      </c>
      <c r="CQ27" s="20">
        <f t="shared" si="30"/>
        <v>51696100</v>
      </c>
      <c r="CR27" s="20">
        <f t="shared" ref="CR27:CS27" si="31">(CR8-$CT$8)^2</f>
        <v>72352036</v>
      </c>
      <c r="CS27" s="20">
        <f t="shared" si="31"/>
        <v>76352644</v>
      </c>
      <c r="CT27" s="1" t="s">
        <v>165</v>
      </c>
      <c r="CU27" s="1"/>
    </row>
    <row r="28" spans="1:102" x14ac:dyDescent="0.25">
      <c r="A28" s="56" t="s">
        <v>123</v>
      </c>
      <c r="B28" s="56" t="s">
        <v>15</v>
      </c>
      <c r="C28" s="19">
        <f t="shared" ref="C28:AH28" si="32">(C9-$CT$9)^2</f>
        <v>151.13467146814386</v>
      </c>
      <c r="D28" s="19">
        <f t="shared" si="32"/>
        <v>132.10477673130165</v>
      </c>
      <c r="E28" s="19">
        <f t="shared" si="32"/>
        <v>132.10477673130165</v>
      </c>
      <c r="F28" s="19">
        <f t="shared" si="32"/>
        <v>376.1149872576172</v>
      </c>
      <c r="G28" s="19">
        <f t="shared" si="32"/>
        <v>16.758250415512379</v>
      </c>
      <c r="H28" s="19">
        <f t="shared" si="32"/>
        <v>4.3835135734071589</v>
      </c>
      <c r="I28" s="19">
        <f t="shared" si="32"/>
        <v>16.758250415512379</v>
      </c>
      <c r="J28" s="19">
        <f t="shared" si="32"/>
        <v>5.2609872576176935</v>
      </c>
      <c r="K28" s="19">
        <f t="shared" si="32"/>
        <v>1.1961451523545479</v>
      </c>
      <c r="L28" s="19">
        <f t="shared" si="32"/>
        <v>8.7767313019371067E-3</v>
      </c>
      <c r="M28" s="19">
        <f t="shared" si="32"/>
        <v>3.6340398891967154</v>
      </c>
      <c r="N28" s="19">
        <f t="shared" si="32"/>
        <v>4.3835135734071589</v>
      </c>
      <c r="O28" s="19">
        <f t="shared" si="32"/>
        <v>4.8122504155123949</v>
      </c>
      <c r="P28" s="19">
        <f t="shared" si="32"/>
        <v>10.848355678670311</v>
      </c>
      <c r="Q28" s="19">
        <f t="shared" si="32"/>
        <v>5.3190925207756976</v>
      </c>
      <c r="R28" s="19">
        <f t="shared" si="32"/>
        <v>0.36761883656511302</v>
      </c>
      <c r="S28" s="19">
        <f t="shared" si="32"/>
        <v>7.8754083102493979</v>
      </c>
      <c r="T28" s="19">
        <f t="shared" si="32"/>
        <v>6.2816188365651202</v>
      </c>
      <c r="U28" s="19">
        <f t="shared" si="32"/>
        <v>0.36761883656511302</v>
      </c>
      <c r="V28" s="19">
        <f t="shared" si="32"/>
        <v>1.1961451523545479</v>
      </c>
      <c r="W28" s="19">
        <f t="shared" si="32"/>
        <v>6.2816188365651202</v>
      </c>
      <c r="X28" s="19">
        <f t="shared" si="32"/>
        <v>34.884566204986271</v>
      </c>
      <c r="Y28" s="19">
        <f t="shared" si="32"/>
        <v>1.706460941828297</v>
      </c>
      <c r="Z28" s="19">
        <f t="shared" si="32"/>
        <v>7.3241451523546113</v>
      </c>
      <c r="AA28" s="19">
        <f t="shared" si="32"/>
        <v>7.3241451523546113</v>
      </c>
      <c r="AB28" s="19">
        <f t="shared" si="32"/>
        <v>1.977724099723021</v>
      </c>
      <c r="AC28" s="19">
        <f t="shared" si="32"/>
        <v>13.005513573407297</v>
      </c>
      <c r="AD28" s="19">
        <f t="shared" si="32"/>
        <v>9.3829362880896286E-2</v>
      </c>
      <c r="AE28" s="19">
        <f t="shared" si="32"/>
        <v>11.6029872576178</v>
      </c>
      <c r="AF28" s="19">
        <f t="shared" si="32"/>
        <v>0.49888199445984449</v>
      </c>
      <c r="AG28" s="19">
        <f t="shared" si="32"/>
        <v>7.3241451523546113</v>
      </c>
      <c r="AH28" s="19">
        <f t="shared" si="32"/>
        <v>0.98740831024929809</v>
      </c>
      <c r="AI28" s="19">
        <f t="shared" ref="AI28:BN28" si="33">(AI9-$CT$9)^2</f>
        <v>13.643303047091294</v>
      </c>
      <c r="AJ28" s="19">
        <f t="shared" si="33"/>
        <v>15.160776731301835</v>
      </c>
      <c r="AK28" s="19">
        <f t="shared" si="33"/>
        <v>44.805408310249184</v>
      </c>
      <c r="AL28" s="19">
        <f t="shared" si="33"/>
        <v>204.3094083102491</v>
      </c>
      <c r="AM28" s="19">
        <f t="shared" si="33"/>
        <v>313.06646094182793</v>
      </c>
      <c r="AN28" s="19">
        <f t="shared" si="33"/>
        <v>268.75288199445941</v>
      </c>
      <c r="AO28" s="19">
        <f t="shared" si="33"/>
        <v>255.7979346260384</v>
      </c>
      <c r="AP28" s="19">
        <f t="shared" si="33"/>
        <v>148.68593462603857</v>
      </c>
      <c r="AQ28" s="19">
        <f t="shared" si="33"/>
        <v>86.372566204986015</v>
      </c>
      <c r="AR28" s="19">
        <f t="shared" si="33"/>
        <v>19.30446094182814</v>
      </c>
      <c r="AS28" s="19">
        <f t="shared" si="33"/>
        <v>11.517092520775533</v>
      </c>
      <c r="AT28" s="19">
        <f t="shared" si="33"/>
        <v>24.936881994459785</v>
      </c>
      <c r="AU28" s="19">
        <f t="shared" si="33"/>
        <v>24.936881994459785</v>
      </c>
      <c r="AV28" s="19">
        <f t="shared" si="33"/>
        <v>0.48119778393349566</v>
      </c>
      <c r="AW28" s="19">
        <f t="shared" si="33"/>
        <v>0.48119778393349566</v>
      </c>
      <c r="AX28" s="19">
        <f t="shared" si="33"/>
        <v>3.5860398891966256</v>
      </c>
      <c r="AY28" s="19">
        <f t="shared" si="33"/>
        <v>4.2566204986152704E-2</v>
      </c>
      <c r="AZ28" s="19">
        <f t="shared" si="33"/>
        <v>6.7928819944599033</v>
      </c>
      <c r="BA28" s="19">
        <f t="shared" si="33"/>
        <v>4.4365662049862058</v>
      </c>
      <c r="BB28" s="19">
        <f t="shared" si="33"/>
        <v>0.65014515235459658</v>
      </c>
      <c r="BC28" s="19">
        <f t="shared" si="33"/>
        <v>1.0126714681440538</v>
      </c>
      <c r="BD28" s="19">
        <f t="shared" si="33"/>
        <v>11.6029872576178</v>
      </c>
      <c r="BE28" s="19">
        <f t="shared" si="33"/>
        <v>6.7928819944599033</v>
      </c>
      <c r="BF28" s="19">
        <f t="shared" si="33"/>
        <v>1.0126714681440538</v>
      </c>
      <c r="BG28" s="19">
        <f t="shared" si="33"/>
        <v>1.2239346260388104</v>
      </c>
      <c r="BH28" s="19">
        <f t="shared" si="33"/>
        <v>8.4466714681441051</v>
      </c>
      <c r="BI28" s="19">
        <f t="shared" si="33"/>
        <v>16.050566204986186</v>
      </c>
      <c r="BJ28" s="19">
        <f t="shared" si="33"/>
        <v>8.7767313019371067E-3</v>
      </c>
      <c r="BK28" s="19">
        <f t="shared" si="33"/>
        <v>1.4551977839335362</v>
      </c>
      <c r="BL28" s="19">
        <f t="shared" si="33"/>
        <v>6.2816188365651202</v>
      </c>
      <c r="BM28" s="19">
        <f t="shared" si="33"/>
        <v>3.6340398891967154</v>
      </c>
      <c r="BN28" s="19">
        <f t="shared" si="33"/>
        <v>1.0126714681440538</v>
      </c>
      <c r="BO28" s="19">
        <f t="shared" ref="BO28:CD28" si="34">(BO9-$CT$9)^2</f>
        <v>5.3190925207756976</v>
      </c>
      <c r="BP28" s="19">
        <f t="shared" si="34"/>
        <v>6.7928819944599033</v>
      </c>
      <c r="BQ28" s="19">
        <f t="shared" si="34"/>
        <v>16.050566204986186</v>
      </c>
      <c r="BR28" s="19">
        <f t="shared" si="34"/>
        <v>10.280460941828304</v>
      </c>
      <c r="BS28" s="19">
        <f t="shared" si="34"/>
        <v>16.861829362880997</v>
      </c>
      <c r="BT28" s="19">
        <f t="shared" si="34"/>
        <v>24.071934626038882</v>
      </c>
      <c r="BU28" s="19">
        <f t="shared" si="34"/>
        <v>23.100671468144199</v>
      </c>
      <c r="BV28" s="19">
        <f t="shared" si="34"/>
        <v>23.100671468144199</v>
      </c>
      <c r="BW28" s="19">
        <f t="shared" si="34"/>
        <v>34.884566204986271</v>
      </c>
      <c r="BX28" s="19">
        <f t="shared" si="34"/>
        <v>62.50982936288105</v>
      </c>
      <c r="BY28" s="19">
        <f t="shared" si="34"/>
        <v>37.287092520775786</v>
      </c>
      <c r="BZ28" s="19">
        <f t="shared" si="34"/>
        <v>37.287092520775786</v>
      </c>
      <c r="CA28" s="19">
        <f t="shared" si="34"/>
        <v>44.974671468144145</v>
      </c>
      <c r="CB28" s="19">
        <f t="shared" si="34"/>
        <v>41.040881994459966</v>
      </c>
      <c r="CC28" s="19">
        <f t="shared" si="34"/>
        <v>29.228250415512576</v>
      </c>
      <c r="CD28" s="19">
        <f t="shared" si="34"/>
        <v>16.050566204986186</v>
      </c>
      <c r="CE28" s="19">
        <f t="shared" ref="CE28:CI28" si="35">(CE9-$CT$9)^2</f>
        <v>2.2310925207756092</v>
      </c>
      <c r="CF28" s="19">
        <f t="shared" si="35"/>
        <v>3.2627767313019973</v>
      </c>
      <c r="CG28" s="19">
        <f t="shared" si="35"/>
        <v>1.2239346260388104</v>
      </c>
      <c r="CH28" s="19">
        <f t="shared" si="35"/>
        <v>9.03793462603881</v>
      </c>
      <c r="CI28" s="19">
        <f t="shared" si="35"/>
        <v>16.861829362880997</v>
      </c>
      <c r="CJ28" s="19">
        <f t="shared" ref="CJ28:CO28" si="36">(CJ9-$CT$9)^2</f>
        <v>21.218145152354694</v>
      </c>
      <c r="CK28" s="19">
        <f t="shared" si="36"/>
        <v>29.228250415512576</v>
      </c>
      <c r="CL28" s="19">
        <f t="shared" si="36"/>
        <v>43.643408310249484</v>
      </c>
      <c r="CM28" s="19">
        <f t="shared" si="36"/>
        <v>29.228250415512576</v>
      </c>
      <c r="CN28" s="19">
        <f t="shared" si="36"/>
        <v>30.319513573407253</v>
      </c>
      <c r="CO28" s="19">
        <f t="shared" si="36"/>
        <v>31.430776731302089</v>
      </c>
      <c r="CP28" s="19">
        <f t="shared" ref="CP28:CQ28" si="37">(CP9-$CT$9)^2</f>
        <v>10.280460941828304</v>
      </c>
      <c r="CQ28" s="19">
        <f t="shared" si="37"/>
        <v>6.2816188365651202</v>
      </c>
      <c r="CR28" s="19">
        <f t="shared" ref="CR28:CS28" si="38">(CR9-$CT$9)^2</f>
        <v>13.736776731301996</v>
      </c>
      <c r="CS28" s="19">
        <f t="shared" si="38"/>
        <v>6.7928819944599033</v>
      </c>
      <c r="CT28" s="1" t="s">
        <v>160</v>
      </c>
      <c r="CU28" s="1"/>
    </row>
    <row r="29" spans="1:102" x14ac:dyDescent="0.25">
      <c r="A29" s="56" t="s">
        <v>138</v>
      </c>
      <c r="B29" s="56" t="s">
        <v>16</v>
      </c>
      <c r="G29" s="19">
        <f t="shared" ref="G29:AL29" si="39">(G10-$CT$10)^2</f>
        <v>1111.1843723919544</v>
      </c>
      <c r="H29" s="19">
        <f t="shared" si="39"/>
        <v>860.50891451649659</v>
      </c>
      <c r="I29" s="19">
        <f t="shared" si="39"/>
        <v>177.80708301466527</v>
      </c>
      <c r="J29" s="19">
        <f t="shared" si="39"/>
        <v>235.14481195239418</v>
      </c>
      <c r="K29" s="19">
        <f t="shared" si="39"/>
        <v>169.02857263615482</v>
      </c>
      <c r="L29" s="19">
        <f t="shared" si="39"/>
        <v>18.787302794885157</v>
      </c>
      <c r="M29" s="19">
        <f t="shared" si="39"/>
        <v>106.75506836265095</v>
      </c>
      <c r="N29" s="19">
        <f t="shared" si="39"/>
        <v>40.097192904775376</v>
      </c>
      <c r="O29" s="19">
        <f t="shared" si="39"/>
        <v>5.4495738571562446</v>
      </c>
      <c r="P29" s="19">
        <f t="shared" si="39"/>
        <v>87.131625139207429</v>
      </c>
      <c r="Q29" s="19">
        <f t="shared" si="39"/>
        <v>32.098658106240599</v>
      </c>
      <c r="R29" s="19">
        <f t="shared" si="39"/>
        <v>75.092064699647224</v>
      </c>
      <c r="S29" s="19">
        <f t="shared" si="39"/>
        <v>16.008792416374764</v>
      </c>
      <c r="T29" s="19">
        <f t="shared" si="39"/>
        <v>0.44298045056287683</v>
      </c>
      <c r="U29" s="19">
        <f t="shared" si="39"/>
        <v>152.08400609158869</v>
      </c>
      <c r="V29" s="19">
        <f t="shared" si="39"/>
        <v>205.41294382052646</v>
      </c>
      <c r="W29" s="19">
        <f t="shared" si="39"/>
        <v>40.097192904775376</v>
      </c>
      <c r="X29" s="19">
        <f t="shared" si="39"/>
        <v>152.08400609158869</v>
      </c>
      <c r="Y29" s="19">
        <f t="shared" si="39"/>
        <v>544.39316360074633</v>
      </c>
      <c r="Z29" s="19">
        <f t="shared" si="39"/>
        <v>747.05103905862165</v>
      </c>
      <c r="AA29" s="19">
        <f t="shared" si="39"/>
        <v>483.95164955923224</v>
      </c>
      <c r="AB29" s="19">
        <f t="shared" si="39"/>
        <v>592.05763246521531</v>
      </c>
      <c r="AC29" s="19">
        <f t="shared" si="39"/>
        <v>940.37704638462924</v>
      </c>
      <c r="AD29" s="19">
        <f t="shared" si="39"/>
        <v>940.37704638462924</v>
      </c>
      <c r="AE29" s="19">
        <f t="shared" si="39"/>
        <v>658.72136872895146</v>
      </c>
      <c r="AF29" s="19">
        <f t="shared" si="39"/>
        <v>728.9406605482435</v>
      </c>
      <c r="AG29" s="19">
        <f t="shared" si="39"/>
        <v>802.71550792309063</v>
      </c>
      <c r="AH29" s="19">
        <f t="shared" si="39"/>
        <v>455.06422587180862</v>
      </c>
      <c r="AI29" s="19">
        <f t="shared" si="39"/>
        <v>0.11184491942733266</v>
      </c>
      <c r="AJ29" s="19">
        <f t="shared" si="39"/>
        <v>225.03296824055039</v>
      </c>
      <c r="AK29" s="19">
        <f t="shared" si="39"/>
        <v>215.14334675092906</v>
      </c>
      <c r="AL29" s="19">
        <f t="shared" si="39"/>
        <v>729.05934186692423</v>
      </c>
      <c r="AM29" s="19">
        <f t="shared" ref="AM29:BR29" si="40">(AM10-$CT$10)^2</f>
        <v>1444.0835176911</v>
      </c>
      <c r="AN29" s="19">
        <f t="shared" si="40"/>
        <v>1600.0879132954956</v>
      </c>
      <c r="AO29" s="19">
        <f t="shared" si="40"/>
        <v>1444.0835176911</v>
      </c>
      <c r="AP29" s="19">
        <f t="shared" si="40"/>
        <v>1600.0879132954956</v>
      </c>
      <c r="AQ29" s="19">
        <f t="shared" si="40"/>
        <v>1418.8605628681444</v>
      </c>
      <c r="AR29" s="19">
        <f t="shared" si="40"/>
        <v>1320.1909657985477</v>
      </c>
      <c r="AS29" s="19">
        <f t="shared" si="40"/>
        <v>625.05494626252857</v>
      </c>
      <c r="AT29" s="19">
        <f t="shared" si="40"/>
        <v>676.05714406472634</v>
      </c>
      <c r="AU29" s="19">
        <f t="shared" si="40"/>
        <v>641.83345664103877</v>
      </c>
      <c r="AV29" s="19">
        <f t="shared" si="40"/>
        <v>361.04175944934155</v>
      </c>
      <c r="AW29" s="19">
        <f t="shared" si="40"/>
        <v>28.456167263749613</v>
      </c>
      <c r="AX29" s="19">
        <f t="shared" si="40"/>
        <v>36.013188020770329</v>
      </c>
      <c r="AY29" s="19">
        <f t="shared" si="40"/>
        <v>106.80048960807189</v>
      </c>
      <c r="AZ29" s="19">
        <f t="shared" si="40"/>
        <v>5.4495738571562446</v>
      </c>
      <c r="BA29" s="19">
        <f t="shared" si="40"/>
        <v>11.103786311368756</v>
      </c>
      <c r="BB29" s="19">
        <f t="shared" si="40"/>
        <v>0.44591085349326554</v>
      </c>
      <c r="BC29" s="19">
        <f t="shared" si="40"/>
        <v>69.462760670342973</v>
      </c>
      <c r="BD29" s="19">
        <f t="shared" si="40"/>
        <v>1.7807093882917884</v>
      </c>
      <c r="BE29" s="19">
        <f t="shared" si="40"/>
        <v>0.99780340538584067</v>
      </c>
      <c r="BF29" s="19">
        <f t="shared" si="40"/>
        <v>1.7807093882917884</v>
      </c>
      <c r="BG29" s="19">
        <f t="shared" si="40"/>
        <v>21.788035395617776</v>
      </c>
      <c r="BH29" s="19">
        <f t="shared" si="40"/>
        <v>1.0021990097814095</v>
      </c>
      <c r="BI29" s="19">
        <f t="shared" si="40"/>
        <v>35.986814394396916</v>
      </c>
      <c r="BJ29" s="19">
        <f t="shared" si="40"/>
        <v>0.99780340538584067</v>
      </c>
      <c r="BK29" s="19">
        <f t="shared" si="40"/>
        <v>36.013188020770329</v>
      </c>
      <c r="BL29" s="19">
        <f t="shared" si="40"/>
        <v>58.794628802211157</v>
      </c>
      <c r="BM29" s="19">
        <f t="shared" si="40"/>
        <v>0.44591085349326554</v>
      </c>
      <c r="BN29" s="19">
        <f t="shared" si="40"/>
        <v>152.13821854580081</v>
      </c>
      <c r="BO29" s="19">
        <f t="shared" si="40"/>
        <v>298.17572770331003</v>
      </c>
      <c r="BP29" s="19">
        <f t="shared" si="40"/>
        <v>325.24074601832831</v>
      </c>
      <c r="BQ29" s="19">
        <f t="shared" si="40"/>
        <v>169.8964236740058</v>
      </c>
      <c r="BR29" s="19">
        <f t="shared" si="40"/>
        <v>131.50964711722938</v>
      </c>
      <c r="BS29" s="19">
        <f t="shared" ref="BS29:CD29" si="41">(BS10-$CT$10)^2</f>
        <v>83.437852245434627</v>
      </c>
      <c r="BT29" s="19">
        <f t="shared" si="41"/>
        <v>4.0440768023183173E-2</v>
      </c>
      <c r="BU29" s="19">
        <f t="shared" si="41"/>
        <v>79.784811952394463</v>
      </c>
      <c r="BV29" s="19">
        <f t="shared" si="41"/>
        <v>108.83151524909778</v>
      </c>
      <c r="BW29" s="19">
        <f t="shared" si="41"/>
        <v>114.46648472406724</v>
      </c>
      <c r="BX29" s="19">
        <f t="shared" si="41"/>
        <v>222.97162513920773</v>
      </c>
      <c r="BY29" s="19">
        <f t="shared" si="41"/>
        <v>412.04538582296851</v>
      </c>
      <c r="BZ29" s="19">
        <f t="shared" si="41"/>
        <v>364.76802318560584</v>
      </c>
      <c r="CA29" s="19">
        <f t="shared" si="41"/>
        <v>465.07371305129567</v>
      </c>
      <c r="CB29" s="19">
        <f t="shared" si="41"/>
        <v>386.7345555421382</v>
      </c>
      <c r="CC29" s="19">
        <f t="shared" si="41"/>
        <v>354.65305371063641</v>
      </c>
      <c r="CD29" s="19">
        <f t="shared" si="41"/>
        <v>143.17481195239455</v>
      </c>
      <c r="CE29" s="19">
        <f t="shared" ref="CE29:CI29" si="42">(CE10-$CT$10)^2</f>
        <v>76.251918179500706</v>
      </c>
      <c r="CF29" s="19">
        <f t="shared" si="42"/>
        <v>34.797034174616684</v>
      </c>
      <c r="CG29" s="19">
        <f t="shared" si="42"/>
        <v>32.858511586094032</v>
      </c>
      <c r="CH29" s="19">
        <f t="shared" si="42"/>
        <v>62.920343087925708</v>
      </c>
      <c r="CI29" s="19">
        <f t="shared" si="42"/>
        <v>18.480550658133129</v>
      </c>
      <c r="CJ29" s="19">
        <f t="shared" ref="CJ29:CO29" si="43">(CJ10-$CT$10)^2</f>
        <v>34.797034174616684</v>
      </c>
      <c r="CK29" s="19">
        <f t="shared" si="43"/>
        <v>155.3903797179623</v>
      </c>
      <c r="CL29" s="19">
        <f t="shared" si="43"/>
        <v>146.38340780099045</v>
      </c>
      <c r="CM29" s="19">
        <f t="shared" si="43"/>
        <v>108.13714406472657</v>
      </c>
      <c r="CN29" s="19">
        <f t="shared" si="43"/>
        <v>185.83781561539826</v>
      </c>
      <c r="CO29" s="19">
        <f t="shared" si="43"/>
        <v>218.02199143957398</v>
      </c>
      <c r="CP29" s="19">
        <f t="shared" ref="CP29:CQ29" si="44">(CP10-$CT$10)^2</f>
        <v>108.83151524909786</v>
      </c>
      <c r="CQ29" s="19">
        <f t="shared" si="44"/>
        <v>17.075361402943891</v>
      </c>
      <c r="CR29" s="19">
        <f t="shared" ref="CR29:CS29" si="45">(CR10-$CT$10)^2</f>
        <v>54.251588509170958</v>
      </c>
      <c r="CS29" s="19">
        <f t="shared" si="45"/>
        <v>215.0788778864605</v>
      </c>
      <c r="CT29" s="1" t="s">
        <v>161</v>
      </c>
      <c r="CU29" s="1"/>
    </row>
    <row r="30" spans="1:102" x14ac:dyDescent="0.25">
      <c r="A30" s="56" t="s">
        <v>139</v>
      </c>
      <c r="B30" s="56" t="s">
        <v>17</v>
      </c>
      <c r="S30" s="19">
        <f>(S11-$CT$11)^2</f>
        <v>1.1558518043760739</v>
      </c>
      <c r="T30" s="19">
        <f t="shared" ref="T30:AX30" si="46">(T11-$CT$11)^2</f>
        <v>36.906906656696727</v>
      </c>
      <c r="U30" s="19">
        <f t="shared" si="46"/>
        <v>65.207328597624979</v>
      </c>
      <c r="V30" s="19">
        <f t="shared" si="46"/>
        <v>65.207328597624979</v>
      </c>
      <c r="W30" s="19">
        <f t="shared" si="46"/>
        <v>122.65796150901737</v>
      </c>
      <c r="X30" s="19">
        <f t="shared" si="46"/>
        <v>16.606484715768463</v>
      </c>
      <c r="Y30" s="19">
        <f t="shared" si="46"/>
        <v>198.10859442040976</v>
      </c>
      <c r="Z30" s="19">
        <f t="shared" si="46"/>
        <v>326.70943830226628</v>
      </c>
      <c r="AA30" s="19">
        <f t="shared" si="46"/>
        <v>101.50775053855324</v>
      </c>
      <c r="AB30" s="19">
        <f t="shared" si="46"/>
        <v>198.10859442040976</v>
      </c>
      <c r="AC30" s="19">
        <f t="shared" si="46"/>
        <v>227.2588053908739</v>
      </c>
      <c r="AD30" s="19">
        <f t="shared" si="46"/>
        <v>326.70943830226628</v>
      </c>
      <c r="AE30" s="19">
        <f t="shared" si="46"/>
        <v>291.55922733180216</v>
      </c>
      <c r="AF30" s="19">
        <f t="shared" si="46"/>
        <v>227.2588053908739</v>
      </c>
      <c r="AG30" s="19">
        <f t="shared" si="46"/>
        <v>258.40901636133805</v>
      </c>
      <c r="AH30" s="19">
        <f t="shared" si="46"/>
        <v>122.65796150901737</v>
      </c>
      <c r="AI30" s="19">
        <f t="shared" si="46"/>
        <v>1.1558518043760739</v>
      </c>
      <c r="AJ30" s="19">
        <f t="shared" si="46"/>
        <v>24.254585981591294</v>
      </c>
      <c r="AK30" s="19">
        <f t="shared" si="46"/>
        <v>79.653742099734771</v>
      </c>
      <c r="AL30" s="19">
        <f t="shared" si="46"/>
        <v>437.8512104541652</v>
      </c>
      <c r="AM30" s="19">
        <f t="shared" si="46"/>
        <v>1019.1988897790598</v>
      </c>
      <c r="AN30" s="19">
        <f t="shared" si="46"/>
        <v>1219.7482568676674</v>
      </c>
      <c r="AO30" s="19">
        <f t="shared" si="46"/>
        <v>895.4993117199881</v>
      </c>
      <c r="AP30" s="19">
        <f t="shared" si="46"/>
        <v>836.64952269045216</v>
      </c>
      <c r="AQ30" s="19">
        <f t="shared" si="46"/>
        <v>836.64952269045216</v>
      </c>
      <c r="AR30" s="19">
        <f t="shared" si="46"/>
        <v>222.75247627695001</v>
      </c>
      <c r="AS30" s="19">
        <f t="shared" si="46"/>
        <v>62.803953070198908</v>
      </c>
      <c r="AT30" s="19">
        <f t="shared" si="46"/>
        <v>193.90268724741412</v>
      </c>
      <c r="AU30" s="19">
        <f t="shared" si="46"/>
        <v>321.3018433655576</v>
      </c>
      <c r="AV30" s="19">
        <f t="shared" si="46"/>
        <v>142.20310918834238</v>
      </c>
      <c r="AW30" s="19">
        <f t="shared" si="46"/>
        <v>62.803953070198908</v>
      </c>
      <c r="AX30" s="19">
        <f t="shared" si="46"/>
        <v>35.104375011127168</v>
      </c>
      <c r="AY30" s="19">
        <f t="shared" ref="AY30:CD30" si="47">(AY11-$CT$11)^2</f>
        <v>98.503531129270641</v>
      </c>
      <c r="AZ30" s="19">
        <f t="shared" si="47"/>
        <v>79.653742099734771</v>
      </c>
      <c r="BA30" s="19">
        <f t="shared" si="47"/>
        <v>8.5550079225195539</v>
      </c>
      <c r="BB30" s="19">
        <f t="shared" si="47"/>
        <v>15.404796952055424</v>
      </c>
      <c r="BC30" s="19">
        <f t="shared" si="47"/>
        <v>35.104375011127168</v>
      </c>
      <c r="BD30" s="19">
        <f t="shared" si="47"/>
        <v>98.503531129270641</v>
      </c>
      <c r="BE30" s="19">
        <f t="shared" si="47"/>
        <v>3.7052188929836842</v>
      </c>
      <c r="BF30" s="19">
        <f t="shared" si="47"/>
        <v>0.85542986344781402</v>
      </c>
      <c r="BG30" s="19">
        <f t="shared" si="47"/>
        <v>5.6408339119439262E-3</v>
      </c>
      <c r="BH30" s="19">
        <f t="shared" si="47"/>
        <v>3.7052188929836842</v>
      </c>
      <c r="BI30" s="19">
        <f t="shared" si="47"/>
        <v>1.1558518043760739</v>
      </c>
      <c r="BJ30" s="19">
        <f t="shared" si="47"/>
        <v>3.7052188929836842</v>
      </c>
      <c r="BK30" s="19">
        <f t="shared" si="47"/>
        <v>8.5550079225195539</v>
      </c>
      <c r="BL30" s="19">
        <f t="shared" si="47"/>
        <v>15.404796952055424</v>
      </c>
      <c r="BM30" s="19">
        <f t="shared" si="47"/>
        <v>15.404796952055424</v>
      </c>
      <c r="BN30" s="19">
        <f t="shared" si="47"/>
        <v>8.5550079225195539</v>
      </c>
      <c r="BO30" s="19">
        <f t="shared" si="47"/>
        <v>35.104375011127168</v>
      </c>
      <c r="BP30" s="19">
        <f t="shared" si="47"/>
        <v>24.254585981591294</v>
      </c>
      <c r="BQ30" s="19">
        <f t="shared" si="47"/>
        <v>3.7052188929836842</v>
      </c>
      <c r="BR30" s="19">
        <f t="shared" si="47"/>
        <v>3.7052188929836842</v>
      </c>
      <c r="BS30" s="19">
        <f t="shared" si="47"/>
        <v>5.6408339119439262E-3</v>
      </c>
      <c r="BT30" s="19">
        <f t="shared" si="47"/>
        <v>4.3060627748402034</v>
      </c>
      <c r="BU30" s="19">
        <f t="shared" si="47"/>
        <v>16.606484715768463</v>
      </c>
      <c r="BV30" s="19">
        <f t="shared" si="47"/>
        <v>65.207328597624979</v>
      </c>
      <c r="BW30" s="19">
        <f t="shared" si="47"/>
        <v>50.057117627160856</v>
      </c>
      <c r="BX30" s="19">
        <f t="shared" si="47"/>
        <v>82.357539568089109</v>
      </c>
      <c r="BY30" s="19">
        <f t="shared" si="47"/>
        <v>145.8081724794815</v>
      </c>
      <c r="BZ30" s="19">
        <f t="shared" si="47"/>
        <v>122.65796150901737</v>
      </c>
      <c r="CA30" s="19">
        <f t="shared" si="47"/>
        <v>122.65796150901737</v>
      </c>
      <c r="CB30" s="19">
        <f t="shared" si="47"/>
        <v>107.6428138296925</v>
      </c>
      <c r="CC30" s="19">
        <f t="shared" si="47"/>
        <v>34.516864462603863</v>
      </c>
      <c r="CD30" s="19">
        <f t="shared" si="47"/>
        <v>8.8512526482579119</v>
      </c>
      <c r="CE30" s="19">
        <f t="shared" ref="CE30:CI30" si="48">(CE11-$CT$11)^2</f>
        <v>21.856611298046953</v>
      </c>
      <c r="CF30" s="19">
        <f t="shared" si="48"/>
        <v>1.5598639819118656E-2</v>
      </c>
      <c r="CG30" s="19">
        <f t="shared" si="48"/>
        <v>7.7012104541651105</v>
      </c>
      <c r="CH30" s="19">
        <f t="shared" si="48"/>
        <v>31.081801171464658</v>
      </c>
      <c r="CI30" s="19">
        <f t="shared" si="48"/>
        <v>11.391337036443554</v>
      </c>
      <c r="CJ30" s="19">
        <f t="shared" ref="CJ30:CO30" si="49">(CJ11-$CT$11)^2</f>
        <v>65.207328597624979</v>
      </c>
      <c r="CK30" s="19">
        <f t="shared" si="49"/>
        <v>181.57846783813125</v>
      </c>
      <c r="CL30" s="19">
        <f t="shared" si="49"/>
        <v>136.30808809129587</v>
      </c>
      <c r="CM30" s="19">
        <f t="shared" si="49"/>
        <v>171.83116826007225</v>
      </c>
      <c r="CN30" s="19">
        <f t="shared" si="49"/>
        <v>221.26876319678109</v>
      </c>
      <c r="CO30" s="19">
        <f t="shared" si="49"/>
        <v>115.38566896330714</v>
      </c>
      <c r="CP30" s="19">
        <f t="shared" ref="CP30:CQ30" si="50">(CP11-$CT$11)^2</f>
        <v>5.8005775427727029</v>
      </c>
      <c r="CQ30" s="19">
        <f t="shared" si="50"/>
        <v>16.199775855009023</v>
      </c>
      <c r="CR30" s="19">
        <f t="shared" ref="CR30:CS30" si="51">(CR11-$CT$11)^2</f>
        <v>51.718552226317136</v>
      </c>
      <c r="CS30" s="19">
        <f t="shared" si="51"/>
        <v>38.749311719987801</v>
      </c>
      <c r="CT30" s="1"/>
      <c r="CU30" s="1"/>
    </row>
    <row r="31" spans="1:102" x14ac:dyDescent="0.25">
      <c r="A31" s="56" t="s">
        <v>140</v>
      </c>
      <c r="B31" s="56" t="s">
        <v>18</v>
      </c>
      <c r="S31" s="19">
        <f t="shared" ref="S31:AX31" si="52">(S12-$CT$12)^2</f>
        <v>1.4931396321814914</v>
      </c>
      <c r="T31" s="19">
        <f t="shared" si="52"/>
        <v>0.33415229040928696</v>
      </c>
      <c r="U31" s="19">
        <f t="shared" si="52"/>
        <v>7.7176122060210259</v>
      </c>
      <c r="V31" s="19">
        <f t="shared" si="52"/>
        <v>18.679173387455833</v>
      </c>
      <c r="W31" s="19">
        <f t="shared" si="52"/>
        <v>25.219890687033907</v>
      </c>
      <c r="X31" s="19">
        <f t="shared" si="52"/>
        <v>16.176008830493796</v>
      </c>
      <c r="Y31" s="19">
        <f t="shared" si="52"/>
        <v>28.323055243995945</v>
      </c>
      <c r="Z31" s="19">
        <f t="shared" si="52"/>
        <v>26.234278872687931</v>
      </c>
      <c r="AA31" s="19">
        <f t="shared" si="52"/>
        <v>119.28879364062053</v>
      </c>
      <c r="AB31" s="19">
        <f t="shared" si="52"/>
        <v>37.478160729228044</v>
      </c>
      <c r="AC31" s="19">
        <f t="shared" si="52"/>
        <v>132.75512275454463</v>
      </c>
      <c r="AD31" s="19">
        <f t="shared" si="52"/>
        <v>180.1484982819708</v>
      </c>
      <c r="AE31" s="19">
        <f t="shared" si="52"/>
        <v>114.96001726931252</v>
      </c>
      <c r="AF31" s="19">
        <f t="shared" si="52"/>
        <v>266.40575566593719</v>
      </c>
      <c r="AG31" s="19">
        <f t="shared" si="52"/>
        <v>266.40575566593719</v>
      </c>
      <c r="AH31" s="19">
        <f t="shared" si="52"/>
        <v>300.04963752247727</v>
      </c>
      <c r="AI31" s="19">
        <f t="shared" si="52"/>
        <v>177.47411009631685</v>
      </c>
      <c r="AJ31" s="19">
        <f t="shared" si="52"/>
        <v>52.156430771422137</v>
      </c>
      <c r="AK31" s="19">
        <f t="shared" si="52"/>
        <v>32.240354822054755</v>
      </c>
      <c r="AL31" s="19">
        <f t="shared" si="52"/>
        <v>134.05145186846809</v>
      </c>
      <c r="AM31" s="19">
        <f t="shared" si="52"/>
        <v>352.61550250137918</v>
      </c>
      <c r="AN31" s="19">
        <f t="shared" si="52"/>
        <v>431.72773878829895</v>
      </c>
      <c r="AO31" s="19">
        <f t="shared" si="52"/>
        <v>674.85955313429042</v>
      </c>
      <c r="AP31" s="19">
        <f t="shared" si="52"/>
        <v>505.26313963218087</v>
      </c>
      <c r="AQ31" s="19">
        <f t="shared" si="52"/>
        <v>604.0809877334467</v>
      </c>
      <c r="AR31" s="19">
        <f t="shared" si="52"/>
        <v>308.98816072922745</v>
      </c>
      <c r="AS31" s="19">
        <f t="shared" si="52"/>
        <v>227.34786537057772</v>
      </c>
      <c r="AT31" s="19">
        <f t="shared" si="52"/>
        <v>215.4454181131938</v>
      </c>
      <c r="AU31" s="19">
        <f t="shared" si="52"/>
        <v>483.03508056045092</v>
      </c>
      <c r="AV31" s="19">
        <f t="shared" si="52"/>
        <v>399.12284427353114</v>
      </c>
      <c r="AW31" s="19">
        <f t="shared" si="52"/>
        <v>143.47389912585203</v>
      </c>
      <c r="AX31" s="19">
        <f t="shared" si="52"/>
        <v>224.3422535562317</v>
      </c>
      <c r="AY31" s="19">
        <f t="shared" ref="AY31:CD31" si="53">(AY12-$CT$12)^2</f>
        <v>99.56166283893225</v>
      </c>
      <c r="AZ31" s="19">
        <f t="shared" si="53"/>
        <v>120.51778098239214</v>
      </c>
      <c r="BA31" s="19">
        <f t="shared" si="53"/>
        <v>8.8688358347130194</v>
      </c>
      <c r="BB31" s="19">
        <f t="shared" si="53"/>
        <v>80.605544695472361</v>
      </c>
      <c r="BC31" s="19">
        <f t="shared" si="53"/>
        <v>15.824953978172909</v>
      </c>
      <c r="BD31" s="19">
        <f t="shared" si="53"/>
        <v>3.9127176912531305</v>
      </c>
      <c r="BE31" s="19">
        <f t="shared" si="53"/>
        <v>1.0443632608734623</v>
      </c>
      <c r="BF31" s="19">
        <f t="shared" si="53"/>
        <v>3.9127176912531305</v>
      </c>
      <c r="BG31" s="19">
        <f t="shared" si="53"/>
        <v>0.95659954779324108</v>
      </c>
      <c r="BH31" s="19">
        <f t="shared" si="53"/>
        <v>1.0443632608734623</v>
      </c>
      <c r="BI31" s="19">
        <f t="shared" si="53"/>
        <v>3.9127176912531305</v>
      </c>
      <c r="BJ31" s="19">
        <f t="shared" si="53"/>
        <v>0.95659954779324108</v>
      </c>
      <c r="BK31" s="19">
        <f t="shared" si="53"/>
        <v>3.9127176912531305</v>
      </c>
      <c r="BL31" s="19">
        <f t="shared" si="53"/>
        <v>3.9127176912531305</v>
      </c>
      <c r="BM31" s="19">
        <f t="shared" si="53"/>
        <v>0.95659954779324108</v>
      </c>
      <c r="BN31" s="19">
        <f t="shared" si="53"/>
        <v>15.824953978172909</v>
      </c>
      <c r="BO31" s="19">
        <f t="shared" si="53"/>
        <v>4.8140433335171353E-4</v>
      </c>
      <c r="BP31" s="19">
        <f t="shared" si="53"/>
        <v>4.8140433335171353E-4</v>
      </c>
      <c r="BQ31" s="19">
        <f t="shared" si="53"/>
        <v>9.1321269739536834</v>
      </c>
      <c r="BR31" s="19">
        <f t="shared" si="53"/>
        <v>1.0443632608734623</v>
      </c>
      <c r="BS31" s="19">
        <f t="shared" si="53"/>
        <v>2.1846586195231859</v>
      </c>
      <c r="BT31" s="19">
        <f t="shared" si="53"/>
        <v>9.7465151596077035</v>
      </c>
      <c r="BU31" s="19">
        <f t="shared" si="53"/>
        <v>12.404067902223739</v>
      </c>
      <c r="BV31" s="19">
        <f t="shared" si="53"/>
        <v>35.069384357919986</v>
      </c>
      <c r="BW31" s="19">
        <f t="shared" si="53"/>
        <v>21.362337944417874</v>
      </c>
      <c r="BX31" s="19">
        <f t="shared" si="53"/>
        <v>46.538878028806117</v>
      </c>
      <c r="BY31" s="19">
        <f t="shared" si="53"/>
        <v>58.093983514038214</v>
      </c>
      <c r="BZ31" s="19">
        <f t="shared" si="53"/>
        <v>74.337865370578328</v>
      </c>
      <c r="CA31" s="19">
        <f t="shared" si="53"/>
        <v>110.71124089800452</v>
      </c>
      <c r="CB31" s="19">
        <f t="shared" si="53"/>
        <v>76.072253556232297</v>
      </c>
      <c r="CC31" s="19">
        <f t="shared" si="53"/>
        <v>70.929088999270263</v>
      </c>
      <c r="CD31" s="19">
        <f t="shared" si="53"/>
        <v>70.929088999270263</v>
      </c>
      <c r="CE31" s="19">
        <f t="shared" ref="CE31:CI31" si="54">(CE12-$CT$12)^2</f>
        <v>37.478160729228044</v>
      </c>
      <c r="CF31" s="19">
        <f t="shared" si="54"/>
        <v>22.296726130071864</v>
      </c>
      <c r="CG31" s="19">
        <f t="shared" si="54"/>
        <v>0.22854047606329639</v>
      </c>
      <c r="CH31" s="19">
        <f t="shared" si="54"/>
        <v>27.268667058341919</v>
      </c>
      <c r="CI31" s="19">
        <f t="shared" si="54"/>
        <v>0.60537591910126975</v>
      </c>
      <c r="CJ31" s="19">
        <f t="shared" ref="CJ31:CO31" si="55">(CJ12-$CT$12)^2</f>
        <v>32.360256369171772</v>
      </c>
      <c r="CK31" s="19">
        <f t="shared" si="55"/>
        <v>41.24132528619009</v>
      </c>
      <c r="CL31" s="19">
        <f t="shared" si="55"/>
        <v>38.712548914882028</v>
      </c>
      <c r="CM31" s="19">
        <f t="shared" si="55"/>
        <v>53.123800672969253</v>
      </c>
      <c r="CN31" s="19">
        <f t="shared" si="55"/>
        <v>93.86911712866555</v>
      </c>
      <c r="CO31" s="19">
        <f t="shared" si="55"/>
        <v>64.887443429649991</v>
      </c>
      <c r="CP31" s="19">
        <f t="shared" ref="CP31:CQ31" si="56">(CP12-$CT$12)^2</f>
        <v>75.491901938792111</v>
      </c>
      <c r="CQ31" s="19">
        <f t="shared" si="56"/>
        <v>15.121269027399533</v>
      </c>
      <c r="CR31" s="19">
        <f t="shared" ref="CR31:CS31" si="57">(CR12-$CT$12)^2</f>
        <v>2.9650805604515251</v>
      </c>
      <c r="CS31" s="19">
        <f t="shared" si="57"/>
        <v>2.0219160034895025</v>
      </c>
      <c r="CT31" s="46" t="s">
        <v>155</v>
      </c>
      <c r="CU31" s="1"/>
    </row>
    <row r="32" spans="1:102" x14ac:dyDescent="0.25">
      <c r="A32" s="56" t="s">
        <v>124</v>
      </c>
      <c r="B32" s="56" t="s">
        <v>19</v>
      </c>
      <c r="C32" s="19">
        <f t="shared" ref="C32:AH32" si="58">(C13-$CT$13)^2</f>
        <v>443.52360000000186</v>
      </c>
      <c r="D32" s="19">
        <f t="shared" si="58"/>
        <v>64.963600000000724</v>
      </c>
      <c r="E32" s="19">
        <f t="shared" si="58"/>
        <v>93.315600000000757</v>
      </c>
      <c r="F32" s="19">
        <f t="shared" si="58"/>
        <v>0.40959999999994617</v>
      </c>
      <c r="G32" s="19">
        <f t="shared" si="58"/>
        <v>10.62760000000022</v>
      </c>
      <c r="H32" s="19">
        <f t="shared" si="58"/>
        <v>14.899600000000325</v>
      </c>
      <c r="I32" s="19">
        <f t="shared" si="58"/>
        <v>22.467599999999681</v>
      </c>
      <c r="J32" s="19">
        <f t="shared" si="58"/>
        <v>0.70559999999993406</v>
      </c>
      <c r="K32" s="19">
        <f t="shared" si="58"/>
        <v>49.561599999999487</v>
      </c>
      <c r="L32" s="19">
        <f t="shared" si="58"/>
        <v>4.1615999999998516</v>
      </c>
      <c r="M32" s="19">
        <f t="shared" si="58"/>
        <v>16.321599999999705</v>
      </c>
      <c r="N32" s="19">
        <f t="shared" si="58"/>
        <v>53.875599999999423</v>
      </c>
      <c r="O32" s="19">
        <f t="shared" si="58"/>
        <v>69.555599999999345</v>
      </c>
      <c r="P32" s="19">
        <f t="shared" si="58"/>
        <v>104.85759999999931</v>
      </c>
      <c r="Q32" s="19">
        <f t="shared" si="58"/>
        <v>85.377599999999376</v>
      </c>
      <c r="R32" s="19">
        <f t="shared" si="58"/>
        <v>91.011599999999305</v>
      </c>
      <c r="S32" s="19">
        <f t="shared" si="58"/>
        <v>102.81959999999914</v>
      </c>
      <c r="T32" s="19">
        <f t="shared" si="58"/>
        <v>102.81959999999914</v>
      </c>
      <c r="U32" s="19">
        <f t="shared" si="58"/>
        <v>79.923599999999198</v>
      </c>
      <c r="V32" s="19">
        <f t="shared" si="58"/>
        <v>64.641599999999414</v>
      </c>
      <c r="W32" s="19">
        <f t="shared" si="58"/>
        <v>92.929599999999184</v>
      </c>
      <c r="X32" s="19">
        <f t="shared" si="58"/>
        <v>100.80159999999927</v>
      </c>
      <c r="Y32" s="19">
        <f t="shared" si="58"/>
        <v>111.09159999999923</v>
      </c>
      <c r="Z32" s="19">
        <f t="shared" si="58"/>
        <v>152.27559999999903</v>
      </c>
      <c r="AA32" s="19">
        <f t="shared" si="58"/>
        <v>149.81759999999917</v>
      </c>
      <c r="AB32" s="19">
        <f t="shared" si="58"/>
        <v>152.27559999999903</v>
      </c>
      <c r="AC32" s="19">
        <f t="shared" si="58"/>
        <v>247.74759999999895</v>
      </c>
      <c r="AD32" s="19">
        <f t="shared" si="58"/>
        <v>270.27359999999851</v>
      </c>
      <c r="AE32" s="19">
        <f t="shared" si="58"/>
        <v>343.73159999999865</v>
      </c>
      <c r="AF32" s="19">
        <f t="shared" si="58"/>
        <v>217.26759999999902</v>
      </c>
      <c r="AG32" s="19">
        <f t="shared" si="58"/>
        <v>144.96159999999912</v>
      </c>
      <c r="AH32" s="19">
        <f t="shared" si="58"/>
        <v>42.771599999999523</v>
      </c>
      <c r="AI32" s="19">
        <f t="shared" ref="AI32:BN32" si="59">(AI13-$CT$13)^2</f>
        <v>16.321599999999705</v>
      </c>
      <c r="AJ32" s="19">
        <f t="shared" si="59"/>
        <v>19.891600000000324</v>
      </c>
      <c r="AK32" s="19">
        <f t="shared" si="59"/>
        <v>87.609600000000782</v>
      </c>
      <c r="AL32" s="19">
        <f t="shared" si="59"/>
        <v>284.2596000000014</v>
      </c>
      <c r="AM32" s="19">
        <f t="shared" si="59"/>
        <v>1027.8436000000029</v>
      </c>
      <c r="AN32" s="19">
        <f t="shared" si="59"/>
        <v>1027.8436000000029</v>
      </c>
      <c r="AO32" s="19">
        <f t="shared" si="59"/>
        <v>940.03560000000243</v>
      </c>
      <c r="AP32" s="19">
        <f t="shared" si="59"/>
        <v>638.06760000000168</v>
      </c>
      <c r="AQ32" s="19">
        <f t="shared" si="59"/>
        <v>447.74560000000167</v>
      </c>
      <c r="AR32" s="19">
        <f t="shared" si="59"/>
        <v>91.393600000000859</v>
      </c>
      <c r="AS32" s="19">
        <f t="shared" si="59"/>
        <v>21.715600000000364</v>
      </c>
      <c r="AT32" s="19">
        <f t="shared" si="59"/>
        <v>2.1316000000001063</v>
      </c>
      <c r="AU32" s="19">
        <f t="shared" si="59"/>
        <v>30.9136000000005</v>
      </c>
      <c r="AV32" s="19">
        <f t="shared" si="59"/>
        <v>9.9856000000002485</v>
      </c>
      <c r="AW32" s="19">
        <f t="shared" si="59"/>
        <v>2.560000000001255E-2</v>
      </c>
      <c r="AX32" s="19">
        <f t="shared" si="59"/>
        <v>1.2995999999999042</v>
      </c>
      <c r="AY32" s="19">
        <f t="shared" si="59"/>
        <v>2.0735999999998707</v>
      </c>
      <c r="AZ32" s="19">
        <f t="shared" si="59"/>
        <v>1.9599999999988221E-2</v>
      </c>
      <c r="BA32" s="19">
        <f t="shared" si="59"/>
        <v>3.6000000000053888E-3</v>
      </c>
      <c r="BB32" s="19">
        <f t="shared" si="59"/>
        <v>6.9695999999997778</v>
      </c>
      <c r="BC32" s="19">
        <f t="shared" si="59"/>
        <v>11.155599999999739</v>
      </c>
      <c r="BD32" s="19">
        <f t="shared" si="59"/>
        <v>0.19359999999996047</v>
      </c>
      <c r="BE32" s="19">
        <f t="shared" si="59"/>
        <v>3.0275999999998833</v>
      </c>
      <c r="BF32" s="19">
        <f t="shared" si="59"/>
        <v>5.0175999999998497</v>
      </c>
      <c r="BG32" s="19">
        <f t="shared" si="59"/>
        <v>11.155599999999739</v>
      </c>
      <c r="BH32" s="19">
        <f t="shared" si="59"/>
        <v>6.9695999999997778</v>
      </c>
      <c r="BI32" s="19">
        <f t="shared" si="59"/>
        <v>2.0735999999998707</v>
      </c>
      <c r="BJ32" s="19">
        <f t="shared" si="59"/>
        <v>2.560000000001255E-2</v>
      </c>
      <c r="BK32" s="19">
        <f t="shared" si="59"/>
        <v>3.097600000000118</v>
      </c>
      <c r="BL32" s="19">
        <f t="shared" si="59"/>
        <v>3.6000000000053888E-3</v>
      </c>
      <c r="BM32" s="19">
        <f t="shared" si="59"/>
        <v>0.12960000000003027</v>
      </c>
      <c r="BN32" s="19">
        <f t="shared" si="59"/>
        <v>0.88359999999991556</v>
      </c>
      <c r="BO32" s="19">
        <f t="shared" ref="BO32:CD32" si="60">(BO13-$CT$13)^2</f>
        <v>0.29159999999996072</v>
      </c>
      <c r="BP32" s="19">
        <f t="shared" si="60"/>
        <v>2.371599999999888</v>
      </c>
      <c r="BQ32" s="19">
        <f t="shared" si="60"/>
        <v>5.9535999999997813</v>
      </c>
      <c r="BR32" s="19">
        <f t="shared" si="60"/>
        <v>1.2995999999999042</v>
      </c>
      <c r="BS32" s="19">
        <f t="shared" si="60"/>
        <v>0.19359999999996047</v>
      </c>
      <c r="BT32" s="19">
        <f t="shared" si="60"/>
        <v>11.833599999999691</v>
      </c>
      <c r="BU32" s="19">
        <f t="shared" si="60"/>
        <v>7.5075999999998162</v>
      </c>
      <c r="BV32" s="19">
        <f t="shared" si="60"/>
        <v>34.105599999999541</v>
      </c>
      <c r="BW32" s="19">
        <f t="shared" si="60"/>
        <v>35.283599999999467</v>
      </c>
      <c r="BX32" s="19">
        <f t="shared" si="60"/>
        <v>6.9695999999997778</v>
      </c>
      <c r="BY32" s="19">
        <f t="shared" si="60"/>
        <v>11.833599999999691</v>
      </c>
      <c r="BZ32" s="19">
        <f t="shared" si="60"/>
        <v>26.419599999999569</v>
      </c>
      <c r="CA32" s="19">
        <f t="shared" si="60"/>
        <v>21.529599999999611</v>
      </c>
      <c r="CB32" s="19">
        <f t="shared" si="60"/>
        <v>3.3855999999998558</v>
      </c>
      <c r="CC32" s="19">
        <f t="shared" si="60"/>
        <v>2.371599999999888</v>
      </c>
      <c r="CD32" s="19">
        <f t="shared" si="60"/>
        <v>1.5375999999999168</v>
      </c>
      <c r="CE32" s="19">
        <f t="shared" ref="CE32:CI32" si="61">(CE13-$CT$13)^2</f>
        <v>10.497599999999784</v>
      </c>
      <c r="CF32" s="19">
        <f t="shared" si="61"/>
        <v>684.34560000000204</v>
      </c>
      <c r="CG32" s="19">
        <f t="shared" si="61"/>
        <v>126.78760000000075</v>
      </c>
      <c r="CH32" s="19">
        <f t="shared" si="61"/>
        <v>12.67360000000032</v>
      </c>
      <c r="CI32" s="19">
        <f t="shared" si="61"/>
        <v>115.77760000000072</v>
      </c>
      <c r="CJ32" s="19">
        <f t="shared" ref="CJ32:CO32" si="62">(CJ13-$CT$13)^2</f>
        <v>0.57760000000005096</v>
      </c>
      <c r="CK32" s="19">
        <f t="shared" si="62"/>
        <v>11.833599999999691</v>
      </c>
      <c r="CL32" s="19">
        <f t="shared" si="62"/>
        <v>8.0655999999997778</v>
      </c>
      <c r="CM32" s="19">
        <f t="shared" si="62"/>
        <v>0.92160000000006981</v>
      </c>
      <c r="CN32" s="19">
        <f t="shared" si="62"/>
        <v>22.657600000000318</v>
      </c>
      <c r="CO32" s="19">
        <f t="shared" si="62"/>
        <v>19.009600000000368</v>
      </c>
      <c r="CP32" s="19">
        <f t="shared" ref="CP32:CQ32" si="63">(CP13-$CT$13)^2</f>
        <v>55.651600000000542</v>
      </c>
      <c r="CQ32" s="19">
        <f t="shared" si="63"/>
        <v>39.187600000000423</v>
      </c>
      <c r="CR32" s="19">
        <f t="shared" ref="CR32:CS32" si="64">(CR13-$CT$13)^2</f>
        <v>25.603600000000455</v>
      </c>
      <c r="CS32" s="19">
        <f t="shared" si="64"/>
        <v>35.521600000000433</v>
      </c>
      <c r="CT32" s="1" t="s">
        <v>162</v>
      </c>
      <c r="CU32" s="1"/>
    </row>
    <row r="33" spans="1:101" x14ac:dyDescent="0.25">
      <c r="A33" s="56" t="s">
        <v>154</v>
      </c>
      <c r="B33" s="56" t="s">
        <v>151</v>
      </c>
      <c r="C33" s="20">
        <f t="shared" ref="C33:AH33" si="65">(C14-$CT$14)^2</f>
        <v>90504679.41897507</v>
      </c>
      <c r="D33" s="20">
        <f t="shared" si="65"/>
        <v>89347766.261080325</v>
      </c>
      <c r="E33" s="20">
        <f t="shared" si="65"/>
        <v>87618861.718448758</v>
      </c>
      <c r="F33" s="20">
        <f t="shared" si="65"/>
        <v>85170652.294764534</v>
      </c>
      <c r="G33" s="20">
        <f t="shared" si="65"/>
        <v>82900929.157922432</v>
      </c>
      <c r="H33" s="20">
        <f t="shared" si="65"/>
        <v>80798430.821080327</v>
      </c>
      <c r="I33" s="20">
        <f t="shared" si="65"/>
        <v>78490646.992132962</v>
      </c>
      <c r="J33" s="20">
        <f t="shared" si="65"/>
        <v>73750218.44213295</v>
      </c>
      <c r="K33" s="20">
        <f t="shared" si="65"/>
        <v>71823840.800554007</v>
      </c>
      <c r="L33" s="20">
        <f t="shared" si="65"/>
        <v>69899544.353711888</v>
      </c>
      <c r="M33" s="20">
        <f t="shared" si="65"/>
        <v>66381670.486869805</v>
      </c>
      <c r="N33" s="20">
        <f t="shared" si="65"/>
        <v>62154219.452659272</v>
      </c>
      <c r="O33" s="20">
        <f t="shared" si="65"/>
        <v>59212944.000027701</v>
      </c>
      <c r="P33" s="20">
        <f t="shared" si="65"/>
        <v>55729132.458975069</v>
      </c>
      <c r="Q33" s="20">
        <f t="shared" si="65"/>
        <v>51670143.574764542</v>
      </c>
      <c r="R33" s="20">
        <f t="shared" si="65"/>
        <v>47576813.153711908</v>
      </c>
      <c r="S33" s="20">
        <f t="shared" si="65"/>
        <v>43091278.261080332</v>
      </c>
      <c r="T33" s="20">
        <f t="shared" si="65"/>
        <v>37938143.524238221</v>
      </c>
      <c r="U33" s="20">
        <f t="shared" si="65"/>
        <v>32363523.326869804</v>
      </c>
      <c r="V33" s="20">
        <f t="shared" si="65"/>
        <v>27020188.893185589</v>
      </c>
      <c r="W33" s="20">
        <f t="shared" si="65"/>
        <v>21247441.728975069</v>
      </c>
      <c r="X33" s="20">
        <f t="shared" si="65"/>
        <v>14468093.651080331</v>
      </c>
      <c r="Y33" s="20">
        <f t="shared" si="65"/>
        <v>8401851.4484487511</v>
      </c>
      <c r="Z33" s="20">
        <f t="shared" si="65"/>
        <v>3166245.6295013842</v>
      </c>
      <c r="AA33" s="20">
        <f t="shared" si="65"/>
        <v>689721.50792243786</v>
      </c>
      <c r="AB33" s="20">
        <f t="shared" si="65"/>
        <v>37251.031606648168</v>
      </c>
      <c r="AC33" s="20">
        <f t="shared" si="65"/>
        <v>2662462.0658171768</v>
      </c>
      <c r="AD33" s="20">
        <f t="shared" si="65"/>
        <v>11015795.936869806</v>
      </c>
      <c r="AE33" s="20">
        <f t="shared" si="65"/>
        <v>23087114.587922435</v>
      </c>
      <c r="AF33" s="20">
        <f t="shared" si="65"/>
        <v>38562923.377396114</v>
      </c>
      <c r="AG33" s="20">
        <f t="shared" si="65"/>
        <v>50945408.892659284</v>
      </c>
      <c r="AH33" s="20">
        <f t="shared" si="65"/>
        <v>64865389.98792243</v>
      </c>
      <c r="AI33" s="20">
        <f t="shared" ref="AI33:BN33" si="66">(AI14-$CT$14)^2</f>
        <v>75575295.06950137</v>
      </c>
      <c r="AJ33" s="20">
        <f t="shared" si="66"/>
        <v>91378405.263185576</v>
      </c>
      <c r="AK33" s="20">
        <f t="shared" si="66"/>
        <v>105062607.89476457</v>
      </c>
      <c r="AL33" s="20">
        <f t="shared" si="66"/>
        <v>104587545.89055404</v>
      </c>
      <c r="AM33" s="20">
        <f t="shared" si="66"/>
        <v>98581173.953711927</v>
      </c>
      <c r="AN33" s="20">
        <f t="shared" si="66"/>
        <v>90499171.74792245</v>
      </c>
      <c r="AO33" s="20">
        <f t="shared" si="66"/>
        <v>85289016.252659261</v>
      </c>
      <c r="AP33" s="20">
        <f t="shared" si="66"/>
        <v>75944344.892659292</v>
      </c>
      <c r="AQ33" s="20">
        <f t="shared" si="66"/>
        <v>68742426.484764546</v>
      </c>
      <c r="AR33" s="20">
        <f t="shared" si="66"/>
        <v>45485653.482659295</v>
      </c>
      <c r="AS33" s="20">
        <f t="shared" si="66"/>
        <v>42042324.252659306</v>
      </c>
      <c r="AT33" s="20">
        <f t="shared" si="66"/>
        <v>34417057.313711911</v>
      </c>
      <c r="AU33" s="20">
        <f t="shared" si="66"/>
        <v>29814933.566869818</v>
      </c>
      <c r="AV33" s="20">
        <f t="shared" si="66"/>
        <v>26669016.000027709</v>
      </c>
      <c r="AW33" s="20">
        <f t="shared" si="66"/>
        <v>25953983.876343489</v>
      </c>
      <c r="AX33" s="20">
        <f t="shared" si="66"/>
        <v>21277972.395817183</v>
      </c>
      <c r="AY33" s="20">
        <f t="shared" si="66"/>
        <v>13878644.374764552</v>
      </c>
      <c r="AZ33" s="20">
        <f t="shared" si="66"/>
        <v>10469141.418975059</v>
      </c>
      <c r="BA33" s="20">
        <f t="shared" si="66"/>
        <v>10147443.781606659</v>
      </c>
      <c r="BB33" s="20">
        <f t="shared" si="66"/>
        <v>8047464.1010803385</v>
      </c>
      <c r="BC33" s="20">
        <f t="shared" si="66"/>
        <v>6815781.9710803265</v>
      </c>
      <c r="BD33" s="20">
        <f t="shared" si="66"/>
        <v>5159281.869501383</v>
      </c>
      <c r="BE33" s="20">
        <f t="shared" si="66"/>
        <v>4328502.1500277007</v>
      </c>
      <c r="BF33" s="20">
        <f t="shared" si="66"/>
        <v>3603942.543185601</v>
      </c>
      <c r="BG33" s="20">
        <f t="shared" si="66"/>
        <v>1784375.7010803351</v>
      </c>
      <c r="BH33" s="20">
        <f t="shared" si="66"/>
        <v>1324813.1158171743</v>
      </c>
      <c r="BI33" s="20">
        <f t="shared" si="66"/>
        <v>1280530.4716066488</v>
      </c>
      <c r="BJ33" s="20">
        <f t="shared" si="66"/>
        <v>655622.61318559665</v>
      </c>
      <c r="BK33" s="20">
        <f t="shared" si="66"/>
        <v>539791.82371191226</v>
      </c>
      <c r="BL33" s="20">
        <f t="shared" si="66"/>
        <v>422506.84213296388</v>
      </c>
      <c r="BM33" s="20">
        <f t="shared" si="66"/>
        <v>395270.30792243849</v>
      </c>
      <c r="BN33" s="20">
        <f t="shared" si="66"/>
        <v>183616.76055401657</v>
      </c>
      <c r="BO33" s="20">
        <f t="shared" ref="BO33:CD33" si="67">(BO14-$CT$14)^2</f>
        <v>69066.606343490843</v>
      </c>
      <c r="BP33" s="20">
        <f t="shared" si="67"/>
        <v>204851.5242382274</v>
      </c>
      <c r="BQ33" s="20">
        <f t="shared" si="67"/>
        <v>241970.78792243724</v>
      </c>
      <c r="BR33" s="20">
        <f t="shared" si="67"/>
        <v>232232.68265927935</v>
      </c>
      <c r="BS33" s="20">
        <f t="shared" si="67"/>
        <v>257460.10108033195</v>
      </c>
      <c r="BT33" s="20">
        <f t="shared" si="67"/>
        <v>196253.66318559711</v>
      </c>
      <c r="BU33" s="20">
        <f t="shared" si="67"/>
        <v>40846.537396122003</v>
      </c>
      <c r="BV33" s="20">
        <f t="shared" si="67"/>
        <v>18633.686869806072</v>
      </c>
      <c r="BW33" s="20">
        <f t="shared" si="67"/>
        <v>7868.623711911473</v>
      </c>
      <c r="BX33" s="20">
        <f t="shared" si="67"/>
        <v>53.366869806109008</v>
      </c>
      <c r="BY33" s="20">
        <f t="shared" si="67"/>
        <v>250194.77476454191</v>
      </c>
      <c r="BZ33" s="20">
        <f t="shared" si="67"/>
        <v>341049.85265927989</v>
      </c>
      <c r="CA33" s="20">
        <f t="shared" si="67"/>
        <v>328781.52423822682</v>
      </c>
      <c r="CB33" s="20">
        <f t="shared" si="67"/>
        <v>299531.52897506853</v>
      </c>
      <c r="CC33" s="20">
        <f t="shared" si="67"/>
        <v>237846.1563434893</v>
      </c>
      <c r="CD33" s="20">
        <f t="shared" si="67"/>
        <v>655929.48476454243</v>
      </c>
      <c r="CE33" s="20">
        <f t="shared" ref="CE33:CI33" si="68">(CE14-$CT$14)^2</f>
        <v>858021.93950138381</v>
      </c>
      <c r="CF33" s="20">
        <f t="shared" si="68"/>
        <v>1131446.4931855935</v>
      </c>
      <c r="CG33" s="20">
        <f t="shared" si="68"/>
        <v>1113013.894764543</v>
      </c>
      <c r="CH33" s="20">
        <f t="shared" si="68"/>
        <v>1464329.272132965</v>
      </c>
      <c r="CI33" s="20">
        <f t="shared" si="68"/>
        <v>1210208.4300277019</v>
      </c>
      <c r="CJ33" s="20">
        <f t="shared" ref="CJ33:CO33" si="69">(CJ14-$CT$14)^2</f>
        <v>1353720.0026592799</v>
      </c>
      <c r="CK33" s="20">
        <f t="shared" si="69"/>
        <v>791734.6737119134</v>
      </c>
      <c r="CL33" s="20">
        <f t="shared" si="69"/>
        <v>719264.68265928049</v>
      </c>
      <c r="CM33" s="20">
        <f t="shared" si="69"/>
        <v>726747.27634349046</v>
      </c>
      <c r="CN33" s="20">
        <f t="shared" si="69"/>
        <v>410617.89476454211</v>
      </c>
      <c r="CO33" s="20">
        <f t="shared" si="69"/>
        <v>134905.42371191087</v>
      </c>
      <c r="CP33" s="20">
        <f t="shared" ref="CP33:CQ33" si="70">(CP14-$CT$14)^2</f>
        <v>66303.539501385079</v>
      </c>
      <c r="CQ33" s="20">
        <f t="shared" si="70"/>
        <v>70381.297396121532</v>
      </c>
      <c r="CR33" s="20">
        <f t="shared" ref="CR33:CS33" si="71">(CR14-$CT$14)^2</f>
        <v>31256.378975069663</v>
      </c>
      <c r="CS33" s="20">
        <f t="shared" si="71"/>
        <v>6873.2826592797055</v>
      </c>
      <c r="CT33" s="1" t="s">
        <v>163</v>
      </c>
      <c r="CU33" s="1"/>
    </row>
    <row r="34" spans="1:101" x14ac:dyDescent="0.25">
      <c r="A34" s="56" t="s">
        <v>127</v>
      </c>
      <c r="B34" s="56" t="s">
        <v>130</v>
      </c>
      <c r="C34" s="19">
        <f t="shared" ref="C34:AH34" si="72">(C15-$CT$15)^2</f>
        <v>0.55801905184098333</v>
      </c>
      <c r="D34" s="19">
        <f t="shared" si="72"/>
        <v>4.3689386690790988</v>
      </c>
      <c r="E34" s="19">
        <f t="shared" si="72"/>
        <v>12.044758924543022</v>
      </c>
      <c r="F34" s="19">
        <f t="shared" si="72"/>
        <v>34.208893267986184</v>
      </c>
      <c r="G34" s="19">
        <f t="shared" si="72"/>
        <v>2.6600190874164893</v>
      </c>
      <c r="H34" s="19">
        <f t="shared" si="72"/>
        <v>3.9352838825844056</v>
      </c>
      <c r="I34" s="19">
        <f t="shared" si="72"/>
        <v>27.945611595806447</v>
      </c>
      <c r="J34" s="19">
        <f t="shared" si="72"/>
        <v>54.186562385325715</v>
      </c>
      <c r="K34" s="19">
        <f t="shared" si="72"/>
        <v>4.9908936227024423</v>
      </c>
      <c r="L34" s="19">
        <f t="shared" si="72"/>
        <v>17.416173610004996</v>
      </c>
      <c r="M34" s="19">
        <f t="shared" si="72"/>
        <v>18.902574282749754</v>
      </c>
      <c r="N34" s="19">
        <f t="shared" si="72"/>
        <v>51.184910361072284</v>
      </c>
      <c r="O34" s="19">
        <f t="shared" si="72"/>
        <v>16.64094389252967</v>
      </c>
      <c r="P34" s="19">
        <f t="shared" si="72"/>
        <v>25.947697062976218</v>
      </c>
      <c r="Q34" s="19">
        <f t="shared" si="72"/>
        <v>52.110710657783706</v>
      </c>
      <c r="R34" s="19">
        <f t="shared" si="72"/>
        <v>57.183774022498753</v>
      </c>
      <c r="S34" s="19">
        <f t="shared" si="72"/>
        <v>30.938372860765032</v>
      </c>
      <c r="T34" s="19">
        <f t="shared" si="72"/>
        <v>69.647253706888876</v>
      </c>
      <c r="U34" s="19">
        <f t="shared" si="72"/>
        <v>49.572138106306291</v>
      </c>
      <c r="V34" s="19">
        <f t="shared" si="72"/>
        <v>71.205838195171012</v>
      </c>
      <c r="W34" s="19">
        <f t="shared" si="72"/>
        <v>20.477043421456997</v>
      </c>
      <c r="X34" s="19">
        <f t="shared" si="72"/>
        <v>33.135422956789547</v>
      </c>
      <c r="Y34" s="19">
        <f t="shared" si="72"/>
        <v>38.869210499851867</v>
      </c>
      <c r="Z34" s="19">
        <f t="shared" si="72"/>
        <v>97.222882772578032</v>
      </c>
      <c r="AA34" s="19">
        <f t="shared" si="72"/>
        <v>90.640308760770978</v>
      </c>
      <c r="AB34" s="19">
        <f t="shared" si="72"/>
        <v>108.74094232747814</v>
      </c>
      <c r="AC34" s="19">
        <f t="shared" si="72"/>
        <v>141.52337321116718</v>
      </c>
      <c r="AD34" s="19">
        <f t="shared" si="72"/>
        <v>202.13765056027449</v>
      </c>
      <c r="AE34" s="19">
        <f t="shared" si="72"/>
        <v>135.85009581697901</v>
      </c>
      <c r="AF34" s="19">
        <f t="shared" si="72"/>
        <v>104.66024983542616</v>
      </c>
      <c r="AG34" s="19">
        <f t="shared" si="72"/>
        <v>101.34051293963898</v>
      </c>
      <c r="AH34" s="19">
        <f t="shared" si="72"/>
        <v>49.659795005830155</v>
      </c>
      <c r="AI34" s="19">
        <f t="shared" ref="AI34:BN34" si="73">(AI15-$CT$15)^2</f>
        <v>35.486592173251758</v>
      </c>
      <c r="AJ34" s="19">
        <f t="shared" si="73"/>
        <v>18.61965902813041</v>
      </c>
      <c r="AK34" s="19">
        <f t="shared" si="73"/>
        <v>16.0180516694431</v>
      </c>
      <c r="AL34" s="19">
        <f t="shared" si="73"/>
        <v>6.185899987756839</v>
      </c>
      <c r="AM34" s="19">
        <f t="shared" si="73"/>
        <v>4.7279125195621523</v>
      </c>
      <c r="AN34" s="19">
        <f t="shared" si="73"/>
        <v>42.117759376088053</v>
      </c>
      <c r="AO34" s="19">
        <f t="shared" si="73"/>
        <v>34.335882181579834</v>
      </c>
      <c r="AP34" s="19">
        <f t="shared" si="73"/>
        <v>56.489106671317579</v>
      </c>
      <c r="AQ34" s="19">
        <f t="shared" si="73"/>
        <v>29.988991756015558</v>
      </c>
      <c r="AR34" s="19">
        <f t="shared" si="73"/>
        <v>41.915328359229484</v>
      </c>
      <c r="AS34" s="19">
        <f t="shared" si="73"/>
        <v>13.292458254666501</v>
      </c>
      <c r="AT34" s="19">
        <f t="shared" si="73"/>
        <v>2.7995751055575711</v>
      </c>
      <c r="AU34" s="19">
        <f t="shared" si="73"/>
        <v>8.5088463474270881</v>
      </c>
      <c r="AV34" s="19">
        <f t="shared" si="73"/>
        <v>10.789733148149731</v>
      </c>
      <c r="AW34" s="19">
        <f t="shared" si="73"/>
        <v>0.38569985283222907</v>
      </c>
      <c r="AX34" s="19">
        <f t="shared" si="73"/>
        <v>0.2352202020486987</v>
      </c>
      <c r="AY34" s="19">
        <f t="shared" si="73"/>
        <v>0.17654026540225176</v>
      </c>
      <c r="AZ34" s="19">
        <f t="shared" si="73"/>
        <v>3.3111842877811215E-2</v>
      </c>
      <c r="BA34" s="19">
        <f t="shared" si="73"/>
        <v>9.0451959728112481</v>
      </c>
      <c r="BB34" s="19">
        <f t="shared" si="73"/>
        <v>17.516610973574657</v>
      </c>
      <c r="BC34" s="19">
        <f t="shared" si="73"/>
        <v>0.10416349335195613</v>
      </c>
      <c r="BD34" s="19">
        <f t="shared" si="73"/>
        <v>6.195968603632565</v>
      </c>
      <c r="BE34" s="19">
        <f t="shared" si="73"/>
        <v>1.649692464130339</v>
      </c>
      <c r="BF34" s="19">
        <f t="shared" si="73"/>
        <v>23.162887596865417</v>
      </c>
      <c r="BG34" s="19">
        <f t="shared" si="73"/>
        <v>4.6741983230564115</v>
      </c>
      <c r="BH34" s="19">
        <f t="shared" si="73"/>
        <v>9.8641040812280814</v>
      </c>
      <c r="BI34" s="19">
        <f t="shared" si="73"/>
        <v>7.4950560422944186</v>
      </c>
      <c r="BJ34" s="19">
        <f t="shared" si="73"/>
        <v>18.756817039299744</v>
      </c>
      <c r="BK34" s="19">
        <f t="shared" si="73"/>
        <v>11.097279110561196</v>
      </c>
      <c r="BL34" s="19">
        <f t="shared" si="73"/>
        <v>18.720167808598521</v>
      </c>
      <c r="BM34" s="19">
        <f t="shared" si="73"/>
        <v>16.106765108159763</v>
      </c>
      <c r="BN34" s="19">
        <f t="shared" si="73"/>
        <v>54.782738716465325</v>
      </c>
      <c r="BO34" s="19">
        <f t="shared" ref="BO34:CD34" si="74">(BO15-$CT$15)^2</f>
        <v>37.09868766591751</v>
      </c>
      <c r="BP34" s="19">
        <f t="shared" si="74"/>
        <v>35.330074106333058</v>
      </c>
      <c r="BQ34" s="19">
        <f t="shared" si="74"/>
        <v>44.044397358323501</v>
      </c>
      <c r="BR34" s="19">
        <f t="shared" si="74"/>
        <v>38.100532258706899</v>
      </c>
      <c r="BS34" s="19">
        <f t="shared" si="74"/>
        <v>22.857468921911352</v>
      </c>
      <c r="BT34" s="19">
        <f t="shared" si="74"/>
        <v>15.198013995810561</v>
      </c>
      <c r="BU34" s="19">
        <f t="shared" si="74"/>
        <v>4.8871758908125917</v>
      </c>
      <c r="BV34" s="19">
        <f t="shared" si="74"/>
        <v>46.762634911432748</v>
      </c>
      <c r="BW34" s="19">
        <f t="shared" si="74"/>
        <v>33.109327169179778</v>
      </c>
      <c r="BX34" s="19">
        <f t="shared" si="74"/>
        <v>22.45625663035888</v>
      </c>
      <c r="BY34" s="19">
        <f t="shared" si="74"/>
        <v>0.68411018754574138</v>
      </c>
      <c r="BZ34" s="19">
        <f t="shared" si="74"/>
        <v>21.125049217097832</v>
      </c>
      <c r="CA34" s="19">
        <f t="shared" si="74"/>
        <v>23.699907982664975</v>
      </c>
      <c r="CB34" s="19">
        <f t="shared" si="74"/>
        <v>5.0515036533662148</v>
      </c>
      <c r="CC34" s="19">
        <f t="shared" si="74"/>
        <v>16.226580642726308</v>
      </c>
      <c r="CD34" s="19">
        <f t="shared" si="74"/>
        <v>30.76595248382106</v>
      </c>
      <c r="CE34" s="19">
        <f t="shared" ref="CE34:CI34" si="75">(CE15-$CT$15)^2</f>
        <v>52.619255409844392</v>
      </c>
      <c r="CF34" s="19">
        <f t="shared" si="75"/>
        <v>70.164037878045619</v>
      </c>
      <c r="CG34" s="19">
        <f t="shared" si="75"/>
        <v>40.765807564052473</v>
      </c>
      <c r="CH34" s="19">
        <f t="shared" si="75"/>
        <v>73.845873649698447</v>
      </c>
      <c r="CI34" s="19">
        <f t="shared" si="75"/>
        <v>69.326025430137634</v>
      </c>
      <c r="CJ34" s="19">
        <f t="shared" ref="CJ34:CO34" si="76">(CJ15-$CT$15)^2</f>
        <v>0.49440511576399054</v>
      </c>
      <c r="CK34" s="19">
        <f t="shared" si="76"/>
        <v>1.1312885045560572</v>
      </c>
      <c r="CL34" s="19">
        <f t="shared" si="76"/>
        <v>74.980163875772149</v>
      </c>
      <c r="CM34" s="19">
        <f t="shared" si="76"/>
        <v>16.801588883694123</v>
      </c>
      <c r="CN34" s="19">
        <f t="shared" si="76"/>
        <v>0.36957896478767982</v>
      </c>
      <c r="CO34" s="19">
        <f t="shared" si="76"/>
        <v>0.61216763884721692</v>
      </c>
      <c r="CP34" s="19">
        <f t="shared" ref="CP34:CQ34" si="77">(CP15-$CT$15)^2</f>
        <v>4.2867290625872214E-3</v>
      </c>
      <c r="CQ34" s="19">
        <f t="shared" si="77"/>
        <v>37.091018825123349</v>
      </c>
      <c r="CR34" s="19">
        <f t="shared" ref="CR34:CS34" si="78">(CR15-$CT$15)^2</f>
        <v>1.5425391540276543</v>
      </c>
      <c r="CS34" s="19">
        <f t="shared" si="78"/>
        <v>1.1314121936896644</v>
      </c>
      <c r="CT34" s="8" t="s">
        <v>164</v>
      </c>
    </row>
    <row r="35" spans="1:101" x14ac:dyDescent="0.25">
      <c r="A35" s="56" t="s">
        <v>128</v>
      </c>
      <c r="B35" s="56" t="s">
        <v>131</v>
      </c>
      <c r="C35" s="19">
        <f t="shared" ref="C35:AH35" si="79">(C16-$CT$16)^2</f>
        <v>7.9627718656743482</v>
      </c>
      <c r="D35" s="19">
        <f t="shared" si="79"/>
        <v>1.733399465930157</v>
      </c>
      <c r="E35" s="19">
        <f t="shared" si="79"/>
        <v>0.20892450865498816</v>
      </c>
      <c r="F35" s="19">
        <f t="shared" si="79"/>
        <v>14.236070108157712</v>
      </c>
      <c r="G35" s="19">
        <f t="shared" si="79"/>
        <v>6.4921744878823846</v>
      </c>
      <c r="H35" s="19">
        <f t="shared" si="79"/>
        <v>0.18436648607206604</v>
      </c>
      <c r="I35" s="19">
        <f t="shared" si="79"/>
        <v>8.1308914257157578</v>
      </c>
      <c r="J35" s="19">
        <f t="shared" si="79"/>
        <v>98.990559353473671</v>
      </c>
      <c r="K35" s="19">
        <f t="shared" si="79"/>
        <v>4.5940574441098319</v>
      </c>
      <c r="L35" s="19">
        <f t="shared" si="79"/>
        <v>6.4081573853668585</v>
      </c>
      <c r="M35" s="19">
        <f t="shared" si="79"/>
        <v>5.5701013603451841</v>
      </c>
      <c r="N35" s="19">
        <f t="shared" si="79"/>
        <v>11.205082163074998</v>
      </c>
      <c r="O35" s="19">
        <f t="shared" si="79"/>
        <v>5.2384014891965441E-4</v>
      </c>
      <c r="P35" s="19">
        <f t="shared" si="79"/>
        <v>11.361968990602486</v>
      </c>
      <c r="Q35" s="19">
        <f t="shared" si="79"/>
        <v>13.818681152067535</v>
      </c>
      <c r="R35" s="19">
        <f t="shared" si="79"/>
        <v>19.607777774904079</v>
      </c>
      <c r="S35" s="19">
        <f t="shared" si="79"/>
        <v>16.043680180489474</v>
      </c>
      <c r="T35" s="19">
        <f t="shared" si="79"/>
        <v>162.09545656707905</v>
      </c>
      <c r="U35" s="19">
        <f t="shared" si="79"/>
        <v>61.559286128041627</v>
      </c>
      <c r="V35" s="19">
        <f t="shared" si="79"/>
        <v>26.553629511101665</v>
      </c>
      <c r="W35" s="19">
        <f t="shared" si="79"/>
        <v>23.810055964777927</v>
      </c>
      <c r="X35" s="19">
        <f t="shared" si="79"/>
        <v>33.028020991000027</v>
      </c>
      <c r="Y35" s="19">
        <f t="shared" si="79"/>
        <v>52.785616331252797</v>
      </c>
      <c r="Z35" s="19">
        <f t="shared" si="79"/>
        <v>88.433566463771143</v>
      </c>
      <c r="AA35" s="19">
        <f t="shared" si="79"/>
        <v>95.845231520198496</v>
      </c>
      <c r="AB35" s="19">
        <f t="shared" si="79"/>
        <v>170.76958743097489</v>
      </c>
      <c r="AC35" s="19">
        <f t="shared" si="79"/>
        <v>330.646371152195</v>
      </c>
      <c r="AD35" s="19">
        <f t="shared" si="79"/>
        <v>438.47452359142693</v>
      </c>
      <c r="AE35" s="19">
        <f t="shared" si="79"/>
        <v>294.62348114004163</v>
      </c>
      <c r="AF35" s="19">
        <f t="shared" si="79"/>
        <v>268.60922101005929</v>
      </c>
      <c r="AG35" s="19">
        <f t="shared" si="79"/>
        <v>314.45706950492507</v>
      </c>
      <c r="AH35" s="19">
        <f t="shared" si="79"/>
        <v>159.34049834919867</v>
      </c>
      <c r="AI35" s="19">
        <f t="shared" ref="AI35:BN35" si="80">(AI16-$CT$16)^2</f>
        <v>114.38886477825598</v>
      </c>
      <c r="AJ35" s="19">
        <f t="shared" si="80"/>
        <v>90.640142595230401</v>
      </c>
      <c r="AK35" s="19">
        <f t="shared" si="80"/>
        <v>50.509682953478695</v>
      </c>
      <c r="AL35" s="19">
        <f t="shared" si="80"/>
        <v>7.6946539470052056</v>
      </c>
      <c r="AM35" s="19">
        <f t="shared" si="80"/>
        <v>26.363668987202345</v>
      </c>
      <c r="AN35" s="19">
        <f t="shared" si="80"/>
        <v>301.76593591795501</v>
      </c>
      <c r="AO35" s="19">
        <f t="shared" si="80"/>
        <v>161.99517321255155</v>
      </c>
      <c r="AP35" s="19">
        <f t="shared" si="80"/>
        <v>205.29759152668018</v>
      </c>
      <c r="AQ35" s="19">
        <f t="shared" si="80"/>
        <v>129.38916663729975</v>
      </c>
      <c r="AR35" s="19">
        <f t="shared" si="80"/>
        <v>82.321577366391892</v>
      </c>
      <c r="AS35" s="19">
        <f t="shared" si="80"/>
        <v>8.3417803084700068</v>
      </c>
      <c r="AT35" s="19">
        <f t="shared" si="80"/>
        <v>11.190055927106023</v>
      </c>
      <c r="AU35" s="19">
        <f t="shared" si="80"/>
        <v>13.911153374983805</v>
      </c>
      <c r="AV35" s="19">
        <f t="shared" si="80"/>
        <v>5.2801958895823189</v>
      </c>
      <c r="AW35" s="19">
        <f t="shared" si="80"/>
        <v>6.1408230295590727</v>
      </c>
      <c r="AX35" s="19">
        <f t="shared" si="80"/>
        <v>5.4320313862356544</v>
      </c>
      <c r="AY35" s="19">
        <f t="shared" si="80"/>
        <v>0.38089102061854863</v>
      </c>
      <c r="AZ35" s="19">
        <f t="shared" si="80"/>
        <v>1.8995204080506201E-2</v>
      </c>
      <c r="BA35" s="19">
        <f t="shared" si="80"/>
        <v>1.0347632892722713</v>
      </c>
      <c r="BB35" s="19">
        <f t="shared" si="80"/>
        <v>10.96275160094995</v>
      </c>
      <c r="BC35" s="19">
        <f t="shared" si="80"/>
        <v>1.8492834700195904</v>
      </c>
      <c r="BD35" s="19">
        <f t="shared" si="80"/>
        <v>8.2924806773442334</v>
      </c>
      <c r="BE35" s="19">
        <f t="shared" si="80"/>
        <v>8.4900095401743477E-3</v>
      </c>
      <c r="BF35" s="19">
        <f t="shared" si="80"/>
        <v>12.262111579699082</v>
      </c>
      <c r="BG35" s="19">
        <f t="shared" si="80"/>
        <v>2.1247731195737458</v>
      </c>
      <c r="BH35" s="19">
        <f t="shared" si="80"/>
        <v>5.0911855974056124</v>
      </c>
      <c r="BI35" s="19">
        <f t="shared" si="80"/>
        <v>3.9119056365957068</v>
      </c>
      <c r="BJ35" s="19">
        <f t="shared" si="80"/>
        <v>42.132264149012478</v>
      </c>
      <c r="BK35" s="19">
        <f t="shared" si="80"/>
        <v>5.4122771979033555</v>
      </c>
      <c r="BL35" s="19">
        <f t="shared" si="80"/>
        <v>7.7120983726220045</v>
      </c>
      <c r="BM35" s="19">
        <f t="shared" si="80"/>
        <v>9.3274527422602009</v>
      </c>
      <c r="BN35" s="19">
        <f t="shared" si="80"/>
        <v>66.162364494489694</v>
      </c>
      <c r="BO35" s="19">
        <f t="shared" ref="BO35:CD35" si="81">(BO16-$CT$16)^2</f>
        <v>53.076579032459037</v>
      </c>
      <c r="BP35" s="19">
        <f t="shared" si="81"/>
        <v>17.29813880053813</v>
      </c>
      <c r="BQ35" s="19">
        <f t="shared" si="81"/>
        <v>39.824646061854864</v>
      </c>
      <c r="BR35" s="19">
        <f t="shared" si="81"/>
        <v>58.153196914079516</v>
      </c>
      <c r="BS35" s="19">
        <f t="shared" si="81"/>
        <v>35.002532656309967</v>
      </c>
      <c r="BT35" s="19">
        <f t="shared" si="81"/>
        <v>11.027730615851677</v>
      </c>
      <c r="BU35" s="19">
        <f t="shared" si="81"/>
        <v>4.3613666312276447</v>
      </c>
      <c r="BV35" s="19">
        <f t="shared" si="81"/>
        <v>154.06554034103931</v>
      </c>
      <c r="BW35" s="19">
        <f t="shared" si="81"/>
        <v>24.809738678094618</v>
      </c>
      <c r="BX35" s="19">
        <f t="shared" si="81"/>
        <v>42.729233006608467</v>
      </c>
      <c r="BY35" s="19">
        <f t="shared" si="81"/>
        <v>0.46389220781443596</v>
      </c>
      <c r="BZ35" s="19">
        <f t="shared" si="81"/>
        <v>58.554751194869361</v>
      </c>
      <c r="CA35" s="19">
        <f t="shared" si="81"/>
        <v>23.792483810412115</v>
      </c>
      <c r="CB35" s="19">
        <f t="shared" si="81"/>
        <v>8.8491076920563323</v>
      </c>
      <c r="CC35" s="19">
        <f t="shared" si="81"/>
        <v>2.8890074911831611</v>
      </c>
      <c r="CD35" s="19">
        <f t="shared" si="81"/>
        <v>50.700907949857566</v>
      </c>
      <c r="CE35" s="19">
        <f t="shared" ref="CE35:CI35" si="82">(CE16-$CT$16)^2</f>
        <v>28.331816567425339</v>
      </c>
      <c r="CF35" s="19">
        <f t="shared" si="82"/>
        <v>71.45106065720266</v>
      </c>
      <c r="CG35" s="19">
        <f t="shared" si="82"/>
        <v>19.338419928158643</v>
      </c>
      <c r="CH35" s="19">
        <f t="shared" si="82"/>
        <v>150.25403004591305</v>
      </c>
      <c r="CI35" s="19">
        <f t="shared" si="82"/>
        <v>3.8036574569588364</v>
      </c>
      <c r="CJ35" s="19">
        <f t="shared" ref="CJ35:CO35" si="83">(CJ16-$CT$16)^2</f>
        <v>17.448959529096165</v>
      </c>
      <c r="CK35" s="19">
        <f t="shared" si="83"/>
        <v>3.594890107246715</v>
      </c>
      <c r="CL35" s="19">
        <f t="shared" si="83"/>
        <v>49.530899059056622</v>
      </c>
      <c r="CM35" s="19">
        <f t="shared" si="83"/>
        <v>0.8420143294279091</v>
      </c>
      <c r="CN35" s="19">
        <f t="shared" si="83"/>
        <v>2.4193475445871444</v>
      </c>
      <c r="CO35" s="19">
        <f t="shared" si="83"/>
        <v>1.4841919002352979</v>
      </c>
      <c r="CP35" s="19">
        <f t="shared" ref="CP35:CQ35" si="84">(CP16-$CT$16)^2</f>
        <v>12.625399381743032</v>
      </c>
      <c r="CQ35" s="19">
        <f t="shared" si="84"/>
        <v>0.10382612439938887</v>
      </c>
      <c r="CR35" s="19">
        <f t="shared" ref="CR35:CS35" si="85">(CR16-$CT$16)^2</f>
        <v>0.44179891158184575</v>
      </c>
      <c r="CS35" s="19">
        <f t="shared" si="85"/>
        <v>0.25085929589254241</v>
      </c>
      <c r="CT35" s="8" t="s">
        <v>166</v>
      </c>
    </row>
    <row r="36" spans="1:101" x14ac:dyDescent="0.25">
      <c r="A36" s="56" t="s">
        <v>118</v>
      </c>
      <c r="B36" s="56" t="s">
        <v>10</v>
      </c>
      <c r="C36" s="19">
        <f>(C17-$CT$17)^2</f>
        <v>0.96867036011080188</v>
      </c>
      <c r="D36" s="19">
        <f t="shared" ref="D36:AH36" si="86">(D17-$CT$17)^2</f>
        <v>0.23445983379501315</v>
      </c>
      <c r="E36" s="19">
        <f t="shared" si="86"/>
        <v>1.4781440443213307</v>
      </c>
      <c r="F36" s="19">
        <f t="shared" si="86"/>
        <v>1.8201323484148986</v>
      </c>
      <c r="G36" s="19">
        <f t="shared" si="86"/>
        <v>5.3628808864265931</v>
      </c>
      <c r="H36" s="19">
        <f t="shared" si="86"/>
        <v>2.7196060326254248</v>
      </c>
      <c r="I36" s="19">
        <f t="shared" si="86"/>
        <v>0.66551246537396169</v>
      </c>
      <c r="J36" s="19">
        <f t="shared" si="86"/>
        <v>0.61223761157279233</v>
      </c>
      <c r="K36" s="19">
        <f t="shared" si="86"/>
        <v>1.3982025238534947</v>
      </c>
      <c r="L36" s="19">
        <f t="shared" si="86"/>
        <v>1.7313019390581725</v>
      </c>
      <c r="M36" s="19">
        <f t="shared" si="86"/>
        <v>2.5041674361341961</v>
      </c>
      <c r="N36" s="19">
        <f t="shared" si="86"/>
        <v>1.2449861495844878</v>
      </c>
      <c r="O36" s="19">
        <f t="shared" si="86"/>
        <v>0.26603878116343566</v>
      </c>
      <c r="P36" s="19">
        <f t="shared" si="86"/>
        <v>2.2763927362265186E-2</v>
      </c>
      <c r="Q36" s="19">
        <f t="shared" si="86"/>
        <v>6.2939365958756377E-2</v>
      </c>
      <c r="R36" s="19">
        <f t="shared" si="86"/>
        <v>1.4023545706371179</v>
      </c>
      <c r="S36" s="19">
        <f t="shared" si="86"/>
        <v>1.8248691905201606</v>
      </c>
      <c r="T36" s="19">
        <f t="shared" si="86"/>
        <v>3.9370914127423813</v>
      </c>
      <c r="U36" s="19">
        <f t="shared" si="86"/>
        <v>5.8445183133271774</v>
      </c>
      <c r="V36" s="19">
        <f t="shared" si="86"/>
        <v>5.06644813788858</v>
      </c>
      <c r="W36" s="19">
        <f t="shared" si="86"/>
        <v>4.9175007694675275</v>
      </c>
      <c r="X36" s="19">
        <f t="shared" si="86"/>
        <v>3.9370914127423813</v>
      </c>
      <c r="Y36" s="19">
        <f t="shared" si="86"/>
        <v>4.2060972606955964</v>
      </c>
      <c r="Z36" s="19">
        <f t="shared" si="86"/>
        <v>3.9370914127423813</v>
      </c>
      <c r="AA36" s="19">
        <f t="shared" si="86"/>
        <v>2.8365650969529055</v>
      </c>
      <c r="AB36" s="19">
        <f t="shared" si="86"/>
        <v>1.5646937519236679</v>
      </c>
      <c r="AC36" s="19">
        <f t="shared" si="86"/>
        <v>1.2489042782394577</v>
      </c>
      <c r="AD36" s="19">
        <f t="shared" si="86"/>
        <v>3.0655709449061237</v>
      </c>
      <c r="AE36" s="19">
        <f t="shared" si="86"/>
        <v>13.328904278239452</v>
      </c>
      <c r="AF36" s="19">
        <f t="shared" si="86"/>
        <v>21.630658664204361</v>
      </c>
      <c r="AG36" s="19">
        <f t="shared" si="86"/>
        <v>35.810775623268682</v>
      </c>
      <c r="AH36" s="19">
        <f t="shared" si="86"/>
        <v>46.478904278239426</v>
      </c>
      <c r="AI36" s="19">
        <f t="shared" ref="AI36:BN36" si="87">(AI17-$CT$17)^2</f>
        <v>50.18603878116344</v>
      </c>
      <c r="AJ36" s="19">
        <f t="shared" si="87"/>
        <v>51.612880886426595</v>
      </c>
      <c r="AK36" s="19">
        <f t="shared" si="87"/>
        <v>39.073465681748225</v>
      </c>
      <c r="AL36" s="19">
        <f t="shared" si="87"/>
        <v>21.01498614958448</v>
      </c>
      <c r="AM36" s="19">
        <f t="shared" si="87"/>
        <v>14.573641120344718</v>
      </c>
      <c r="AN36" s="19">
        <f t="shared" si="87"/>
        <v>1.2489042782394577</v>
      </c>
      <c r="AO36" s="19">
        <f t="shared" si="87"/>
        <v>2.943933518005541</v>
      </c>
      <c r="AP36" s="19">
        <f t="shared" si="87"/>
        <v>18.055044629116654</v>
      </c>
      <c r="AQ36" s="19">
        <f t="shared" si="87"/>
        <v>56.487091412742387</v>
      </c>
      <c r="AR36" s="19">
        <f t="shared" si="87"/>
        <v>58.000249307479223</v>
      </c>
      <c r="AS36" s="19">
        <f t="shared" si="87"/>
        <v>42.455512465373978</v>
      </c>
      <c r="AT36" s="19">
        <f t="shared" si="87"/>
        <v>29.692939365958754</v>
      </c>
      <c r="AU36" s="19">
        <f t="shared" si="87"/>
        <v>15.859956909818409</v>
      </c>
      <c r="AV36" s="19">
        <f t="shared" si="87"/>
        <v>7.9286703601108064</v>
      </c>
      <c r="AW36" s="19">
        <f t="shared" si="87"/>
        <v>5.8360387811634356</v>
      </c>
      <c r="AX36" s="19">
        <f t="shared" si="87"/>
        <v>5.5183779624499865</v>
      </c>
      <c r="AY36" s="19">
        <f t="shared" si="87"/>
        <v>6.1625884887657758</v>
      </c>
      <c r="AZ36" s="19">
        <f t="shared" si="87"/>
        <v>3.7990797168359514</v>
      </c>
      <c r="BA36" s="19">
        <f t="shared" si="87"/>
        <v>5.0585534010464777</v>
      </c>
      <c r="BB36" s="19">
        <f t="shared" si="87"/>
        <v>9.5015358571868305</v>
      </c>
      <c r="BC36" s="19">
        <f t="shared" si="87"/>
        <v>9.7081440443213314</v>
      </c>
      <c r="BD36" s="19">
        <f t="shared" si="87"/>
        <v>11.216623576485075</v>
      </c>
      <c r="BE36" s="19">
        <f t="shared" si="87"/>
        <v>8.1175007694675312</v>
      </c>
      <c r="BF36" s="19">
        <f t="shared" si="87"/>
        <v>4.1989042782394588</v>
      </c>
      <c r="BG36" s="19">
        <f t="shared" si="87"/>
        <v>2.004459833795015</v>
      </c>
      <c r="BH36" s="19">
        <f t="shared" si="87"/>
        <v>1.0318282548476461</v>
      </c>
      <c r="BI36" s="19">
        <f t="shared" si="87"/>
        <v>0.83867036011080409</v>
      </c>
      <c r="BJ36" s="19">
        <f t="shared" si="87"/>
        <v>1.0318282548476461</v>
      </c>
      <c r="BK36" s="19">
        <f t="shared" si="87"/>
        <v>2.004459833795015</v>
      </c>
      <c r="BL36" s="19">
        <f t="shared" si="87"/>
        <v>0.66551246537396169</v>
      </c>
      <c r="BM36" s="19">
        <f t="shared" si="87"/>
        <v>2.004459833795015</v>
      </c>
      <c r="BN36" s="19">
        <f t="shared" si="87"/>
        <v>2.2976177285318569</v>
      </c>
      <c r="BO36" s="19">
        <f t="shared" ref="BO36:CD36" si="88">(BO17-$CT$17)^2</f>
        <v>3.4192551554324422</v>
      </c>
      <c r="BP36" s="19">
        <f t="shared" si="88"/>
        <v>4.0634072022160677</v>
      </c>
      <c r="BQ36" s="19">
        <f t="shared" si="88"/>
        <v>1.7313019390581725</v>
      </c>
      <c r="BR36" s="19">
        <f t="shared" si="88"/>
        <v>1.2449861495844878</v>
      </c>
      <c r="BS36" s="19">
        <f t="shared" si="88"/>
        <v>1.4781440443213307</v>
      </c>
      <c r="BT36" s="19">
        <f t="shared" si="88"/>
        <v>0.56118497999384476</v>
      </c>
      <c r="BU36" s="19">
        <f t="shared" si="88"/>
        <v>1.3982025238534943</v>
      </c>
      <c r="BV36" s="19">
        <f t="shared" si="88"/>
        <v>1.3982025238534947</v>
      </c>
      <c r="BW36" s="19">
        <f t="shared" si="88"/>
        <v>0.83867036011080409</v>
      </c>
      <c r="BX36" s="19">
        <f t="shared" si="88"/>
        <v>0.9008341028008624</v>
      </c>
      <c r="BY36" s="19">
        <f t="shared" si="88"/>
        <v>0.612237611572792</v>
      </c>
      <c r="BZ36" s="19">
        <f t="shared" si="88"/>
        <v>0.51235457063711976</v>
      </c>
      <c r="CA36" s="19">
        <f t="shared" si="88"/>
        <v>0.37919667590027745</v>
      </c>
      <c r="CB36" s="19">
        <f t="shared" si="88"/>
        <v>0.12188673437980946</v>
      </c>
      <c r="CC36" s="19">
        <f t="shared" si="88"/>
        <v>0.14627269929209011</v>
      </c>
      <c r="CD36" s="19">
        <f t="shared" si="88"/>
        <v>0.612237611572792</v>
      </c>
      <c r="CE36" s="19">
        <f t="shared" ref="CE36:CI36" si="89">(CE17-$CT$17)^2</f>
        <v>0.66551246537396169</v>
      </c>
      <c r="CF36" s="19">
        <f t="shared" si="89"/>
        <v>5.8360387811634356</v>
      </c>
      <c r="CG36" s="19">
        <f t="shared" si="89"/>
        <v>4.3366235764850742</v>
      </c>
      <c r="CH36" s="19">
        <f t="shared" si="89"/>
        <v>4.1989042782394606</v>
      </c>
      <c r="CI36" s="19">
        <f t="shared" si="89"/>
        <v>4.0634072022160677</v>
      </c>
      <c r="CJ36" s="19">
        <f t="shared" ref="CJ36:CO36" si="90">(CJ17-$CT$17)^2</f>
        <v>1.3204832256078805</v>
      </c>
      <c r="CK36" s="19">
        <f t="shared" si="90"/>
        <v>0.56118497999384476</v>
      </c>
      <c r="CL36" s="19">
        <f t="shared" si="90"/>
        <v>0.20329024315173927</v>
      </c>
      <c r="CM36" s="19">
        <f t="shared" si="90"/>
        <v>3.8059218220991067</v>
      </c>
      <c r="CN36" s="19">
        <f t="shared" si="90"/>
        <v>16.954167436134195</v>
      </c>
      <c r="CO36" s="19">
        <f t="shared" si="90"/>
        <v>32.310249307479204</v>
      </c>
      <c r="CP36" s="19">
        <f t="shared" ref="CP36:CQ36" si="91">(CP17-$CT$17)^2</f>
        <v>56.013407202216051</v>
      </c>
      <c r="CQ36" s="19">
        <f t="shared" si="91"/>
        <v>66.436799015081561</v>
      </c>
      <c r="CR36" s="19">
        <f t="shared" ref="CR36:CS36" si="92">(CR17-$CT$17)^2</f>
        <v>50.18603878116344</v>
      </c>
      <c r="CS36" s="19">
        <f t="shared" si="92"/>
        <v>28.631886734379801</v>
      </c>
      <c r="CT36" s="8" t="s">
        <v>167</v>
      </c>
    </row>
    <row r="37" spans="1:101" x14ac:dyDescent="0.25">
      <c r="A37" s="56" t="s">
        <v>129</v>
      </c>
      <c r="B37" s="56" t="s">
        <v>148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19">
        <f>(AE18-$CT$18)^2</f>
        <v>1995.6889307195368</v>
      </c>
      <c r="AF37" s="19">
        <f t="shared" ref="AF37:CI37" si="93">(AF18-$CT$18)^2</f>
        <v>1209.1708710180442</v>
      </c>
      <c r="AG37" s="19">
        <f t="shared" si="93"/>
        <v>996.86281131655176</v>
      </c>
      <c r="AH37" s="19">
        <f t="shared" si="93"/>
        <v>330.26281131655173</v>
      </c>
      <c r="AI37" s="19">
        <f t="shared" si="93"/>
        <v>138.60669191356652</v>
      </c>
      <c r="AJ37" s="19">
        <f t="shared" si="93"/>
        <v>40.616841167297864</v>
      </c>
      <c r="AK37" s="19">
        <f t="shared" si="93"/>
        <v>76.158184450879901</v>
      </c>
      <c r="AL37" s="19">
        <f t="shared" si="93"/>
        <v>516.51042325685</v>
      </c>
      <c r="AM37" s="19">
        <f t="shared" si="93"/>
        <v>1757.8620650478949</v>
      </c>
      <c r="AN37" s="19">
        <f t="shared" si="93"/>
        <v>2230.3768411672977</v>
      </c>
      <c r="AO37" s="19">
        <f t="shared" si="93"/>
        <v>1938.3649008687905</v>
      </c>
      <c r="AP37" s="19">
        <f t="shared" si="93"/>
        <v>1171.4783337046113</v>
      </c>
      <c r="AQ37" s="19">
        <f t="shared" si="93"/>
        <v>656.73624415237236</v>
      </c>
      <c r="AR37" s="19">
        <f t="shared" si="93"/>
        <v>269.84191579416341</v>
      </c>
      <c r="AS37" s="19">
        <f t="shared" si="93"/>
        <v>159.43773668968586</v>
      </c>
      <c r="AT37" s="19">
        <f t="shared" si="93"/>
        <v>53.682960570282887</v>
      </c>
      <c r="AU37" s="19">
        <f t="shared" si="93"/>
        <v>34.493706838939659</v>
      </c>
      <c r="AV37" s="19">
        <f t="shared" si="93"/>
        <v>54.363109824014288</v>
      </c>
      <c r="AW37" s="19">
        <f t="shared" si="93"/>
        <v>65.175497883715792</v>
      </c>
      <c r="AX37" s="19">
        <f t="shared" si="93"/>
        <v>0.76236355535754297</v>
      </c>
      <c r="AY37" s="19">
        <f t="shared" si="93"/>
        <v>5.4143038538649959</v>
      </c>
      <c r="AZ37" s="19">
        <f t="shared" si="93"/>
        <v>8.5665426598351431</v>
      </c>
      <c r="BA37" s="19">
        <f t="shared" si="93"/>
        <v>13.154154600133651</v>
      </c>
      <c r="BB37" s="19">
        <f t="shared" si="93"/>
        <v>1.3762441523724687</v>
      </c>
      <c r="BC37" s="19">
        <f t="shared" si="93"/>
        <v>1.6094898641122415E-2</v>
      </c>
      <c r="BD37" s="19">
        <f t="shared" si="93"/>
        <v>8.8395277344620293</v>
      </c>
      <c r="BE37" s="19">
        <f t="shared" si="93"/>
        <v>2.4747516150590378</v>
      </c>
      <c r="BF37" s="19">
        <f t="shared" si="93"/>
        <v>10.713408331476948</v>
      </c>
      <c r="BG37" s="19">
        <f t="shared" si="93"/>
        <v>32.184453107596362</v>
      </c>
      <c r="BH37" s="19">
        <f t="shared" si="93"/>
        <v>7.690274003118744</v>
      </c>
      <c r="BI37" s="19">
        <f t="shared" si="93"/>
        <v>33.329079973267994</v>
      </c>
      <c r="BJ37" s="19">
        <f t="shared" si="93"/>
        <v>88.865796391178392</v>
      </c>
      <c r="BK37" s="19">
        <f t="shared" si="93"/>
        <v>130.57325907774555</v>
      </c>
      <c r="BL37" s="19">
        <f t="shared" si="93"/>
        <v>90.761169525506773</v>
      </c>
      <c r="BM37" s="19">
        <f t="shared" si="93"/>
        <v>164.52848295834261</v>
      </c>
      <c r="BN37" s="19">
        <f t="shared" si="93"/>
        <v>2.7993784807306787</v>
      </c>
      <c r="BO37" s="19">
        <f t="shared" si="93"/>
        <v>4.7225128090888884</v>
      </c>
      <c r="BP37" s="19">
        <f t="shared" si="93"/>
        <v>20.913557585208299</v>
      </c>
      <c r="BQ37" s="19">
        <f t="shared" si="93"/>
        <v>21.83818445087994</v>
      </c>
      <c r="BR37" s="19">
        <f t="shared" si="93"/>
        <v>8.2549008687903846</v>
      </c>
      <c r="BS37" s="19">
        <f t="shared" si="93"/>
        <v>19.124303853865023</v>
      </c>
      <c r="BT37" s="19">
        <f t="shared" si="93"/>
        <v>17.41505012252173</v>
      </c>
      <c r="BU37" s="19">
        <f t="shared" si="93"/>
        <v>15.00116952550681</v>
      </c>
      <c r="BV37" s="19">
        <f t="shared" si="93"/>
        <v>8.8395277344620293</v>
      </c>
      <c r="BW37" s="19">
        <f t="shared" si="93"/>
        <v>41.901468032969504</v>
      </c>
      <c r="BX37" s="19">
        <f t="shared" si="93"/>
        <v>14.236542659835159</v>
      </c>
      <c r="BY37" s="19">
        <f t="shared" si="93"/>
        <v>5.1671396747605334</v>
      </c>
      <c r="BZ37" s="19">
        <f t="shared" si="93"/>
        <v>38.107587435954571</v>
      </c>
      <c r="CA37" s="19">
        <f t="shared" si="93"/>
        <v>2.170124749387397</v>
      </c>
      <c r="CB37" s="19">
        <f t="shared" si="93"/>
        <v>8.8395277344620293</v>
      </c>
      <c r="CC37" s="19">
        <f t="shared" si="93"/>
        <v>60.421617286700837</v>
      </c>
      <c r="CD37" s="19">
        <f t="shared" si="93"/>
        <v>15.00116952550681</v>
      </c>
      <c r="CE37" s="19">
        <f t="shared" si="93"/>
        <v>15.00116952550681</v>
      </c>
      <c r="CF37" s="19">
        <f>(CF18-$CT$18)^2</f>
        <v>11.743408331476934</v>
      </c>
      <c r="CG37" s="19">
        <f t="shared" si="93"/>
        <v>10.412662062820216</v>
      </c>
      <c r="CH37" s="19">
        <f t="shared" si="93"/>
        <v>7.4357963911784273</v>
      </c>
      <c r="CI37" s="19">
        <f t="shared" si="93"/>
        <v>4.1081844508799232</v>
      </c>
      <c r="CJ37" s="19">
        <f t="shared" ref="CJ37:CO37" si="94">(CJ18-$CT$18)^2</f>
        <v>51.453856092670989</v>
      </c>
      <c r="CK37" s="19">
        <f t="shared" si="94"/>
        <v>55.847736689685924</v>
      </c>
      <c r="CL37" s="19">
        <f t="shared" si="94"/>
        <v>124.83893071953673</v>
      </c>
      <c r="CM37" s="19">
        <f t="shared" si="94"/>
        <v>155.57907997326802</v>
      </c>
      <c r="CN37" s="19">
        <f t="shared" si="94"/>
        <v>129.34818445088001</v>
      </c>
      <c r="CO37" s="19">
        <f t="shared" si="94"/>
        <v>75.22325907774561</v>
      </c>
      <c r="CP37" s="19">
        <f t="shared" ref="CP37:CQ37" si="95">(CP18-$CT$18)^2</f>
        <v>13.491915794163519</v>
      </c>
      <c r="CQ37" s="19">
        <f t="shared" si="95"/>
        <v>0.94699042102918596</v>
      </c>
      <c r="CR37" s="19">
        <f t="shared" ref="CR37:CS37" si="96">(CR18-$CT$18)^2</f>
        <v>0.22385609267097523</v>
      </c>
      <c r="CS37" s="19">
        <f t="shared" si="96"/>
        <v>2.9820650478948485</v>
      </c>
      <c r="CT37" s="8" t="s">
        <v>168</v>
      </c>
    </row>
    <row r="38" spans="1:101" x14ac:dyDescent="0.25"/>
    <row r="39" spans="1:101" x14ac:dyDescent="0.25"/>
    <row r="40" spans="1:101" x14ac:dyDescent="0.25"/>
    <row r="41" spans="1:101" x14ac:dyDescent="0.25"/>
    <row r="42" spans="1:101" ht="15" x14ac:dyDescent="0.25">
      <c r="B42" s="15" t="s">
        <v>97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6"/>
      <c r="BY42" s="12"/>
      <c r="BZ42" s="12"/>
      <c r="CA42" s="12"/>
    </row>
    <row r="43" spans="1:101" x14ac:dyDescent="0.25">
      <c r="C43" s="73">
        <v>2000</v>
      </c>
      <c r="D43" s="73"/>
      <c r="E43" s="73"/>
      <c r="F43" s="73"/>
      <c r="G43" s="73">
        <v>2001</v>
      </c>
      <c r="H43" s="73"/>
      <c r="I43" s="73"/>
      <c r="J43" s="73"/>
      <c r="K43" s="73">
        <v>2002</v>
      </c>
      <c r="L43" s="73"/>
      <c r="M43" s="73"/>
      <c r="N43" s="73"/>
      <c r="O43" s="73">
        <v>2003</v>
      </c>
      <c r="P43" s="73"/>
      <c r="Q43" s="73"/>
      <c r="R43" s="73"/>
      <c r="S43" s="73">
        <v>2004</v>
      </c>
      <c r="T43" s="73"/>
      <c r="U43" s="73"/>
      <c r="V43" s="73"/>
      <c r="W43" s="73">
        <v>2005</v>
      </c>
      <c r="X43" s="73"/>
      <c r="Y43" s="73"/>
      <c r="Z43" s="73"/>
      <c r="AA43" s="73">
        <v>2006</v>
      </c>
      <c r="AB43" s="73"/>
      <c r="AC43" s="73"/>
      <c r="AD43" s="73"/>
      <c r="AE43" s="73">
        <v>2007</v>
      </c>
      <c r="AF43" s="73"/>
      <c r="AG43" s="73"/>
      <c r="AH43" s="73"/>
      <c r="AI43" s="73">
        <v>2008</v>
      </c>
      <c r="AJ43" s="73"/>
      <c r="AK43" s="73"/>
      <c r="AL43" s="73"/>
      <c r="AM43" s="73">
        <v>2009</v>
      </c>
      <c r="AN43" s="73"/>
      <c r="AO43" s="73"/>
      <c r="AP43" s="73"/>
      <c r="AQ43" s="73">
        <v>2010</v>
      </c>
      <c r="AR43" s="73"/>
      <c r="AS43" s="73"/>
      <c r="AT43" s="73"/>
      <c r="AU43" s="73">
        <v>2011</v>
      </c>
      <c r="AV43" s="73"/>
      <c r="AW43" s="73"/>
      <c r="AX43" s="73"/>
      <c r="AY43" s="73">
        <v>2012</v>
      </c>
      <c r="AZ43" s="73"/>
      <c r="BA43" s="73"/>
      <c r="BB43" s="73"/>
      <c r="BC43" s="73">
        <v>2013</v>
      </c>
      <c r="BD43" s="73"/>
      <c r="BE43" s="73"/>
      <c r="BF43" s="73"/>
      <c r="BG43" s="73">
        <v>2014</v>
      </c>
      <c r="BH43" s="73"/>
      <c r="BI43" s="73"/>
      <c r="BJ43" s="73"/>
      <c r="BK43" s="73">
        <v>2015</v>
      </c>
      <c r="BL43" s="73"/>
      <c r="BM43" s="73"/>
      <c r="BN43" s="73"/>
      <c r="BO43" s="73">
        <v>2016</v>
      </c>
      <c r="BP43" s="73"/>
      <c r="BQ43" s="73"/>
      <c r="BR43" s="73"/>
      <c r="BS43" s="73">
        <v>2017</v>
      </c>
      <c r="BT43" s="73"/>
      <c r="BU43" s="73"/>
      <c r="BV43" s="73"/>
      <c r="BW43" s="73">
        <v>2018</v>
      </c>
      <c r="BX43" s="73"/>
      <c r="BY43" s="73"/>
      <c r="BZ43" s="73"/>
      <c r="CA43" s="73">
        <v>2019</v>
      </c>
      <c r="CB43" s="73"/>
      <c r="CC43" s="73"/>
      <c r="CD43" s="73"/>
      <c r="CE43" s="73"/>
      <c r="CF43" s="43">
        <v>2020</v>
      </c>
      <c r="CG43" s="43"/>
      <c r="CH43" s="43"/>
      <c r="CI43" s="43">
        <v>2021</v>
      </c>
      <c r="CJ43" s="43"/>
      <c r="CK43" s="43"/>
      <c r="CL43" s="43"/>
      <c r="CM43" s="43">
        <v>2022</v>
      </c>
      <c r="CN43" s="43"/>
      <c r="CO43" s="43"/>
      <c r="CP43" s="43"/>
      <c r="CQ43" s="43">
        <v>2023</v>
      </c>
      <c r="CR43" s="43"/>
      <c r="CS43" s="43"/>
      <c r="CT43" s="43"/>
      <c r="CU43" s="43"/>
      <c r="CV43" s="43"/>
      <c r="CW43" s="43"/>
    </row>
    <row r="44" spans="1:101" x14ac:dyDescent="0.25">
      <c r="C44" s="17" t="s">
        <v>3</v>
      </c>
      <c r="D44" s="17" t="s">
        <v>4</v>
      </c>
      <c r="E44" s="17" t="s">
        <v>2</v>
      </c>
      <c r="F44" s="17" t="s">
        <v>5</v>
      </c>
      <c r="G44" s="17" t="s">
        <v>3</v>
      </c>
      <c r="H44" s="17" t="s">
        <v>4</v>
      </c>
      <c r="I44" s="17" t="s">
        <v>2</v>
      </c>
      <c r="J44" s="17" t="s">
        <v>5</v>
      </c>
      <c r="K44" s="17" t="s">
        <v>3</v>
      </c>
      <c r="L44" s="17" t="s">
        <v>4</v>
      </c>
      <c r="M44" s="17" t="s">
        <v>2</v>
      </c>
      <c r="N44" s="17" t="s">
        <v>5</v>
      </c>
      <c r="O44" s="17" t="s">
        <v>3</v>
      </c>
      <c r="P44" s="17" t="s">
        <v>4</v>
      </c>
      <c r="Q44" s="17" t="s">
        <v>2</v>
      </c>
      <c r="R44" s="17" t="s">
        <v>5</v>
      </c>
      <c r="S44" s="17" t="s">
        <v>3</v>
      </c>
      <c r="T44" s="17" t="s">
        <v>4</v>
      </c>
      <c r="U44" s="17" t="s">
        <v>2</v>
      </c>
      <c r="V44" s="17" t="s">
        <v>5</v>
      </c>
      <c r="W44" s="17" t="s">
        <v>3</v>
      </c>
      <c r="X44" s="17" t="s">
        <v>4</v>
      </c>
      <c r="Y44" s="17" t="s">
        <v>2</v>
      </c>
      <c r="Z44" s="17" t="s">
        <v>5</v>
      </c>
      <c r="AA44" s="17" t="s">
        <v>3</v>
      </c>
      <c r="AB44" s="17" t="s">
        <v>4</v>
      </c>
      <c r="AC44" s="17" t="s">
        <v>2</v>
      </c>
      <c r="AD44" s="17" t="s">
        <v>5</v>
      </c>
      <c r="AE44" s="17" t="s">
        <v>3</v>
      </c>
      <c r="AF44" s="17" t="s">
        <v>4</v>
      </c>
      <c r="AG44" s="17" t="s">
        <v>2</v>
      </c>
      <c r="AH44" s="17" t="s">
        <v>5</v>
      </c>
      <c r="AI44" s="17" t="s">
        <v>3</v>
      </c>
      <c r="AJ44" s="17" t="s">
        <v>4</v>
      </c>
      <c r="AK44" s="17" t="s">
        <v>2</v>
      </c>
      <c r="AL44" s="17" t="s">
        <v>5</v>
      </c>
      <c r="AM44" s="17" t="s">
        <v>3</v>
      </c>
      <c r="AN44" s="17" t="s">
        <v>4</v>
      </c>
      <c r="AO44" s="17" t="s">
        <v>2</v>
      </c>
      <c r="AP44" s="17" t="s">
        <v>5</v>
      </c>
      <c r="AQ44" s="17" t="s">
        <v>3</v>
      </c>
      <c r="AR44" s="17" t="s">
        <v>4</v>
      </c>
      <c r="AS44" s="17" t="s">
        <v>2</v>
      </c>
      <c r="AT44" s="17" t="s">
        <v>5</v>
      </c>
      <c r="AU44" s="17" t="s">
        <v>3</v>
      </c>
      <c r="AV44" s="17" t="s">
        <v>4</v>
      </c>
      <c r="AW44" s="17" t="s">
        <v>2</v>
      </c>
      <c r="AX44" s="17" t="s">
        <v>5</v>
      </c>
      <c r="AY44" s="17" t="s">
        <v>3</v>
      </c>
      <c r="AZ44" s="17" t="s">
        <v>4</v>
      </c>
      <c r="BA44" s="17" t="s">
        <v>2</v>
      </c>
      <c r="BB44" s="17" t="s">
        <v>5</v>
      </c>
      <c r="BC44" s="17" t="s">
        <v>3</v>
      </c>
      <c r="BD44" s="17" t="s">
        <v>4</v>
      </c>
      <c r="BE44" s="17" t="s">
        <v>2</v>
      </c>
      <c r="BF44" s="17" t="s">
        <v>5</v>
      </c>
      <c r="BG44" s="17" t="s">
        <v>3</v>
      </c>
      <c r="BH44" s="17" t="s">
        <v>4</v>
      </c>
      <c r="BI44" s="17" t="s">
        <v>2</v>
      </c>
      <c r="BJ44" s="17" t="s">
        <v>5</v>
      </c>
      <c r="BK44" s="17" t="s">
        <v>3</v>
      </c>
      <c r="BL44" s="17" t="s">
        <v>4</v>
      </c>
      <c r="BM44" s="17" t="s">
        <v>2</v>
      </c>
      <c r="BN44" s="17" t="s">
        <v>5</v>
      </c>
      <c r="BO44" s="17" t="s">
        <v>3</v>
      </c>
      <c r="BP44" s="17" t="s">
        <v>4</v>
      </c>
      <c r="BQ44" s="17" t="s">
        <v>2</v>
      </c>
      <c r="BR44" s="17" t="s">
        <v>5</v>
      </c>
      <c r="BS44" s="17" t="s">
        <v>3</v>
      </c>
      <c r="BT44" s="17" t="s">
        <v>4</v>
      </c>
      <c r="BU44" s="17" t="s">
        <v>2</v>
      </c>
      <c r="BV44" s="17" t="s">
        <v>5</v>
      </c>
      <c r="BW44" s="17" t="s">
        <v>3</v>
      </c>
      <c r="BX44" s="17" t="s">
        <v>4</v>
      </c>
      <c r="BY44" s="17" t="s">
        <v>2</v>
      </c>
      <c r="BZ44" s="17" t="s">
        <v>5</v>
      </c>
      <c r="CA44" s="17" t="s">
        <v>3</v>
      </c>
      <c r="CB44" s="17" t="s">
        <v>4</v>
      </c>
      <c r="CC44" s="17" t="s">
        <v>2</v>
      </c>
      <c r="CD44" s="17" t="s">
        <v>5</v>
      </c>
      <c r="CE44" s="17" t="s">
        <v>3</v>
      </c>
      <c r="CF44" s="17" t="s">
        <v>4</v>
      </c>
      <c r="CG44" s="17" t="s">
        <v>2</v>
      </c>
      <c r="CH44" s="17" t="s">
        <v>5</v>
      </c>
      <c r="CI44" s="17" t="s">
        <v>3</v>
      </c>
      <c r="CJ44" s="17" t="s">
        <v>4</v>
      </c>
      <c r="CK44" s="17" t="s">
        <v>2</v>
      </c>
      <c r="CL44" s="17" t="s">
        <v>5</v>
      </c>
      <c r="CM44" s="17" t="s">
        <v>3</v>
      </c>
      <c r="CN44" s="17" t="s">
        <v>4</v>
      </c>
      <c r="CO44" s="17" t="s">
        <v>2</v>
      </c>
      <c r="CP44" s="17" t="s">
        <v>5</v>
      </c>
      <c r="CQ44" s="17" t="s">
        <v>3</v>
      </c>
      <c r="CR44" s="17" t="s">
        <v>4</v>
      </c>
      <c r="CS44" s="17" t="s">
        <v>2</v>
      </c>
      <c r="CT44" s="17"/>
      <c r="CW44" s="17"/>
    </row>
    <row r="45" spans="1:101" x14ac:dyDescent="0.25">
      <c r="A45" s="54" t="s">
        <v>119</v>
      </c>
      <c r="B45" s="52" t="s">
        <v>11</v>
      </c>
      <c r="C45" s="16">
        <f t="shared" ref="C45:AH45" si="97">(C5-$CT$5)/$CV$5</f>
        <v>-0.27849665390869388</v>
      </c>
      <c r="D45" s="16">
        <f t="shared" si="97"/>
        <v>-0.40460333704180157</v>
      </c>
      <c r="E45" s="16">
        <f t="shared" si="97"/>
        <v>-0.44243534198173395</v>
      </c>
      <c r="F45" s="16">
        <f t="shared" si="97"/>
        <v>-0.40460333704180157</v>
      </c>
      <c r="G45" s="16">
        <f t="shared" si="97"/>
        <v>-0.5307100201749092</v>
      </c>
      <c r="H45" s="16">
        <f t="shared" si="97"/>
        <v>-0.56854202511484164</v>
      </c>
      <c r="I45" s="16">
        <f t="shared" si="97"/>
        <v>-0.12716863414896479</v>
      </c>
      <c r="J45" s="16">
        <f t="shared" si="97"/>
        <v>-0.17761130740220779</v>
      </c>
      <c r="K45" s="16">
        <f t="shared" si="97"/>
        <v>-8.9336629209032403E-2</v>
      </c>
      <c r="L45" s="16">
        <f t="shared" si="97"/>
        <v>6.1991390550696711E-2</v>
      </c>
      <c r="M45" s="16">
        <f t="shared" si="97"/>
        <v>-0.26588598559538318</v>
      </c>
      <c r="N45" s="16">
        <f t="shared" si="97"/>
        <v>7.4602058864007434E-2</v>
      </c>
      <c r="O45" s="16">
        <f t="shared" si="97"/>
        <v>9.9823395490629102E-2</v>
      </c>
      <c r="P45" s="16">
        <f t="shared" si="97"/>
        <v>0.36464743007015515</v>
      </c>
      <c r="Q45" s="16">
        <f t="shared" si="97"/>
        <v>0.38986876669677661</v>
      </c>
      <c r="R45" s="16">
        <f t="shared" si="97"/>
        <v>0.27637275187697985</v>
      </c>
      <c r="S45" s="16">
        <f t="shared" si="97"/>
        <v>0.11243406380393982</v>
      </c>
      <c r="T45" s="16">
        <f t="shared" si="97"/>
        <v>-8.9336629209032403E-2</v>
      </c>
      <c r="U45" s="16">
        <f t="shared" si="97"/>
        <v>-0.12716863414896479</v>
      </c>
      <c r="V45" s="16">
        <f t="shared" si="97"/>
        <v>0.33942609344353369</v>
      </c>
      <c r="W45" s="16">
        <f t="shared" si="97"/>
        <v>0.84385282597596434</v>
      </c>
      <c r="X45" s="16">
        <f t="shared" si="97"/>
        <v>0.80602082103603201</v>
      </c>
      <c r="Y45" s="16">
        <f t="shared" si="97"/>
        <v>1.0582341873022474</v>
      </c>
      <c r="Z45" s="16">
        <f t="shared" si="97"/>
        <v>0.98257017742238251</v>
      </c>
      <c r="AA45" s="16">
        <f t="shared" si="97"/>
        <v>1.2726155486285302</v>
      </c>
      <c r="AB45" s="16">
        <f t="shared" si="97"/>
        <v>1.5626609198346779</v>
      </c>
      <c r="AC45" s="16">
        <f t="shared" si="97"/>
        <v>1.6887676029677856</v>
      </c>
      <c r="AD45" s="16">
        <f t="shared" si="97"/>
        <v>2.3697436918865669</v>
      </c>
      <c r="AE45" s="16">
        <f t="shared" si="97"/>
        <v>2.8237277511657548</v>
      </c>
      <c r="AF45" s="16">
        <f t="shared" si="97"/>
        <v>2.9372237659855513</v>
      </c>
      <c r="AG45" s="16">
        <f t="shared" si="97"/>
        <v>3.0002771075521051</v>
      </c>
      <c r="AH45" s="16">
        <f t="shared" si="97"/>
        <v>2.6093463898394718</v>
      </c>
      <c r="AI45" s="16">
        <f t="shared" ref="AI45:BN45" si="98">(AI5-$CT$5)/$CV$5</f>
        <v>2.3949650285131887</v>
      </c>
      <c r="AJ45" s="16">
        <f t="shared" si="98"/>
        <v>1.8527062910408256</v>
      </c>
      <c r="AK45" s="16">
        <f t="shared" si="98"/>
        <v>1.4365542367015702</v>
      </c>
      <c r="AL45" s="16">
        <f t="shared" si="98"/>
        <v>0.37725809838346586</v>
      </c>
      <c r="AM45" s="16">
        <f t="shared" si="98"/>
        <v>-0.68203803993463841</v>
      </c>
      <c r="AN45" s="16">
        <f t="shared" si="98"/>
        <v>-1.2369074457203122</v>
      </c>
      <c r="AO45" s="16">
        <f t="shared" si="98"/>
        <v>-1.955715539579026</v>
      </c>
      <c r="AP45" s="16">
        <f t="shared" si="98"/>
        <v>-2.6745236334377394</v>
      </c>
      <c r="AQ45" s="16">
        <f t="shared" si="98"/>
        <v>-2.1827075692186195</v>
      </c>
      <c r="AR45" s="16">
        <f t="shared" si="98"/>
        <v>-1.9431048712657153</v>
      </c>
      <c r="AS45" s="16">
        <f t="shared" si="98"/>
        <v>-1.3756247971667308</v>
      </c>
      <c r="AT45" s="16">
        <f t="shared" si="98"/>
        <v>-0.71987004487457074</v>
      </c>
      <c r="AU45" s="16">
        <f t="shared" si="98"/>
        <v>-0.60637403005477386</v>
      </c>
      <c r="AV45" s="16">
        <f t="shared" si="98"/>
        <v>-0.59376336174146305</v>
      </c>
      <c r="AW45" s="16">
        <f t="shared" si="98"/>
        <v>-0.60637403005477386</v>
      </c>
      <c r="AX45" s="16">
        <f t="shared" si="98"/>
        <v>-0.58115269342815234</v>
      </c>
      <c r="AY45" s="16">
        <f t="shared" si="98"/>
        <v>-0.69464870824794933</v>
      </c>
      <c r="AZ45" s="16">
        <f t="shared" si="98"/>
        <v>-0.6694273716213277</v>
      </c>
      <c r="BA45" s="16">
        <f t="shared" si="98"/>
        <v>-0.70725937656126003</v>
      </c>
      <c r="BB45" s="16">
        <f t="shared" si="98"/>
        <v>-0.64420603499470619</v>
      </c>
      <c r="BC45" s="16">
        <f t="shared" si="98"/>
        <v>-0.6694273716213277</v>
      </c>
      <c r="BD45" s="16">
        <f t="shared" si="98"/>
        <v>-0.56854202511484164</v>
      </c>
      <c r="BE45" s="16">
        <f t="shared" si="98"/>
        <v>-0.5054886835482878</v>
      </c>
      <c r="BF45" s="16">
        <f t="shared" si="98"/>
        <v>-0.54332068848822002</v>
      </c>
      <c r="BG45" s="16">
        <f t="shared" si="98"/>
        <v>-0.21544331234214006</v>
      </c>
      <c r="BH45" s="16">
        <f t="shared" si="98"/>
        <v>-0.32893932716193702</v>
      </c>
      <c r="BI45" s="16">
        <f t="shared" si="98"/>
        <v>-0.26588598559538318</v>
      </c>
      <c r="BJ45" s="16">
        <f t="shared" si="98"/>
        <v>-0.31632865884862627</v>
      </c>
      <c r="BK45" s="16">
        <f t="shared" si="98"/>
        <v>-0.3667713321018693</v>
      </c>
      <c r="BL45" s="16">
        <f t="shared" si="98"/>
        <v>-0.34154999547524773</v>
      </c>
      <c r="BM45" s="16">
        <f t="shared" si="98"/>
        <v>-0.22805398065545091</v>
      </c>
      <c r="BN45" s="16">
        <f t="shared" si="98"/>
        <v>-0.21544331234214006</v>
      </c>
      <c r="BO45" s="16">
        <f t="shared" ref="BO45:CF45" si="99">(BO5-$CT$5)/$CV$5</f>
        <v>-0.48026734692166623</v>
      </c>
      <c r="BP45" s="16">
        <f t="shared" si="99"/>
        <v>-0.49287801523497693</v>
      </c>
      <c r="BQ45" s="16">
        <f t="shared" si="99"/>
        <v>-0.6694273716213277</v>
      </c>
      <c r="BR45" s="16">
        <f t="shared" si="99"/>
        <v>-0.40460333704180157</v>
      </c>
      <c r="BS45" s="16">
        <f t="shared" si="99"/>
        <v>-0.26588598559538318</v>
      </c>
      <c r="BT45" s="16">
        <f t="shared" si="99"/>
        <v>-6.4115292582410957E-2</v>
      </c>
      <c r="BU45" s="16">
        <f t="shared" si="99"/>
        <v>-0.10194729752234312</v>
      </c>
      <c r="BV45" s="16">
        <f t="shared" si="99"/>
        <v>-0.20283264402882933</v>
      </c>
      <c r="BW45" s="16">
        <f t="shared" si="99"/>
        <v>-5.1504624269100234E-2</v>
      </c>
      <c r="BX45" s="16">
        <f t="shared" si="99"/>
        <v>-7.6725960895721673E-2</v>
      </c>
      <c r="BY45" s="16">
        <f t="shared" si="99"/>
        <v>-0.12716863414896479</v>
      </c>
      <c r="BZ45" s="16">
        <f t="shared" si="99"/>
        <v>-8.9336629209032403E-2</v>
      </c>
      <c r="CA45" s="16">
        <f t="shared" si="99"/>
        <v>-0.21544331234214006</v>
      </c>
      <c r="CB45" s="16">
        <f t="shared" si="99"/>
        <v>-0.25327531728207248</v>
      </c>
      <c r="CC45" s="16">
        <f t="shared" si="99"/>
        <v>-0.19022197571551863</v>
      </c>
      <c r="CD45" s="16">
        <f t="shared" si="99"/>
        <v>-0.27849665390869388</v>
      </c>
      <c r="CE45" s="16">
        <f t="shared" si="99"/>
        <v>-0.29110732222200475</v>
      </c>
      <c r="CF45" s="16">
        <f t="shared" si="99"/>
        <v>-0.59376336174146305</v>
      </c>
      <c r="CG45" s="16">
        <f t="shared" ref="CG45:CL45" si="100">(CG5-$CT$5)/$CV$5</f>
        <v>-0.26588598559538318</v>
      </c>
      <c r="CH45" s="39">
        <f t="shared" si="100"/>
        <v>-0.30371799053531545</v>
      </c>
      <c r="CI45" s="39">
        <f t="shared" si="100"/>
        <v>0.12504473211725053</v>
      </c>
      <c r="CJ45" s="39">
        <f t="shared" si="100"/>
        <v>0.36464743007015515</v>
      </c>
      <c r="CK45" s="39">
        <f t="shared" si="100"/>
        <v>0.41509010332339824</v>
      </c>
      <c r="CL45" s="39">
        <f t="shared" si="100"/>
        <v>0.427700771636709</v>
      </c>
      <c r="CM45" s="39">
        <f t="shared" ref="CM45:CN45" si="101">(CM5-$CT$5)/$CV$5</f>
        <v>-0.22805398065545091</v>
      </c>
      <c r="CN45" s="39">
        <f t="shared" si="101"/>
        <v>-0.10194729752234312</v>
      </c>
      <c r="CO45" s="39">
        <f t="shared" ref="CO45:CQ45" si="102">(CO5-$CT$5)/$CV$5</f>
        <v>-0.34154999547524773</v>
      </c>
      <c r="CP45" s="39">
        <f t="shared" si="102"/>
        <v>-0.13977930246227552</v>
      </c>
      <c r="CQ45" s="39">
        <f t="shared" si="102"/>
        <v>0.40247943501008754</v>
      </c>
      <c r="CR45" s="39">
        <f t="shared" ref="CR45:CS45" si="103">(CR5-$CT$5)/$CV$5</f>
        <v>0.36464743007015515</v>
      </c>
      <c r="CS45" s="39">
        <f t="shared" si="103"/>
        <v>0.33942609344353369</v>
      </c>
      <c r="CT45" s="16"/>
      <c r="CU45" s="38"/>
      <c r="CV45" s="38"/>
      <c r="CW45" s="37"/>
    </row>
    <row r="46" spans="1:101" x14ac:dyDescent="0.25">
      <c r="A46" s="54" t="s">
        <v>120</v>
      </c>
      <c r="B46" s="53" t="s">
        <v>12</v>
      </c>
      <c r="C46" s="16">
        <f t="shared" ref="C46:AH46" si="104">-(C6-$CT$6)/$CV$6</f>
        <v>-0.86528447695305288</v>
      </c>
      <c r="D46" s="16">
        <f t="shared" si="104"/>
        <v>-0.94315188330973765</v>
      </c>
      <c r="E46" s="16">
        <f t="shared" si="104"/>
        <v>-0.91719608119084295</v>
      </c>
      <c r="F46" s="16">
        <f t="shared" si="104"/>
        <v>-0.89124027907194769</v>
      </c>
      <c r="G46" s="16">
        <f t="shared" si="104"/>
        <v>-0.78741707059636867</v>
      </c>
      <c r="H46" s="16">
        <f t="shared" si="104"/>
        <v>-0.83932867483415818</v>
      </c>
      <c r="I46" s="16">
        <f t="shared" si="104"/>
        <v>-0.78741707059636867</v>
      </c>
      <c r="J46" s="16">
        <f t="shared" si="104"/>
        <v>-0.70954966423968391</v>
      </c>
      <c r="K46" s="16">
        <f t="shared" si="104"/>
        <v>-0.50190324728852487</v>
      </c>
      <c r="L46" s="16">
        <f t="shared" si="104"/>
        <v>-0.76146126847747342</v>
      </c>
      <c r="M46" s="16">
        <f t="shared" si="104"/>
        <v>-0.13852201762399716</v>
      </c>
      <c r="N46" s="16">
        <f t="shared" si="104"/>
        <v>-0.34616843457515578</v>
      </c>
      <c r="O46" s="16">
        <f t="shared" si="104"/>
        <v>-0.21638942398068148</v>
      </c>
      <c r="P46" s="16">
        <f t="shared" si="104"/>
        <v>-0.29425683033736622</v>
      </c>
      <c r="Q46" s="16">
        <f t="shared" si="104"/>
        <v>-0.29425683033736622</v>
      </c>
      <c r="R46" s="16">
        <f t="shared" si="104"/>
        <v>-8.6610413386207175E-2</v>
      </c>
      <c r="S46" s="16">
        <f t="shared" si="104"/>
        <v>-0.34616843457515578</v>
      </c>
      <c r="T46" s="16">
        <f t="shared" si="104"/>
        <v>-0.21638942398068148</v>
      </c>
      <c r="U46" s="16">
        <f t="shared" si="104"/>
        <v>-0.13852201762399716</v>
      </c>
      <c r="V46" s="16">
        <f t="shared" si="104"/>
        <v>-0.26830102821847146</v>
      </c>
      <c r="W46" s="16">
        <f t="shared" si="104"/>
        <v>-0.19043362186178669</v>
      </c>
      <c r="X46" s="16">
        <f t="shared" si="104"/>
        <v>6.9124399327161884E-2</v>
      </c>
      <c r="Y46" s="16">
        <f t="shared" si="104"/>
        <v>0.35463822263500522</v>
      </c>
      <c r="Z46" s="16">
        <f t="shared" si="104"/>
        <v>0.56228463958616426</v>
      </c>
      <c r="AA46" s="16">
        <f t="shared" si="104"/>
        <v>0.61419624382395388</v>
      </c>
      <c r="AB46" s="16">
        <f t="shared" si="104"/>
        <v>0.89971006713179746</v>
      </c>
      <c r="AC46" s="16">
        <f t="shared" si="104"/>
        <v>1.133312286201851</v>
      </c>
      <c r="AD46" s="16">
        <f t="shared" si="104"/>
        <v>1.133312286201851</v>
      </c>
      <c r="AE46" s="16">
        <f t="shared" si="104"/>
        <v>1.133312286201851</v>
      </c>
      <c r="AF46" s="16">
        <f t="shared" si="104"/>
        <v>1.1852238904396408</v>
      </c>
      <c r="AG46" s="16">
        <f t="shared" si="104"/>
        <v>1.2111796925585359</v>
      </c>
      <c r="AH46" s="16">
        <f t="shared" si="104"/>
        <v>1.4188261095096946</v>
      </c>
      <c r="AI46" s="16">
        <f t="shared" ref="AI46:BN46" si="105">-(AI6-$CT$6)/$CV$6</f>
        <v>1.159268088320746</v>
      </c>
      <c r="AJ46" s="16">
        <f t="shared" si="105"/>
        <v>1.0294890777262717</v>
      </c>
      <c r="AK46" s="16">
        <f t="shared" si="105"/>
        <v>0.74397525441842816</v>
      </c>
      <c r="AL46" s="16">
        <f t="shared" si="105"/>
        <v>0.12103600356495142</v>
      </c>
      <c r="AM46" s="16">
        <f t="shared" si="105"/>
        <v>-0.83932867483415818</v>
      </c>
      <c r="AN46" s="16">
        <f t="shared" si="105"/>
        <v>-1.7218259468765831</v>
      </c>
      <c r="AO46" s="16">
        <f t="shared" si="105"/>
        <v>-2.2668977913733754</v>
      </c>
      <c r="AP46" s="16">
        <f t="shared" si="105"/>
        <v>-2.4485884062056393</v>
      </c>
      <c r="AQ46" s="16">
        <f t="shared" si="105"/>
        <v>-2.5783674168001136</v>
      </c>
      <c r="AR46" s="16">
        <f t="shared" si="105"/>
        <v>-2.4485884062056393</v>
      </c>
      <c r="AS46" s="16">
        <f t="shared" si="105"/>
        <v>-2.2149861871355858</v>
      </c>
      <c r="AT46" s="16">
        <f t="shared" si="105"/>
        <v>-1.9554281659466373</v>
      </c>
      <c r="AU46" s="16">
        <f t="shared" si="105"/>
        <v>-1.6958701447576887</v>
      </c>
      <c r="AV46" s="16">
        <f t="shared" si="105"/>
        <v>-1.5920469362821088</v>
      </c>
      <c r="AW46" s="16">
        <f t="shared" si="105"/>
        <v>-1.2805773108553706</v>
      </c>
      <c r="AX46" s="16">
        <f t="shared" si="105"/>
        <v>-1.228665706617581</v>
      </c>
      <c r="AY46" s="16">
        <f t="shared" si="105"/>
        <v>-1.3324889150931605</v>
      </c>
      <c r="AZ46" s="16">
        <f t="shared" si="105"/>
        <v>-1.3844005193309505</v>
      </c>
      <c r="BA46" s="16">
        <f t="shared" si="105"/>
        <v>-0.91719608119084295</v>
      </c>
      <c r="BB46" s="16">
        <f t="shared" si="105"/>
        <v>-0.89124027907194769</v>
      </c>
      <c r="BC46" s="16">
        <f t="shared" si="105"/>
        <v>-0.4499916430507353</v>
      </c>
      <c r="BD46" s="16">
        <f t="shared" si="105"/>
        <v>-0.16447781974289194</v>
      </c>
      <c r="BE46" s="16">
        <f t="shared" si="105"/>
        <v>-0.39808003881294574</v>
      </c>
      <c r="BF46" s="16">
        <f t="shared" si="105"/>
        <v>-0.19043362186178669</v>
      </c>
      <c r="BG46" s="16">
        <f t="shared" si="105"/>
        <v>-0.16447781974289194</v>
      </c>
      <c r="BH46" s="16">
        <f t="shared" si="105"/>
        <v>6.9124399327161884E-2</v>
      </c>
      <c r="BI46" s="16">
        <f t="shared" si="105"/>
        <v>-3.4698809148417643E-2</v>
      </c>
      <c r="BJ46" s="16">
        <f t="shared" si="105"/>
        <v>6.9124399327161884E-2</v>
      </c>
      <c r="BK46" s="16">
        <f t="shared" si="105"/>
        <v>0.1729476078027414</v>
      </c>
      <c r="BL46" s="16">
        <f t="shared" si="105"/>
        <v>0.32868242051611046</v>
      </c>
      <c r="BM46" s="16">
        <f t="shared" si="105"/>
        <v>0.2508150141594257</v>
      </c>
      <c r="BN46" s="16">
        <f t="shared" si="105"/>
        <v>0.22485921204053094</v>
      </c>
      <c r="BO46" s="16">
        <f t="shared" ref="BO46:CI46" si="106">-(BO6-$CT$6)/$CV$6</f>
        <v>0.14699180568384665</v>
      </c>
      <c r="BP46" s="16">
        <f t="shared" si="106"/>
        <v>0.27677081627832095</v>
      </c>
      <c r="BQ46" s="16">
        <f t="shared" si="106"/>
        <v>0.27677081627832095</v>
      </c>
      <c r="BR46" s="16">
        <f t="shared" si="106"/>
        <v>0.38059402475390003</v>
      </c>
      <c r="BS46" s="16">
        <f t="shared" si="106"/>
        <v>0.40654982687279523</v>
      </c>
      <c r="BT46" s="16">
        <f t="shared" si="106"/>
        <v>0.53632883746726956</v>
      </c>
      <c r="BU46" s="16">
        <f t="shared" si="106"/>
        <v>0.53632883746726956</v>
      </c>
      <c r="BV46" s="16">
        <f t="shared" si="106"/>
        <v>0.61419624382395388</v>
      </c>
      <c r="BW46" s="16">
        <f t="shared" si="106"/>
        <v>0.69206365018063853</v>
      </c>
      <c r="BX46" s="16">
        <f t="shared" si="106"/>
        <v>0.87375426501290243</v>
      </c>
      <c r="BY46" s="16">
        <f t="shared" si="106"/>
        <v>0.9516216713695872</v>
      </c>
      <c r="BZ46" s="16">
        <f t="shared" si="106"/>
        <v>0.9516216713695872</v>
      </c>
      <c r="CA46" s="16">
        <f t="shared" si="106"/>
        <v>1.0035332756073767</v>
      </c>
      <c r="CB46" s="16">
        <f t="shared" si="106"/>
        <v>1.2111796925585359</v>
      </c>
      <c r="CC46" s="16">
        <f t="shared" si="106"/>
        <v>1.2111796925585359</v>
      </c>
      <c r="CD46" s="16">
        <f t="shared" si="106"/>
        <v>1.1852238904396408</v>
      </c>
      <c r="CE46" s="16">
        <f t="shared" si="106"/>
        <v>0.79588685865621789</v>
      </c>
      <c r="CF46" s="16">
        <f t="shared" si="106"/>
        <v>0.64015204594284858</v>
      </c>
      <c r="CG46" s="16">
        <f t="shared" si="106"/>
        <v>0.64015204594284858</v>
      </c>
      <c r="CH46" s="39">
        <f t="shared" si="106"/>
        <v>0.69206365018063853</v>
      </c>
      <c r="CI46" s="39">
        <f t="shared" si="106"/>
        <v>0.69206365018063853</v>
      </c>
      <c r="CJ46" s="39">
        <f t="shared" ref="CJ46:CO46" si="107">-(CJ6-$CT$6)/$CV$6</f>
        <v>0.82184266077511292</v>
      </c>
      <c r="CK46" s="39">
        <f t="shared" si="107"/>
        <v>0.89971006713179746</v>
      </c>
      <c r="CL46" s="39">
        <f t="shared" si="107"/>
        <v>0.89971006713179746</v>
      </c>
      <c r="CM46" s="39">
        <f t="shared" si="107"/>
        <v>0.9516216713695872</v>
      </c>
      <c r="CN46" s="39">
        <f t="shared" si="107"/>
        <v>1.1073564840829562</v>
      </c>
      <c r="CO46" s="39">
        <f t="shared" si="107"/>
        <v>0.9775774734884819</v>
      </c>
      <c r="CP46" s="39">
        <f t="shared" ref="CP46:CQ46" si="108">-(CP6-$CT$6)/$CV$6</f>
        <v>1.0294890777262717</v>
      </c>
      <c r="CQ46" s="39">
        <f t="shared" si="108"/>
        <v>1.159268088320746</v>
      </c>
      <c r="CR46" s="39">
        <f t="shared" ref="CR46:CS46" si="109">-(CR6-$CT$6)/$CV$6</f>
        <v>1.1852238904396408</v>
      </c>
      <c r="CS46" s="39">
        <f t="shared" si="109"/>
        <v>1.1073564840829562</v>
      </c>
      <c r="CT46" s="16"/>
      <c r="CU46" s="38"/>
      <c r="CV46" s="38"/>
      <c r="CW46" s="37"/>
    </row>
    <row r="47" spans="1:101" x14ac:dyDescent="0.25">
      <c r="A47" s="54" t="s">
        <v>121</v>
      </c>
      <c r="B47" s="53" t="s">
        <v>13</v>
      </c>
      <c r="C47" s="16">
        <f t="shared" ref="C47:AH47" si="110">(C7-$CT$7)/$CV$7</f>
        <v>-1.5865888405271003</v>
      </c>
      <c r="D47" s="16">
        <f t="shared" si="110"/>
        <v>-1.5865888405271003</v>
      </c>
      <c r="E47" s="16">
        <f t="shared" si="110"/>
        <v>-1.5865888405271003</v>
      </c>
      <c r="F47" s="16">
        <f t="shared" si="110"/>
        <v>-1.5865888405271003</v>
      </c>
      <c r="G47" s="16">
        <f t="shared" si="110"/>
        <v>-1.4338776552686656</v>
      </c>
      <c r="H47" s="16">
        <f t="shared" si="110"/>
        <v>-1.4338776552686656</v>
      </c>
      <c r="I47" s="16">
        <f t="shared" si="110"/>
        <v>-1.3902458880519712</v>
      </c>
      <c r="J47" s="16">
        <f t="shared" si="110"/>
        <v>-1.3902458880519712</v>
      </c>
      <c r="K47" s="16">
        <f t="shared" si="110"/>
        <v>-1.4556935388770136</v>
      </c>
      <c r="L47" s="16">
        <f t="shared" si="110"/>
        <v>-1.1066394011434499</v>
      </c>
      <c r="M47" s="16">
        <f t="shared" si="110"/>
        <v>-0.77940114701823415</v>
      </c>
      <c r="N47" s="16">
        <f t="shared" si="110"/>
        <v>-0.86666468145162467</v>
      </c>
      <c r="O47" s="16">
        <f t="shared" si="110"/>
        <v>-1.0411917503184074</v>
      </c>
      <c r="P47" s="16">
        <f t="shared" si="110"/>
        <v>-0.99755998310171135</v>
      </c>
      <c r="Q47" s="16">
        <f t="shared" si="110"/>
        <v>-0.64850584536814759</v>
      </c>
      <c r="R47" s="16">
        <f t="shared" si="110"/>
        <v>-0.95392821588501686</v>
      </c>
      <c r="S47" s="16">
        <f t="shared" si="110"/>
        <v>-0.93211233227666879</v>
      </c>
      <c r="T47" s="16">
        <f t="shared" si="110"/>
        <v>-0.86666468145162467</v>
      </c>
      <c r="U47" s="16">
        <f t="shared" si="110"/>
        <v>-0.71395349619319159</v>
      </c>
      <c r="V47" s="16">
        <f t="shared" si="110"/>
        <v>-0.77940114701823415</v>
      </c>
      <c r="W47" s="16">
        <f t="shared" si="110"/>
        <v>-0.95392821588501686</v>
      </c>
      <c r="X47" s="16">
        <f t="shared" si="110"/>
        <v>-0.62668996175980107</v>
      </c>
      <c r="Y47" s="16">
        <f t="shared" si="110"/>
        <v>-0.49579466010971446</v>
      </c>
      <c r="Z47" s="16">
        <f t="shared" si="110"/>
        <v>-0.36489935845962784</v>
      </c>
      <c r="AA47" s="16">
        <f t="shared" si="110"/>
        <v>-0.21218817320119324</v>
      </c>
      <c r="AB47" s="16">
        <f t="shared" si="110"/>
        <v>0.11505008092402252</v>
      </c>
      <c r="AC47" s="16">
        <f t="shared" si="110"/>
        <v>0.63863128752436737</v>
      </c>
      <c r="AD47" s="16">
        <f t="shared" si="110"/>
        <v>0.31139303339915164</v>
      </c>
      <c r="AE47" s="16">
        <f t="shared" si="110"/>
        <v>0.15868184814071704</v>
      </c>
      <c r="AF47" s="16">
        <f t="shared" si="110"/>
        <v>0.55136775309097685</v>
      </c>
      <c r="AG47" s="16">
        <f t="shared" si="110"/>
        <v>0.94405365804123509</v>
      </c>
      <c r="AH47" s="16">
        <f t="shared" si="110"/>
        <v>0.94405365804123509</v>
      </c>
      <c r="AI47" s="16">
        <f t="shared" ref="AI47:BN47" si="111">(AI7-$CT$7)/$CV$7</f>
        <v>0.79134247278280045</v>
      </c>
      <c r="AJ47" s="16">
        <f t="shared" si="111"/>
        <v>0.96586954164958316</v>
      </c>
      <c r="AK47" s="16">
        <f t="shared" si="111"/>
        <v>0.81315835639114853</v>
      </c>
      <c r="AL47" s="16">
        <f t="shared" si="111"/>
        <v>0.31139303339915164</v>
      </c>
      <c r="AM47" s="16">
        <f t="shared" si="111"/>
        <v>-0.19037228959284674</v>
      </c>
      <c r="AN47" s="16">
        <f t="shared" si="111"/>
        <v>-0.75758526340988608</v>
      </c>
      <c r="AO47" s="16">
        <f t="shared" si="111"/>
        <v>-1.3466141208352751</v>
      </c>
      <c r="AP47" s="16">
        <f t="shared" si="111"/>
        <v>-1.5647729569187523</v>
      </c>
      <c r="AQ47" s="16">
        <f t="shared" si="111"/>
        <v>-1.7174841421771869</v>
      </c>
      <c r="AR47" s="16">
        <f t="shared" si="111"/>
        <v>-1.5647729569187523</v>
      </c>
      <c r="AS47" s="16">
        <f t="shared" si="111"/>
        <v>-1.2157188191851884</v>
      </c>
      <c r="AT47" s="16">
        <f t="shared" si="111"/>
        <v>-1.3029823536185789</v>
      </c>
      <c r="AU47" s="16">
        <f t="shared" si="111"/>
        <v>-1.3684300044436231</v>
      </c>
      <c r="AV47" s="16">
        <f t="shared" si="111"/>
        <v>-1.0630076339267553</v>
      </c>
      <c r="AW47" s="16">
        <f t="shared" si="111"/>
        <v>-0.82303291423493019</v>
      </c>
      <c r="AX47" s="16">
        <f t="shared" si="111"/>
        <v>-0.80121703062658223</v>
      </c>
      <c r="AY47" s="16">
        <f t="shared" si="111"/>
        <v>-0.93211233227666879</v>
      </c>
      <c r="AZ47" s="16">
        <f t="shared" si="111"/>
        <v>-0.67032172897649556</v>
      </c>
      <c r="BA47" s="16">
        <f t="shared" si="111"/>
        <v>-0.27763582402623732</v>
      </c>
      <c r="BB47" s="16">
        <f t="shared" si="111"/>
        <v>-0.3212675912429318</v>
      </c>
      <c r="BC47" s="16">
        <f t="shared" si="111"/>
        <v>-0.29945170763458534</v>
      </c>
      <c r="BD47" s="16">
        <f t="shared" si="111"/>
        <v>-0.16855640598449873</v>
      </c>
      <c r="BE47" s="16">
        <f t="shared" si="111"/>
        <v>7.1418313707326472E-2</v>
      </c>
      <c r="BF47" s="16">
        <f t="shared" si="111"/>
        <v>-1.5845220726064087E-2</v>
      </c>
      <c r="BG47" s="16">
        <f t="shared" si="111"/>
        <v>-1.5845220726064087E-2</v>
      </c>
      <c r="BH47" s="16">
        <f t="shared" si="111"/>
        <v>0.13686596453236899</v>
      </c>
      <c r="BI47" s="16">
        <f t="shared" si="111"/>
        <v>0.13686596453236899</v>
      </c>
      <c r="BJ47" s="16">
        <f t="shared" si="111"/>
        <v>0.13686596453236899</v>
      </c>
      <c r="BK47" s="16">
        <f t="shared" si="111"/>
        <v>0.22412949896576109</v>
      </c>
      <c r="BL47" s="16">
        <f t="shared" si="111"/>
        <v>0.4859201022659328</v>
      </c>
      <c r="BM47" s="16">
        <f t="shared" si="111"/>
        <v>0.59499952030767134</v>
      </c>
      <c r="BN47" s="16">
        <f t="shared" si="111"/>
        <v>0.59499952030767134</v>
      </c>
      <c r="BO47" s="16">
        <f t="shared" ref="BO47:CG47" si="112">(BO7-$CT$7)/$CV$7</f>
        <v>0.50773598587428082</v>
      </c>
      <c r="BP47" s="16">
        <f t="shared" si="112"/>
        <v>0.68226305474106186</v>
      </c>
      <c r="BQ47" s="16">
        <f t="shared" si="112"/>
        <v>0.68226305474106186</v>
      </c>
      <c r="BR47" s="16">
        <f t="shared" si="112"/>
        <v>0.66044717113271545</v>
      </c>
      <c r="BS47" s="16">
        <f t="shared" si="112"/>
        <v>0.63863128752436737</v>
      </c>
      <c r="BT47" s="16">
        <f t="shared" si="112"/>
        <v>0.85679012360784457</v>
      </c>
      <c r="BU47" s="16">
        <f t="shared" si="112"/>
        <v>1.0749489596913218</v>
      </c>
      <c r="BV47" s="16">
        <f t="shared" si="112"/>
        <v>1.0967648432996697</v>
      </c>
      <c r="BW47" s="16">
        <f t="shared" si="112"/>
        <v>1.0531330760829738</v>
      </c>
      <c r="BX47" s="16">
        <f t="shared" si="112"/>
        <v>1.2494760285581044</v>
      </c>
      <c r="BY47" s="16">
        <f t="shared" si="112"/>
        <v>1.445818981033232</v>
      </c>
      <c r="BZ47" s="16">
        <f t="shared" si="112"/>
        <v>1.3149236793831469</v>
      </c>
      <c r="CA47" s="16">
        <f t="shared" si="112"/>
        <v>1.2494760285581044</v>
      </c>
      <c r="CB47" s="16">
        <f t="shared" si="112"/>
        <v>1.3149236793831469</v>
      </c>
      <c r="CC47" s="16">
        <f t="shared" si="112"/>
        <v>1.5112666318582746</v>
      </c>
      <c r="CD47" s="16">
        <f t="shared" si="112"/>
        <v>1.4676348646415815</v>
      </c>
      <c r="CE47" s="16">
        <f t="shared" si="112"/>
        <v>1.3149236793831469</v>
      </c>
      <c r="CF47" s="16">
        <f t="shared" si="112"/>
        <v>1.1840283777330587</v>
      </c>
      <c r="CG47" s="16">
        <f t="shared" si="112"/>
        <v>1.2276601449497548</v>
      </c>
      <c r="CH47" s="39">
        <f t="shared" ref="CH47:CM47" si="113">(CH7-$CT$7)/$CV$7</f>
        <v>1.1185807269080161</v>
      </c>
      <c r="CI47" s="39">
        <f t="shared" si="113"/>
        <v>0.63863128752436737</v>
      </c>
      <c r="CJ47" s="39">
        <f t="shared" si="113"/>
        <v>0.79134247278280045</v>
      </c>
      <c r="CK47" s="39">
        <f t="shared" si="113"/>
        <v>1.0531330760829738</v>
      </c>
      <c r="CL47" s="39">
        <f t="shared" si="113"/>
        <v>0.87860600721619264</v>
      </c>
      <c r="CM47" s="39">
        <f t="shared" si="113"/>
        <v>0.98768542525793113</v>
      </c>
      <c r="CN47" s="39">
        <f t="shared" ref="CN47:CO47" si="114">(CN7-$CT$7)/$CV$7</f>
        <v>1.1622124941247123</v>
      </c>
      <c r="CO47" s="39">
        <f t="shared" si="114"/>
        <v>1.2931077957747974</v>
      </c>
      <c r="CP47" s="39">
        <f t="shared" ref="CP47:CQ47" si="115">(CP7-$CT$7)/$CV$7</f>
        <v>1.1622124941247123</v>
      </c>
      <c r="CQ47" s="39">
        <f t="shared" si="115"/>
        <v>1.0967648432996697</v>
      </c>
      <c r="CR47" s="39">
        <f t="shared" ref="CR47:CS47" si="116">(CR7-$CT$7)/$CV$7</f>
        <v>1.2494760285581044</v>
      </c>
      <c r="CS47" s="39">
        <f t="shared" si="116"/>
        <v>1.3149236793831469</v>
      </c>
      <c r="CT47" s="16"/>
      <c r="CU47" s="38"/>
      <c r="CV47" s="38"/>
    </row>
    <row r="48" spans="1:101" x14ac:dyDescent="0.25">
      <c r="A48" s="54" t="s">
        <v>122</v>
      </c>
      <c r="B48" s="53" t="s">
        <v>14</v>
      </c>
      <c r="W48" s="16">
        <f t="shared" ref="W48:BB48" si="117">(W8-$CT$8)/$CV$8</f>
        <v>-0.87766772205248522</v>
      </c>
      <c r="X48" s="16">
        <f t="shared" si="117"/>
        <v>-0.72689325653916526</v>
      </c>
      <c r="Y48" s="16">
        <f t="shared" si="117"/>
        <v>-0.61496865330535111</v>
      </c>
      <c r="Z48" s="16">
        <f t="shared" si="117"/>
        <v>-0.55145221180076232</v>
      </c>
      <c r="AA48" s="16">
        <f t="shared" si="117"/>
        <v>5.9508122380512792E-2</v>
      </c>
      <c r="AB48" s="16">
        <f t="shared" si="117"/>
        <v>0.23094084799483977</v>
      </c>
      <c r="AC48" s="16">
        <f t="shared" si="117"/>
        <v>0.62082696587130826</v>
      </c>
      <c r="AD48" s="16">
        <f t="shared" si="117"/>
        <v>0.57041464458004487</v>
      </c>
      <c r="AE48" s="16">
        <f t="shared" si="117"/>
        <v>0.7836263887568562</v>
      </c>
      <c r="AF48" s="16">
        <f t="shared" si="117"/>
        <v>0.72519742921744079</v>
      </c>
      <c r="AG48" s="16">
        <f t="shared" si="117"/>
        <v>0.62421862051475718</v>
      </c>
      <c r="AH48" s="16">
        <f t="shared" si="117"/>
        <v>1.109996065128736E-2</v>
      </c>
      <c r="AI48" s="16">
        <f t="shared" si="117"/>
        <v>0.64780603689874283</v>
      </c>
      <c r="AJ48" s="16">
        <f t="shared" si="117"/>
        <v>0.24281163924691099</v>
      </c>
      <c r="AK48" s="16">
        <f t="shared" si="117"/>
        <v>-0.47236499216033984</v>
      </c>
      <c r="AL48" s="16">
        <f t="shared" si="117"/>
        <v>-0.81908459639291309</v>
      </c>
      <c r="AM48" s="16">
        <f t="shared" si="117"/>
        <v>-1.1634917088231347</v>
      </c>
      <c r="AN48" s="16">
        <f t="shared" si="117"/>
        <v>-1.3825617655659033</v>
      </c>
      <c r="AO48" s="16">
        <f t="shared" si="117"/>
        <v>-1.5607778004671282</v>
      </c>
      <c r="AP48" s="16">
        <f t="shared" si="117"/>
        <v>-1.6924356670810088</v>
      </c>
      <c r="AQ48" s="16">
        <f t="shared" si="117"/>
        <v>-1.6657649282938878</v>
      </c>
      <c r="AR48" s="16">
        <f t="shared" si="117"/>
        <v>-1.5996276627466339</v>
      </c>
      <c r="AS48" s="16">
        <f t="shared" si="117"/>
        <v>-1.4607239884853851</v>
      </c>
      <c r="AT48" s="16">
        <f t="shared" si="117"/>
        <v>-1.4692031250940074</v>
      </c>
      <c r="AU48" s="16">
        <f t="shared" si="117"/>
        <v>-0.94426748596020937</v>
      </c>
      <c r="AV48" s="16">
        <f t="shared" si="117"/>
        <v>-0.95290078868898842</v>
      </c>
      <c r="AW48" s="16">
        <f t="shared" si="117"/>
        <v>-1.0427796367403848</v>
      </c>
      <c r="AX48" s="16">
        <f t="shared" si="117"/>
        <v>-1.1469959339663605</v>
      </c>
      <c r="AY48" s="16">
        <f t="shared" si="117"/>
        <v>-0.75603065324879459</v>
      </c>
      <c r="AZ48" s="16">
        <f t="shared" si="117"/>
        <v>-0.8135346160672694</v>
      </c>
      <c r="BA48" s="16">
        <f t="shared" si="117"/>
        <v>-0.89077184226581063</v>
      </c>
      <c r="BB48" s="16">
        <f t="shared" si="117"/>
        <v>-0.85361780730802927</v>
      </c>
      <c r="BC48" s="16">
        <f t="shared" ref="BC48:CG48" si="118">(BC8-$CT$8)/$CV$8</f>
        <v>-0.2768823518015569</v>
      </c>
      <c r="BD48" s="16">
        <f t="shared" si="118"/>
        <v>-0.43027764135754193</v>
      </c>
      <c r="BE48" s="16">
        <f t="shared" si="118"/>
        <v>-0.54744389267668625</v>
      </c>
      <c r="BF48" s="16">
        <f t="shared" si="118"/>
        <v>-0.73475572866716043</v>
      </c>
      <c r="BG48" s="16">
        <f t="shared" si="118"/>
        <v>-0.36491120641107194</v>
      </c>
      <c r="BH48" s="16">
        <f t="shared" si="118"/>
        <v>-0.54451473639370773</v>
      </c>
      <c r="BI48" s="16">
        <f t="shared" si="118"/>
        <v>-0.82555957343949737</v>
      </c>
      <c r="BJ48" s="16">
        <f t="shared" si="118"/>
        <v>-0.99853396025539209</v>
      </c>
      <c r="BK48" s="16">
        <f t="shared" si="118"/>
        <v>-0.48623994297444906</v>
      </c>
      <c r="BL48" s="16">
        <f t="shared" si="118"/>
        <v>-0.39004028399662527</v>
      </c>
      <c r="BM48" s="16">
        <f t="shared" si="118"/>
        <v>-0.61805197570848647</v>
      </c>
      <c r="BN48" s="16">
        <f t="shared" si="118"/>
        <v>-0.70037668387220098</v>
      </c>
      <c r="BO48" s="16">
        <f t="shared" si="118"/>
        <v>-0.45216923041980311</v>
      </c>
      <c r="BP48" s="16">
        <f t="shared" si="118"/>
        <v>-0.23186584471578039</v>
      </c>
      <c r="BQ48" s="16">
        <f t="shared" si="118"/>
        <v>-0.38973195175631176</v>
      </c>
      <c r="BR48" s="16">
        <f t="shared" si="118"/>
        <v>-0.35596957144197933</v>
      </c>
      <c r="BS48" s="16">
        <f t="shared" si="118"/>
        <v>-8.7720522369201498E-2</v>
      </c>
      <c r="BT48" s="16">
        <f t="shared" si="118"/>
        <v>-7.0916415272113684E-3</v>
      </c>
      <c r="BU48" s="16">
        <f t="shared" si="118"/>
        <v>0.13628285021858369</v>
      </c>
      <c r="BV48" s="16">
        <f t="shared" si="118"/>
        <v>0.12641621852855048</v>
      </c>
      <c r="BW48" s="16">
        <f t="shared" si="118"/>
        <v>0.83635120185047118</v>
      </c>
      <c r="BX48" s="16">
        <f t="shared" si="118"/>
        <v>1.2152915251958092</v>
      </c>
      <c r="BY48" s="16">
        <f t="shared" si="118"/>
        <v>0.91836757777387223</v>
      </c>
      <c r="BZ48" s="16">
        <f t="shared" si="118"/>
        <v>0.7070058270389421</v>
      </c>
      <c r="CA48" s="16">
        <f t="shared" si="118"/>
        <v>1.8453684582765235</v>
      </c>
      <c r="CB48" s="16">
        <f t="shared" si="118"/>
        <v>2.1137716734694583</v>
      </c>
      <c r="CC48" s="16">
        <f t="shared" si="118"/>
        <v>1.915051544587383</v>
      </c>
      <c r="CD48" s="16">
        <f t="shared" si="118"/>
        <v>1.7448521479343102</v>
      </c>
      <c r="CE48" s="16">
        <f t="shared" si="118"/>
        <v>0.32390301844937142</v>
      </c>
      <c r="CF48" s="16">
        <f t="shared" si="118"/>
        <v>0.66260598443379271</v>
      </c>
      <c r="CG48" s="16">
        <f t="shared" si="118"/>
        <v>0.63732274072808259</v>
      </c>
      <c r="CH48" s="16">
        <f t="shared" ref="CH48:CM48" si="119">(CH8-$CT$8)/$CV$8</f>
        <v>7.5849731117130295E-2</v>
      </c>
      <c r="CI48" s="16">
        <f t="shared" si="119"/>
        <v>0.7532556630859728</v>
      </c>
      <c r="CJ48" s="16">
        <f t="shared" si="119"/>
        <v>1.3756242901588487</v>
      </c>
      <c r="CK48" s="16">
        <f t="shared" si="119"/>
        <v>1.0521837700699477</v>
      </c>
      <c r="CL48" s="16">
        <f t="shared" si="119"/>
        <v>1.5592361392655605</v>
      </c>
      <c r="CM48" s="16">
        <f t="shared" si="119"/>
        <v>1.8051311009156068</v>
      </c>
      <c r="CN48" s="16">
        <f t="shared" ref="CN48:CO48" si="120">(CN8-$CT$8)/$CV$8</f>
        <v>1.4915572125167389</v>
      </c>
      <c r="CO48" s="16">
        <f t="shared" si="120"/>
        <v>1.4346699141788912</v>
      </c>
      <c r="CP48" s="16">
        <f t="shared" ref="CP48:CQ48" si="121">(CP8-$CT$8)/$CV$8</f>
        <v>0.88660935702157784</v>
      </c>
      <c r="CQ48" s="16">
        <f t="shared" si="121"/>
        <v>1.1084544039271682</v>
      </c>
      <c r="CR48" s="16">
        <f t="shared" ref="CR48:CS48" si="122">(CR8-$CT$8)/$CV$8</f>
        <v>1.311337018053476</v>
      </c>
      <c r="CS48" s="16">
        <f t="shared" si="122"/>
        <v>1.3471035579298465</v>
      </c>
      <c r="CT48" s="1"/>
      <c r="CU48" s="38"/>
      <c r="CV48" s="38"/>
    </row>
    <row r="49" spans="1:100" x14ac:dyDescent="0.25">
      <c r="A49" s="54" t="s">
        <v>123</v>
      </c>
      <c r="B49" s="53" t="s">
        <v>15</v>
      </c>
      <c r="C49" s="16">
        <f t="shared" ref="C49:AH49" si="123">(C9-$CT$9)/$CV$9</f>
        <v>-2.1190391659476888</v>
      </c>
      <c r="D49" s="16">
        <f t="shared" si="123"/>
        <v>-1.9811446744569574</v>
      </c>
      <c r="E49" s="16">
        <f t="shared" si="123"/>
        <v>-1.9811446744569574</v>
      </c>
      <c r="F49" s="16">
        <f t="shared" si="123"/>
        <v>-3.3428527779279236</v>
      </c>
      <c r="G49" s="16">
        <f t="shared" si="123"/>
        <v>-0.70562062816769811</v>
      </c>
      <c r="H49" s="16">
        <f t="shared" si="123"/>
        <v>-0.3608843994408712</v>
      </c>
      <c r="I49" s="16">
        <f t="shared" si="123"/>
        <v>-0.70562062816769811</v>
      </c>
      <c r="J49" s="16">
        <f t="shared" si="123"/>
        <v>-0.39535802231355438</v>
      </c>
      <c r="K49" s="16">
        <f t="shared" si="123"/>
        <v>-0.18851628507745777</v>
      </c>
      <c r="L49" s="16">
        <f t="shared" si="123"/>
        <v>-1.614817071404431E-2</v>
      </c>
      <c r="M49" s="16">
        <f t="shared" si="123"/>
        <v>0.32858805801278262</v>
      </c>
      <c r="N49" s="16">
        <f t="shared" si="123"/>
        <v>-0.3608843994408712</v>
      </c>
      <c r="O49" s="16">
        <f t="shared" si="123"/>
        <v>-0.37812121087721157</v>
      </c>
      <c r="P49" s="16">
        <f t="shared" si="123"/>
        <v>-0.56772613667696781</v>
      </c>
      <c r="Q49" s="16">
        <f t="shared" si="123"/>
        <v>0.39753530375814899</v>
      </c>
      <c r="R49" s="16">
        <f t="shared" si="123"/>
        <v>0.1045095093403456</v>
      </c>
      <c r="S49" s="16">
        <f t="shared" si="123"/>
        <v>0.48371936093985568</v>
      </c>
      <c r="T49" s="16">
        <f t="shared" si="123"/>
        <v>0.43200892663082968</v>
      </c>
      <c r="U49" s="16">
        <f t="shared" si="123"/>
        <v>0.1045095093403456</v>
      </c>
      <c r="V49" s="16">
        <f t="shared" si="123"/>
        <v>-0.18851628507745777</v>
      </c>
      <c r="W49" s="16">
        <f t="shared" si="123"/>
        <v>0.43200892663082968</v>
      </c>
      <c r="X49" s="16">
        <f t="shared" si="123"/>
        <v>1.0180605154664364</v>
      </c>
      <c r="Y49" s="16">
        <f t="shared" si="123"/>
        <v>0.22516718939473551</v>
      </c>
      <c r="Z49" s="16">
        <f t="shared" si="123"/>
        <v>0.46648254950351287</v>
      </c>
      <c r="AA49" s="16">
        <f t="shared" si="123"/>
        <v>0.46648254950351287</v>
      </c>
      <c r="AB49" s="16">
        <f t="shared" si="123"/>
        <v>0.24240400083107588</v>
      </c>
      <c r="AC49" s="16">
        <f t="shared" si="123"/>
        <v>0.62161385243058598</v>
      </c>
      <c r="AD49" s="16">
        <f t="shared" si="123"/>
        <v>5.2799075031322057E-2</v>
      </c>
      <c r="AE49" s="16">
        <f t="shared" si="123"/>
        <v>0.58714022955790279</v>
      </c>
      <c r="AF49" s="16">
        <f t="shared" si="123"/>
        <v>0.12174632077668597</v>
      </c>
      <c r="AG49" s="16">
        <f t="shared" si="123"/>
        <v>0.46648254950351287</v>
      </c>
      <c r="AH49" s="16">
        <f t="shared" si="123"/>
        <v>-0.1712794736411174</v>
      </c>
      <c r="AI49" s="16">
        <f t="shared" ref="AI49:BN49" si="124">(AI9-$CT$9)/$CV$9</f>
        <v>-0.63667338242233174</v>
      </c>
      <c r="AJ49" s="16">
        <f t="shared" si="124"/>
        <v>-0.67114700529501492</v>
      </c>
      <c r="AK49" s="16">
        <f t="shared" si="124"/>
        <v>-1.1537777255125734</v>
      </c>
      <c r="AL49" s="16">
        <f t="shared" si="124"/>
        <v>-2.4637753946745158</v>
      </c>
      <c r="AM49" s="16">
        <f t="shared" si="124"/>
        <v>-3.0498269835101213</v>
      </c>
      <c r="AN49" s="16">
        <f t="shared" si="124"/>
        <v>-2.8257484348376831</v>
      </c>
      <c r="AO49" s="16">
        <f t="shared" si="124"/>
        <v>-2.7568011890923181</v>
      </c>
      <c r="AP49" s="16">
        <f t="shared" si="124"/>
        <v>-2.1018023545113476</v>
      </c>
      <c r="AQ49" s="16">
        <f t="shared" si="124"/>
        <v>-1.6019348228574486</v>
      </c>
      <c r="AR49" s="16">
        <f t="shared" si="124"/>
        <v>-0.75733106247672166</v>
      </c>
      <c r="AS49" s="16">
        <f t="shared" si="124"/>
        <v>-0.58496294811330818</v>
      </c>
      <c r="AT49" s="16">
        <f t="shared" si="124"/>
        <v>-0.86075193109477122</v>
      </c>
      <c r="AU49" s="16">
        <f t="shared" si="124"/>
        <v>-0.86075193109477122</v>
      </c>
      <c r="AV49" s="16">
        <f t="shared" si="124"/>
        <v>-0.1195690393320914</v>
      </c>
      <c r="AW49" s="16">
        <f t="shared" si="124"/>
        <v>-0.1195690393320914</v>
      </c>
      <c r="AX49" s="16">
        <f t="shared" si="124"/>
        <v>-0.32641077656818807</v>
      </c>
      <c r="AY49" s="16">
        <f t="shared" si="124"/>
        <v>3.5562263594979236E-2</v>
      </c>
      <c r="AZ49" s="16">
        <f t="shared" si="124"/>
        <v>0.4492457380671725</v>
      </c>
      <c r="BA49" s="16">
        <f t="shared" si="124"/>
        <v>0.36306168088546581</v>
      </c>
      <c r="BB49" s="16">
        <f t="shared" si="124"/>
        <v>0.13898313221302877</v>
      </c>
      <c r="BC49" s="16">
        <f t="shared" si="124"/>
        <v>0.17345675508570951</v>
      </c>
      <c r="BD49" s="16">
        <f t="shared" si="124"/>
        <v>0.58714022955790279</v>
      </c>
      <c r="BE49" s="16">
        <f t="shared" si="124"/>
        <v>0.4492457380671725</v>
      </c>
      <c r="BF49" s="16">
        <f t="shared" si="124"/>
        <v>0.17345675508570951</v>
      </c>
      <c r="BG49" s="16">
        <f t="shared" si="124"/>
        <v>0.19069356652205233</v>
      </c>
      <c r="BH49" s="16">
        <f t="shared" si="124"/>
        <v>0.50095617237619605</v>
      </c>
      <c r="BI49" s="16">
        <f t="shared" si="124"/>
        <v>0.69056109817594991</v>
      </c>
      <c r="BJ49" s="16">
        <f t="shared" si="124"/>
        <v>-1.614817071404431E-2</v>
      </c>
      <c r="BK49" s="16">
        <f t="shared" si="124"/>
        <v>0.2079303779583927</v>
      </c>
      <c r="BL49" s="16">
        <f t="shared" si="124"/>
        <v>0.43200892663082968</v>
      </c>
      <c r="BM49" s="16">
        <f t="shared" si="124"/>
        <v>0.32858805801278262</v>
      </c>
      <c r="BN49" s="16">
        <f t="shared" si="124"/>
        <v>0.17345675508570951</v>
      </c>
      <c r="BO49" s="16">
        <f t="shared" ref="BO49:CG49" si="125">(BO9-$CT$9)/$CV$9</f>
        <v>0.39753530375814899</v>
      </c>
      <c r="BP49" s="16">
        <f t="shared" si="125"/>
        <v>0.4492457380671725</v>
      </c>
      <c r="BQ49" s="16">
        <f t="shared" si="125"/>
        <v>0.69056109817594991</v>
      </c>
      <c r="BR49" s="16">
        <f t="shared" si="125"/>
        <v>0.55266660668521961</v>
      </c>
      <c r="BS49" s="16">
        <f t="shared" si="125"/>
        <v>0.70779790961229272</v>
      </c>
      <c r="BT49" s="16">
        <f t="shared" si="125"/>
        <v>0.84569240110302302</v>
      </c>
      <c r="BU49" s="16">
        <f t="shared" si="125"/>
        <v>0.82845558966668265</v>
      </c>
      <c r="BV49" s="16">
        <f t="shared" si="125"/>
        <v>0.82845558966668265</v>
      </c>
      <c r="BW49" s="16">
        <f t="shared" si="125"/>
        <v>1.0180605154664364</v>
      </c>
      <c r="BX49" s="16">
        <f t="shared" si="125"/>
        <v>1.3627967441932634</v>
      </c>
      <c r="BY49" s="16">
        <f t="shared" si="125"/>
        <v>1.0525341383391196</v>
      </c>
      <c r="BZ49" s="16">
        <f t="shared" si="125"/>
        <v>1.0525341383391196</v>
      </c>
      <c r="CA49" s="16">
        <f t="shared" si="125"/>
        <v>1.1559550069571667</v>
      </c>
      <c r="CB49" s="16">
        <f t="shared" si="125"/>
        <v>1.1042445726481431</v>
      </c>
      <c r="CC49" s="16">
        <f t="shared" si="125"/>
        <v>0.93187645828472965</v>
      </c>
      <c r="CD49" s="16">
        <f t="shared" si="125"/>
        <v>0.69056109817594991</v>
      </c>
      <c r="CE49" s="16">
        <f t="shared" si="125"/>
        <v>-0.25746353082282414</v>
      </c>
      <c r="CF49" s="16">
        <f t="shared" si="125"/>
        <v>0.31135124657644225</v>
      </c>
      <c r="CG49" s="16">
        <f t="shared" si="125"/>
        <v>0.19069356652205233</v>
      </c>
      <c r="CH49" s="16">
        <f t="shared" ref="CH49:CM49" si="126">(CH9-$CT$9)/$CV$9</f>
        <v>0.51819298381253642</v>
      </c>
      <c r="CI49" s="16">
        <f t="shared" si="126"/>
        <v>0.70779790961229272</v>
      </c>
      <c r="CJ49" s="16">
        <f t="shared" si="126"/>
        <v>0.79398196679399946</v>
      </c>
      <c r="CK49" s="16">
        <f t="shared" si="126"/>
        <v>0.93187645828472965</v>
      </c>
      <c r="CL49" s="16">
        <f t="shared" si="126"/>
        <v>1.1387181955208263</v>
      </c>
      <c r="CM49" s="16">
        <f t="shared" si="126"/>
        <v>0.93187645828472965</v>
      </c>
      <c r="CN49" s="16">
        <f t="shared" ref="CN49:CO49" si="127">(CN9-$CT$9)/$CV$9</f>
        <v>0.94911326972107002</v>
      </c>
      <c r="CO49" s="16">
        <f t="shared" si="127"/>
        <v>0.96635008115741283</v>
      </c>
      <c r="CP49" s="16">
        <f t="shared" ref="CP49:CQ49" si="128">(CP9-$CT$9)/$CV$9</f>
        <v>0.55266660668521961</v>
      </c>
      <c r="CQ49" s="16">
        <f t="shared" si="128"/>
        <v>0.43200892663082968</v>
      </c>
      <c r="CR49" s="16">
        <f t="shared" ref="CR49:CS49" si="129">(CR9-$CT$9)/$CV$9</f>
        <v>0.63885066386692635</v>
      </c>
      <c r="CS49" s="16">
        <f t="shared" si="129"/>
        <v>0.4492457380671725</v>
      </c>
      <c r="CT49" s="40"/>
      <c r="CU49" s="38"/>
      <c r="CV49" s="38"/>
    </row>
    <row r="50" spans="1:100" ht="15" customHeight="1" x14ac:dyDescent="0.25">
      <c r="A50" s="54" t="s">
        <v>138</v>
      </c>
      <c r="B50" s="53" t="s">
        <v>16</v>
      </c>
      <c r="G50" s="16">
        <f t="shared" ref="G50:AL50" si="130">-(G10-$CT$10)/$CV$10</f>
        <v>-1.8772235919100484</v>
      </c>
      <c r="H50" s="16">
        <f t="shared" si="130"/>
        <v>-1.6519641870150699</v>
      </c>
      <c r="I50" s="16">
        <f t="shared" si="130"/>
        <v>-0.75092656743515562</v>
      </c>
      <c r="J50" s="16">
        <f t="shared" si="130"/>
        <v>-0.86355626988264489</v>
      </c>
      <c r="K50" s="16">
        <f t="shared" si="130"/>
        <v>-0.73215495036057399</v>
      </c>
      <c r="L50" s="16">
        <f t="shared" si="130"/>
        <v>-0.24409290642145395</v>
      </c>
      <c r="M50" s="16">
        <f t="shared" si="130"/>
        <v>0.58185824486013416</v>
      </c>
      <c r="N50" s="16">
        <f t="shared" si="130"/>
        <v>0.35659883996515535</v>
      </c>
      <c r="O50" s="16">
        <f t="shared" si="130"/>
        <v>-0.13146320397396469</v>
      </c>
      <c r="P50" s="16">
        <f t="shared" si="130"/>
        <v>-0.52566716254017709</v>
      </c>
      <c r="Q50" s="16">
        <f t="shared" si="130"/>
        <v>0.3190556058159924</v>
      </c>
      <c r="R50" s="16">
        <f t="shared" si="130"/>
        <v>0.4880001594872263</v>
      </c>
      <c r="S50" s="16">
        <f t="shared" si="130"/>
        <v>-0.22532128934687226</v>
      </c>
      <c r="T50" s="16">
        <f t="shared" si="130"/>
        <v>3.7481349697269233E-2</v>
      </c>
      <c r="U50" s="16">
        <f t="shared" si="130"/>
        <v>0.69448794730762342</v>
      </c>
      <c r="V50" s="16">
        <f t="shared" si="130"/>
        <v>0.80711764975511269</v>
      </c>
      <c r="W50" s="16">
        <f t="shared" si="130"/>
        <v>0.35659883996515535</v>
      </c>
      <c r="X50" s="16">
        <f t="shared" si="130"/>
        <v>0.69448794730762342</v>
      </c>
      <c r="Y50" s="16">
        <f t="shared" si="130"/>
        <v>1.3139513107688143</v>
      </c>
      <c r="Z50" s="16">
        <f t="shared" si="130"/>
        <v>1.5392107156637926</v>
      </c>
      <c r="AA50" s="16">
        <f t="shared" si="130"/>
        <v>1.238864842470488</v>
      </c>
      <c r="AB50" s="16">
        <f t="shared" si="130"/>
        <v>1.3702661619925589</v>
      </c>
      <c r="AC50" s="16">
        <f t="shared" si="130"/>
        <v>1.7269268864096083</v>
      </c>
      <c r="AD50" s="16">
        <f t="shared" si="130"/>
        <v>1.7269268864096083</v>
      </c>
      <c r="AE50" s="16">
        <f t="shared" si="130"/>
        <v>1.445352630290885</v>
      </c>
      <c r="AF50" s="16">
        <f t="shared" si="130"/>
        <v>1.5204390985892113</v>
      </c>
      <c r="AG50" s="16">
        <f t="shared" si="130"/>
        <v>1.5955255668875374</v>
      </c>
      <c r="AH50" s="16">
        <f t="shared" si="130"/>
        <v>1.2013216083213252</v>
      </c>
      <c r="AI50" s="16">
        <f t="shared" si="130"/>
        <v>-1.8833501526475404E-2</v>
      </c>
      <c r="AJ50" s="16">
        <f t="shared" si="130"/>
        <v>-0.84478465280806325</v>
      </c>
      <c r="AK50" s="16">
        <f t="shared" si="130"/>
        <v>-0.82601303573348195</v>
      </c>
      <c r="AL50" s="16">
        <f t="shared" si="130"/>
        <v>-1.5205628674929992</v>
      </c>
      <c r="AM50" s="16">
        <f t="shared" ref="AM50:BR50" si="131">-(AM10-$CT$10)/$CV$10</f>
        <v>-2.1400262309541902</v>
      </c>
      <c r="AN50" s="16">
        <f t="shared" si="131"/>
        <v>-2.2526559334016794</v>
      </c>
      <c r="AO50" s="16">
        <f t="shared" si="131"/>
        <v>-2.1400262309541902</v>
      </c>
      <c r="AP50" s="16">
        <f t="shared" si="131"/>
        <v>-2.2526559334016794</v>
      </c>
      <c r="AQ50" s="16">
        <f t="shared" si="131"/>
        <v>-2.121254613879608</v>
      </c>
      <c r="AR50" s="16">
        <f t="shared" si="131"/>
        <v>-2.0461681455812823</v>
      </c>
      <c r="AS50" s="16">
        <f t="shared" si="131"/>
        <v>-1.40793316504551</v>
      </c>
      <c r="AT50" s="16">
        <f t="shared" si="131"/>
        <v>-1.4642480162692546</v>
      </c>
      <c r="AU50" s="16">
        <f t="shared" si="131"/>
        <v>-1.4267047821200913</v>
      </c>
      <c r="AV50" s="16">
        <f t="shared" si="131"/>
        <v>-1.0700440577030419</v>
      </c>
      <c r="AW50" s="16">
        <f t="shared" si="131"/>
        <v>-0.30040775764519856</v>
      </c>
      <c r="AX50" s="16">
        <f t="shared" si="131"/>
        <v>-0.33795099179436155</v>
      </c>
      <c r="AY50" s="16">
        <f t="shared" si="131"/>
        <v>-0.58198201376392178</v>
      </c>
      <c r="AZ50" s="16">
        <f t="shared" si="131"/>
        <v>-0.13146320397396469</v>
      </c>
      <c r="BA50" s="16">
        <f t="shared" si="131"/>
        <v>0.18765428629392147</v>
      </c>
      <c r="BB50" s="16">
        <f t="shared" si="131"/>
        <v>-3.7605118601057079E-2</v>
      </c>
      <c r="BC50" s="16">
        <f t="shared" si="131"/>
        <v>-0.46935231131643251</v>
      </c>
      <c r="BD50" s="16">
        <f t="shared" si="131"/>
        <v>-7.514835275022004E-2</v>
      </c>
      <c r="BE50" s="16">
        <f t="shared" si="131"/>
        <v>5.6252966771850911E-2</v>
      </c>
      <c r="BF50" s="16">
        <f t="shared" si="131"/>
        <v>-7.514835275022004E-2</v>
      </c>
      <c r="BG50" s="16">
        <f t="shared" si="131"/>
        <v>-0.26286452349603562</v>
      </c>
      <c r="BH50" s="16">
        <f t="shared" si="131"/>
        <v>-5.6376735675638362E-2</v>
      </c>
      <c r="BI50" s="16">
        <f t="shared" si="131"/>
        <v>0.3378272228905741</v>
      </c>
      <c r="BJ50" s="16">
        <f t="shared" si="131"/>
        <v>5.6252966771850911E-2</v>
      </c>
      <c r="BK50" s="16">
        <f t="shared" si="131"/>
        <v>-0.33795099179436155</v>
      </c>
      <c r="BL50" s="16">
        <f t="shared" si="131"/>
        <v>-0.43180907716726952</v>
      </c>
      <c r="BM50" s="16">
        <f t="shared" si="131"/>
        <v>-3.7605118601057079E-2</v>
      </c>
      <c r="BN50" s="16">
        <f t="shared" si="131"/>
        <v>-0.69461171621141105</v>
      </c>
      <c r="BO50" s="16">
        <f t="shared" si="131"/>
        <v>-0.97243164891521816</v>
      </c>
      <c r="BP50" s="16">
        <f t="shared" si="131"/>
        <v>-1.0156063681867555</v>
      </c>
      <c r="BQ50" s="16">
        <f t="shared" si="131"/>
        <v>-0.73403211206803198</v>
      </c>
      <c r="BR50" s="16">
        <f t="shared" si="131"/>
        <v>-0.64580551181749901</v>
      </c>
      <c r="BS50" s="16">
        <f t="shared" ref="BS50:CG50" si="132">-(BS10-$CT$10)/$CV$10</f>
        <v>-0.51440419229542844</v>
      </c>
      <c r="BT50" s="16">
        <f t="shared" si="132"/>
        <v>-1.1324854696642812E-2</v>
      </c>
      <c r="BU50" s="16">
        <f t="shared" si="132"/>
        <v>0.5030174531468915</v>
      </c>
      <c r="BV50" s="16">
        <f t="shared" si="132"/>
        <v>0.58748972998250848</v>
      </c>
      <c r="BW50" s="16">
        <f t="shared" si="132"/>
        <v>0.60250702364217368</v>
      </c>
      <c r="BX50" s="16">
        <f t="shared" si="132"/>
        <v>0.8409065604893593</v>
      </c>
      <c r="BY50" s="16">
        <f t="shared" si="132"/>
        <v>1.1431295953901222</v>
      </c>
      <c r="BZ50" s="16">
        <f t="shared" si="132"/>
        <v>1.0755517739216287</v>
      </c>
      <c r="CA50" s="16">
        <f t="shared" si="132"/>
        <v>1.214461740273532</v>
      </c>
      <c r="CB50" s="16">
        <f t="shared" si="132"/>
        <v>1.1074635229484173</v>
      </c>
      <c r="CC50" s="16">
        <f t="shared" si="132"/>
        <v>1.0605344802619636</v>
      </c>
      <c r="CD50" s="16">
        <f t="shared" si="132"/>
        <v>0.67383916852558368</v>
      </c>
      <c r="CE50" s="16">
        <f t="shared" si="132"/>
        <v>0.49175448290214263</v>
      </c>
      <c r="CF50" s="16">
        <f t="shared" si="132"/>
        <v>0.33219573776819955</v>
      </c>
      <c r="CG50" s="16">
        <f t="shared" si="132"/>
        <v>0.32280992923090851</v>
      </c>
      <c r="CH50" s="16">
        <f t="shared" ref="CH50:CM50" si="133">-(CH10-$CT$10)/$CV$10</f>
        <v>0.44670260192314726</v>
      </c>
      <c r="CI50" s="16">
        <f t="shared" si="133"/>
        <v>0.24209197581020805</v>
      </c>
      <c r="CJ50" s="16">
        <f t="shared" si="133"/>
        <v>0.33219573776819955</v>
      </c>
      <c r="CK50" s="16">
        <f t="shared" si="133"/>
        <v>0.70199659413745596</v>
      </c>
      <c r="CL50" s="16">
        <f t="shared" si="133"/>
        <v>0.68134781535541644</v>
      </c>
      <c r="CM50" s="16">
        <f t="shared" si="133"/>
        <v>0.58561256827505015</v>
      </c>
      <c r="CN50" s="16">
        <f t="shared" ref="CN50:CO50" si="134">-(CN10-$CT$10)/$CV$10</f>
        <v>0.76769725389849142</v>
      </c>
      <c r="CO50" s="16">
        <f t="shared" si="134"/>
        <v>0.83152075195206843</v>
      </c>
      <c r="CP50" s="16">
        <f t="shared" ref="CP50:CQ50" si="135">-(CP10-$CT$10)/$CV$10</f>
        <v>0.5874897299825087</v>
      </c>
      <c r="CQ50" s="16">
        <f t="shared" si="135"/>
        <v>0.2327061672729174</v>
      </c>
      <c r="CR50" s="16">
        <f t="shared" ref="CR50:CS50" si="136">-(CR10-$CT$10)/$CV$10</f>
        <v>0.41479085289635803</v>
      </c>
      <c r="CS50" s="16">
        <f t="shared" si="136"/>
        <v>0.8258892668296941</v>
      </c>
      <c r="CT50" s="1"/>
      <c r="CU50" s="38"/>
      <c r="CV50" s="38"/>
    </row>
    <row r="51" spans="1:100" ht="15" customHeight="1" x14ac:dyDescent="0.25">
      <c r="A51" s="54" t="s">
        <v>139</v>
      </c>
      <c r="B51" s="53" t="s">
        <v>17</v>
      </c>
      <c r="S51" s="16">
        <f t="shared" ref="S51:AX51" si="137">-(S11-$CT$11)/$CV$11</f>
        <v>8.9409706061347363E-2</v>
      </c>
      <c r="T51" s="16">
        <f t="shared" si="137"/>
        <v>0.50522800151934144</v>
      </c>
      <c r="U51" s="16">
        <f t="shared" si="137"/>
        <v>0.67155531970253901</v>
      </c>
      <c r="V51" s="16">
        <f t="shared" si="137"/>
        <v>0.67155531970253901</v>
      </c>
      <c r="W51" s="16">
        <f t="shared" si="137"/>
        <v>0.92104629697733553</v>
      </c>
      <c r="X51" s="16">
        <f t="shared" si="137"/>
        <v>0.33890068333614382</v>
      </c>
      <c r="Y51" s="16">
        <f t="shared" si="137"/>
        <v>1.1705372742521318</v>
      </c>
      <c r="Z51" s="16">
        <f t="shared" si="137"/>
        <v>1.5031919106185272</v>
      </c>
      <c r="AA51" s="16">
        <f t="shared" si="137"/>
        <v>0.83788263788573669</v>
      </c>
      <c r="AB51" s="16">
        <f t="shared" si="137"/>
        <v>1.1705372742521318</v>
      </c>
      <c r="AC51" s="16">
        <f t="shared" si="137"/>
        <v>1.2537009333437308</v>
      </c>
      <c r="AD51" s="16">
        <f t="shared" si="137"/>
        <v>1.5031919106185272</v>
      </c>
      <c r="AE51" s="16">
        <f t="shared" si="137"/>
        <v>1.4200282515269282</v>
      </c>
      <c r="AF51" s="16">
        <f t="shared" si="137"/>
        <v>1.2537009333437308</v>
      </c>
      <c r="AG51" s="16">
        <f t="shared" si="137"/>
        <v>1.3368645924353295</v>
      </c>
      <c r="AH51" s="16">
        <f t="shared" si="137"/>
        <v>0.92104629697733553</v>
      </c>
      <c r="AI51" s="16">
        <f t="shared" si="137"/>
        <v>8.9409706061347363E-2</v>
      </c>
      <c r="AJ51" s="16">
        <f t="shared" si="137"/>
        <v>-0.40957224848824547</v>
      </c>
      <c r="AK51" s="16">
        <f t="shared" si="137"/>
        <v>-0.74222688485464072</v>
      </c>
      <c r="AL51" s="16">
        <f t="shared" si="137"/>
        <v>-1.7401907939538264</v>
      </c>
      <c r="AM51" s="16">
        <f t="shared" si="137"/>
        <v>-2.6549910439614135</v>
      </c>
      <c r="AN51" s="16">
        <f t="shared" si="137"/>
        <v>-2.9044820212362099</v>
      </c>
      <c r="AO51" s="16">
        <f t="shared" si="137"/>
        <v>-2.4886637257782156</v>
      </c>
      <c r="AP51" s="16">
        <f t="shared" si="137"/>
        <v>-2.4055000666866171</v>
      </c>
      <c r="AQ51" s="16">
        <f t="shared" si="137"/>
        <v>-2.4055000666866171</v>
      </c>
      <c r="AR51" s="16">
        <f t="shared" si="137"/>
        <v>-1.2412088394042335</v>
      </c>
      <c r="AS51" s="16">
        <f t="shared" si="137"/>
        <v>-0.65906322576304188</v>
      </c>
      <c r="AT51" s="16">
        <f t="shared" si="137"/>
        <v>-1.1580451803126348</v>
      </c>
      <c r="AU51" s="16">
        <f t="shared" si="137"/>
        <v>-1.49069981667903</v>
      </c>
      <c r="AV51" s="16">
        <f t="shared" si="137"/>
        <v>-0.99171786212943713</v>
      </c>
      <c r="AW51" s="16">
        <f t="shared" si="137"/>
        <v>-0.65906322576304188</v>
      </c>
      <c r="AX51" s="16">
        <f t="shared" si="137"/>
        <v>-0.49273590757984431</v>
      </c>
      <c r="AY51" s="16">
        <f t="shared" ref="AY51:CE51" si="138">-(AY11-$CT$11)/$CV$11</f>
        <v>-0.82539054394623956</v>
      </c>
      <c r="AZ51" s="16">
        <f t="shared" si="138"/>
        <v>-0.74222688485464072</v>
      </c>
      <c r="BA51" s="16">
        <f t="shared" si="138"/>
        <v>-0.24324493030504787</v>
      </c>
      <c r="BB51" s="16">
        <f t="shared" si="138"/>
        <v>-0.32640858939664669</v>
      </c>
      <c r="BC51" s="16">
        <f t="shared" si="138"/>
        <v>-0.49273590757984431</v>
      </c>
      <c r="BD51" s="16">
        <f t="shared" si="138"/>
        <v>-0.82539054394623956</v>
      </c>
      <c r="BE51" s="16">
        <f t="shared" si="138"/>
        <v>-0.16008127121344906</v>
      </c>
      <c r="BF51" s="16">
        <f t="shared" si="138"/>
        <v>-7.6917612121850248E-2</v>
      </c>
      <c r="BG51" s="16">
        <f t="shared" si="138"/>
        <v>6.2460469697485583E-3</v>
      </c>
      <c r="BH51" s="16">
        <f t="shared" si="138"/>
        <v>-0.16008127121344906</v>
      </c>
      <c r="BI51" s="16">
        <f t="shared" si="138"/>
        <v>8.9409706061347363E-2</v>
      </c>
      <c r="BJ51" s="16">
        <f t="shared" si="138"/>
        <v>-0.16008127121344906</v>
      </c>
      <c r="BK51" s="16">
        <f t="shared" si="138"/>
        <v>-0.24324493030504787</v>
      </c>
      <c r="BL51" s="16">
        <f t="shared" si="138"/>
        <v>-0.32640858939664669</v>
      </c>
      <c r="BM51" s="16">
        <f t="shared" si="138"/>
        <v>-0.32640858939664669</v>
      </c>
      <c r="BN51" s="16">
        <f t="shared" si="138"/>
        <v>-0.24324493030504787</v>
      </c>
      <c r="BO51" s="16">
        <f t="shared" si="138"/>
        <v>-0.49273590757984431</v>
      </c>
      <c r="BP51" s="16">
        <f t="shared" si="138"/>
        <v>-0.40957224848824547</v>
      </c>
      <c r="BQ51" s="16">
        <f t="shared" si="138"/>
        <v>-0.16008127121344906</v>
      </c>
      <c r="BR51" s="16">
        <f t="shared" si="138"/>
        <v>-0.16008127121344906</v>
      </c>
      <c r="BS51" s="16">
        <f t="shared" si="138"/>
        <v>6.2460469697485583E-3</v>
      </c>
      <c r="BT51" s="16">
        <f t="shared" si="138"/>
        <v>0.17257336515294619</v>
      </c>
      <c r="BU51" s="16">
        <f t="shared" si="138"/>
        <v>0.33890068333614382</v>
      </c>
      <c r="BV51" s="16">
        <f t="shared" si="138"/>
        <v>0.67155531970253901</v>
      </c>
      <c r="BW51" s="16">
        <f t="shared" si="138"/>
        <v>0.58839166061094028</v>
      </c>
      <c r="BX51" s="16">
        <f t="shared" si="138"/>
        <v>0.75471897879413785</v>
      </c>
      <c r="BY51" s="16">
        <f t="shared" si="138"/>
        <v>1.0042099560689344</v>
      </c>
      <c r="BZ51" s="16">
        <f t="shared" si="138"/>
        <v>0.92104629697733553</v>
      </c>
      <c r="CA51" s="16">
        <f t="shared" si="138"/>
        <v>0.92104629697733553</v>
      </c>
      <c r="CB51" s="16">
        <f t="shared" si="138"/>
        <v>0.86283173561321636</v>
      </c>
      <c r="CC51" s="16">
        <f t="shared" si="138"/>
        <v>0.48859526970102141</v>
      </c>
      <c r="CD51" s="16">
        <f t="shared" si="138"/>
        <v>0.24742065833538499</v>
      </c>
      <c r="CE51" s="16">
        <f t="shared" si="138"/>
        <v>0.3887988787911032</v>
      </c>
      <c r="CF51" s="16">
        <f t="shared" ref="CF51:CK51" si="139">-(CF11-$CT$11)/$CV$11</f>
        <v>-1.0386684848571441E-2</v>
      </c>
      <c r="CG51" s="16">
        <f t="shared" si="139"/>
        <v>0.23078792651706559</v>
      </c>
      <c r="CH51" s="16">
        <f t="shared" si="139"/>
        <v>0.46364617197354202</v>
      </c>
      <c r="CI51" s="16">
        <f t="shared" si="139"/>
        <v>0.28068612197202442</v>
      </c>
      <c r="CJ51" s="16">
        <f t="shared" si="139"/>
        <v>0.67155531970253901</v>
      </c>
      <c r="CK51" s="16">
        <f t="shared" si="139"/>
        <v>1.1206390787971725</v>
      </c>
      <c r="CL51" s="16">
        <f t="shared" ref="CL51:CM51" si="140">-(CL11-$CT$11)/$CV$11</f>
        <v>0.97094449243229486</v>
      </c>
      <c r="CM51" s="16">
        <f t="shared" si="140"/>
        <v>1.0901457371302532</v>
      </c>
      <c r="CN51" s="16">
        <f t="shared" ref="CN51:CO51" si="141">-(CN11-$CT$11)/$CV$11</f>
        <v>1.2370682015254111</v>
      </c>
      <c r="CO51" s="16">
        <f t="shared" si="141"/>
        <v>0.89332507728013599</v>
      </c>
      <c r="CP51" s="16">
        <f t="shared" ref="CP51:CQ51" si="142">-(CP11-$CT$11)/$CV$11</f>
        <v>0.20029458485014598</v>
      </c>
      <c r="CQ51" s="16">
        <f t="shared" si="142"/>
        <v>-0.3347249553058067</v>
      </c>
      <c r="CR51" s="16">
        <f t="shared" ref="CR51:CS51" si="143">-(CR11-$CT$11)/$CV$11</f>
        <v>-0.59807654242920327</v>
      </c>
      <c r="CS51" s="16">
        <f t="shared" si="143"/>
        <v>-0.51768500530732309</v>
      </c>
      <c r="CT51" s="1"/>
      <c r="CU51" s="38"/>
      <c r="CV51" s="38"/>
    </row>
    <row r="52" spans="1:100" ht="15" customHeight="1" x14ac:dyDescent="0.25">
      <c r="A52" s="54" t="s">
        <v>140</v>
      </c>
      <c r="B52" s="53" t="s">
        <v>18</v>
      </c>
      <c r="S52" s="16">
        <f t="shared" ref="S52:AX52" si="144">-(S12-$CT$12)/$CV$12</f>
        <v>0.12080924941186702</v>
      </c>
      <c r="T52" s="16">
        <f t="shared" si="144"/>
        <v>-5.7150784424810877E-2</v>
      </c>
      <c r="U52" s="16">
        <f t="shared" si="144"/>
        <v>-0.27465749244741627</v>
      </c>
      <c r="V52" s="16">
        <f t="shared" si="144"/>
        <v>0.42729597435281136</v>
      </c>
      <c r="W52" s="16">
        <f t="shared" si="144"/>
        <v>0.4965026541781859</v>
      </c>
      <c r="X52" s="16">
        <f t="shared" si="144"/>
        <v>0.39763596871336504</v>
      </c>
      <c r="Y52" s="16">
        <f t="shared" si="144"/>
        <v>0.52616265981763222</v>
      </c>
      <c r="Z52" s="16">
        <f t="shared" si="144"/>
        <v>0.50638932272466808</v>
      </c>
      <c r="AA52" s="16">
        <f t="shared" si="144"/>
        <v>1.0798160984206286</v>
      </c>
      <c r="AB52" s="16">
        <f t="shared" si="144"/>
        <v>0.60525600818948888</v>
      </c>
      <c r="AC52" s="16">
        <f t="shared" si="144"/>
        <v>1.1391361096995212</v>
      </c>
      <c r="AD52" s="16">
        <f t="shared" si="144"/>
        <v>1.3269828120826805</v>
      </c>
      <c r="AE52" s="16">
        <f t="shared" si="144"/>
        <v>1.0600427613276644</v>
      </c>
      <c r="AF52" s="16">
        <f t="shared" si="144"/>
        <v>1.6136961999306612</v>
      </c>
      <c r="AG52" s="16">
        <f t="shared" si="144"/>
        <v>1.6136961999306612</v>
      </c>
      <c r="AH52" s="16">
        <f t="shared" si="144"/>
        <v>1.712562885395482</v>
      </c>
      <c r="AI52" s="16">
        <f t="shared" si="144"/>
        <v>1.3170961435361987</v>
      </c>
      <c r="AJ52" s="16">
        <f t="shared" si="144"/>
        <v>0.71400936220079159</v>
      </c>
      <c r="AK52" s="16">
        <f t="shared" si="144"/>
        <v>-0.56137088029539717</v>
      </c>
      <c r="AL52" s="16">
        <f t="shared" si="144"/>
        <v>-1.14468432453784</v>
      </c>
      <c r="AM52" s="16">
        <f t="shared" si="144"/>
        <v>-1.8565244598845494</v>
      </c>
      <c r="AN52" s="16">
        <f t="shared" si="144"/>
        <v>-2.054257830814191</v>
      </c>
      <c r="AO52" s="16">
        <f t="shared" si="144"/>
        <v>-2.5683645952312597</v>
      </c>
      <c r="AP52" s="16">
        <f t="shared" si="144"/>
        <v>-2.2223311961043866</v>
      </c>
      <c r="AQ52" s="16">
        <f t="shared" si="144"/>
        <v>-2.4299512355805106</v>
      </c>
      <c r="AR52" s="16">
        <f t="shared" si="144"/>
        <v>-1.7378844373267648</v>
      </c>
      <c r="AS52" s="16">
        <f t="shared" si="144"/>
        <v>-1.4907177236647129</v>
      </c>
      <c r="AT52" s="16">
        <f t="shared" si="144"/>
        <v>-1.4511710494787846</v>
      </c>
      <c r="AU52" s="16">
        <f t="shared" si="144"/>
        <v>-2.1728978533719765</v>
      </c>
      <c r="AV52" s="16">
        <f t="shared" si="144"/>
        <v>-1.9751644824423347</v>
      </c>
      <c r="AW52" s="16">
        <f t="shared" si="144"/>
        <v>-1.184230998723768</v>
      </c>
      <c r="AX52" s="16">
        <f t="shared" si="144"/>
        <v>-1.4808310551182307</v>
      </c>
      <c r="AY52" s="16">
        <f t="shared" ref="AY52:CG52" si="145">-(AY12-$CT$12)/$CV$12</f>
        <v>-0.98649762779412642</v>
      </c>
      <c r="AZ52" s="16">
        <f t="shared" si="145"/>
        <v>-1.0853643132589472</v>
      </c>
      <c r="BA52" s="16">
        <f t="shared" si="145"/>
        <v>-0.29443082954038069</v>
      </c>
      <c r="BB52" s="16">
        <f t="shared" si="145"/>
        <v>-0.88763094232930562</v>
      </c>
      <c r="BC52" s="16">
        <f t="shared" si="145"/>
        <v>-0.39329751500520155</v>
      </c>
      <c r="BD52" s="16">
        <f t="shared" si="145"/>
        <v>-0.19556414407555989</v>
      </c>
      <c r="BE52" s="16">
        <f t="shared" si="145"/>
        <v>0.10103591231890258</v>
      </c>
      <c r="BF52" s="16">
        <f t="shared" si="145"/>
        <v>-0.19556414407555989</v>
      </c>
      <c r="BG52" s="16">
        <f t="shared" si="145"/>
        <v>-9.669745861073907E-2</v>
      </c>
      <c r="BH52" s="16">
        <f t="shared" si="145"/>
        <v>0.10103591231890258</v>
      </c>
      <c r="BI52" s="16">
        <f t="shared" si="145"/>
        <v>-0.19556414407555989</v>
      </c>
      <c r="BJ52" s="16">
        <f t="shared" si="145"/>
        <v>-9.669745861073907E-2</v>
      </c>
      <c r="BK52" s="16">
        <f t="shared" si="145"/>
        <v>-0.19556414407555989</v>
      </c>
      <c r="BL52" s="16">
        <f t="shared" si="145"/>
        <v>-0.19556414407555989</v>
      </c>
      <c r="BM52" s="16">
        <f t="shared" si="145"/>
        <v>-9.669745861073907E-2</v>
      </c>
      <c r="BN52" s="16">
        <f t="shared" si="145"/>
        <v>-0.39329751500520155</v>
      </c>
      <c r="BO52" s="16">
        <f t="shared" si="145"/>
        <v>2.1692268540817565E-3</v>
      </c>
      <c r="BP52" s="16">
        <f t="shared" si="145"/>
        <v>2.1692268540817565E-3</v>
      </c>
      <c r="BQ52" s="16">
        <f t="shared" si="145"/>
        <v>0.29876928324854424</v>
      </c>
      <c r="BR52" s="16">
        <f t="shared" si="145"/>
        <v>0.10103591231890258</v>
      </c>
      <c r="BS52" s="16">
        <f t="shared" si="145"/>
        <v>-0.14613080134314949</v>
      </c>
      <c r="BT52" s="16">
        <f t="shared" si="145"/>
        <v>0.30865595179502647</v>
      </c>
      <c r="BU52" s="16">
        <f t="shared" si="145"/>
        <v>0.34820262598095464</v>
      </c>
      <c r="BV52" s="16">
        <f t="shared" si="145"/>
        <v>0.58548267109652452</v>
      </c>
      <c r="BW52" s="16">
        <f t="shared" si="145"/>
        <v>0.45695597999225768</v>
      </c>
      <c r="BX52" s="16">
        <f t="shared" si="145"/>
        <v>0.67446268801486342</v>
      </c>
      <c r="BY52" s="16">
        <f t="shared" si="145"/>
        <v>0.7535560363867202</v>
      </c>
      <c r="BZ52" s="16">
        <f t="shared" si="145"/>
        <v>0.852422721851541</v>
      </c>
      <c r="CA52" s="16">
        <f t="shared" si="145"/>
        <v>1.0402694242347004</v>
      </c>
      <c r="CB52" s="16">
        <f t="shared" si="145"/>
        <v>0.8623093903980229</v>
      </c>
      <c r="CC52" s="16">
        <f t="shared" si="145"/>
        <v>0.83264938475857653</v>
      </c>
      <c r="CD52" s="16">
        <f t="shared" si="145"/>
        <v>0.83264938475857653</v>
      </c>
      <c r="CE52" s="16">
        <f t="shared" si="145"/>
        <v>0.60525600818948888</v>
      </c>
      <c r="CF52" s="16">
        <f t="shared" si="145"/>
        <v>0.46684264853873958</v>
      </c>
      <c r="CG52" s="16">
        <f t="shared" si="145"/>
        <v>-4.7264115878328655E-2</v>
      </c>
      <c r="CH52" s="16">
        <f t="shared" ref="CH52:CM52" si="146">-(CH12-$CT$12)/$CV$12</f>
        <v>0.51627599127114998</v>
      </c>
      <c r="CI52" s="16">
        <f t="shared" si="146"/>
        <v>-7.6924121517775321E-2</v>
      </c>
      <c r="CJ52" s="16">
        <f t="shared" si="146"/>
        <v>0.5624137778213999</v>
      </c>
      <c r="CK52" s="16">
        <f t="shared" si="146"/>
        <v>0.63491601382893526</v>
      </c>
      <c r="CL52" s="16">
        <f t="shared" si="146"/>
        <v>0.61514267673597078</v>
      </c>
      <c r="CM52" s="16">
        <f t="shared" si="146"/>
        <v>0.720600474565113</v>
      </c>
      <c r="CN52" s="16">
        <f t="shared" ref="CN52:CO52" si="147">-(CN12-$CT$12)/$CV$12</f>
        <v>0.95788051968068311</v>
      </c>
      <c r="CO52" s="16">
        <f t="shared" si="147"/>
        <v>0.79639826675480885</v>
      </c>
      <c r="CP52" s="16">
        <f t="shared" ref="CP52:CQ52" si="148">-(CP12-$CT$12)/$CV$12</f>
        <v>0.8590138342158623</v>
      </c>
      <c r="CQ52" s="16">
        <f t="shared" si="148"/>
        <v>0.38445374398472199</v>
      </c>
      <c r="CR52" s="16">
        <f t="shared" ref="CR52:CS52" si="149">-(CR12-$CT$12)/$CV$12</f>
        <v>0.17024259214427673</v>
      </c>
      <c r="CS52" s="16">
        <f t="shared" si="149"/>
        <v>0.14058258650483077</v>
      </c>
      <c r="CT52" s="1"/>
      <c r="CU52" s="38"/>
      <c r="CV52" s="38"/>
    </row>
    <row r="53" spans="1:100" x14ac:dyDescent="0.25">
      <c r="A53" s="54" t="s">
        <v>124</v>
      </c>
      <c r="B53" s="53" t="s">
        <v>19</v>
      </c>
      <c r="C53" s="16">
        <f t="shared" ref="C53:AH53" si="150">(C13-$CT$13)/$CV$13</f>
        <v>-2.0900882905798985</v>
      </c>
      <c r="D53" s="16">
        <f t="shared" si="150"/>
        <v>-0.79991033343181583</v>
      </c>
      <c r="E53" s="16">
        <f t="shared" si="150"/>
        <v>-0.95870146661927158</v>
      </c>
      <c r="F53" s="16">
        <f t="shared" si="150"/>
        <v>6.351645327497836E-2</v>
      </c>
      <c r="G53" s="16">
        <f t="shared" si="150"/>
        <v>-0.32353693386944565</v>
      </c>
      <c r="H53" s="16">
        <f t="shared" si="150"/>
        <v>-0.38308360881474263</v>
      </c>
      <c r="I53" s="16">
        <f t="shared" si="150"/>
        <v>0.47041873206783613</v>
      </c>
      <c r="J53" s="16">
        <f t="shared" si="150"/>
        <v>8.3365344923410689E-2</v>
      </c>
      <c r="K53" s="16">
        <f t="shared" si="150"/>
        <v>0.69868098602480433</v>
      </c>
      <c r="L53" s="16">
        <f t="shared" si="150"/>
        <v>0.20245869481400325</v>
      </c>
      <c r="M53" s="16">
        <f t="shared" si="150"/>
        <v>0.40094761129832368</v>
      </c>
      <c r="N53" s="16">
        <f t="shared" si="150"/>
        <v>0.72845432349745209</v>
      </c>
      <c r="O53" s="16">
        <f t="shared" si="150"/>
        <v>0.82769878173961231</v>
      </c>
      <c r="P53" s="16">
        <f t="shared" si="150"/>
        <v>1.0162632523997173</v>
      </c>
      <c r="Q53" s="16">
        <f t="shared" si="150"/>
        <v>0.91701879415755705</v>
      </c>
      <c r="R53" s="16">
        <f t="shared" si="150"/>
        <v>0.94679213163020493</v>
      </c>
      <c r="S53" s="16">
        <f t="shared" si="150"/>
        <v>1.0063388065755003</v>
      </c>
      <c r="T53" s="16">
        <f t="shared" si="150"/>
        <v>1.0063388065755003</v>
      </c>
      <c r="U53" s="16">
        <f t="shared" si="150"/>
        <v>0.88724545668490795</v>
      </c>
      <c r="V53" s="16">
        <f t="shared" si="150"/>
        <v>0.79792544426696455</v>
      </c>
      <c r="W53" s="16">
        <f t="shared" si="150"/>
        <v>0.95671657745442029</v>
      </c>
      <c r="X53" s="16">
        <f t="shared" si="150"/>
        <v>0.99641436075128498</v>
      </c>
      <c r="Y53" s="16">
        <f t="shared" si="150"/>
        <v>1.0460365898723651</v>
      </c>
      <c r="Z53" s="16">
        <f t="shared" si="150"/>
        <v>1.2246766147082533</v>
      </c>
      <c r="AA53" s="16">
        <f t="shared" si="150"/>
        <v>1.2147521688840377</v>
      </c>
      <c r="AB53" s="16">
        <f t="shared" si="150"/>
        <v>1.2246766147082533</v>
      </c>
      <c r="AC53" s="16">
        <f t="shared" si="150"/>
        <v>1.5621077727315986</v>
      </c>
      <c r="AD53" s="16">
        <f t="shared" si="150"/>
        <v>1.6315788935011095</v>
      </c>
      <c r="AE53" s="16">
        <f t="shared" si="150"/>
        <v>1.8399922558096469</v>
      </c>
      <c r="AF53" s="16">
        <f t="shared" si="150"/>
        <v>1.4628633144894383</v>
      </c>
      <c r="AG53" s="16">
        <f t="shared" si="150"/>
        <v>1.1949032772356054</v>
      </c>
      <c r="AH53" s="16">
        <f t="shared" si="150"/>
        <v>0.64905875690372428</v>
      </c>
      <c r="AI53" s="16">
        <f t="shared" ref="AI53:BN53" si="151">(AI13-$CT$13)/$CV$13</f>
        <v>0.40094761129832368</v>
      </c>
      <c r="AJ53" s="16">
        <f t="shared" si="151"/>
        <v>-0.44263028376003821</v>
      </c>
      <c r="AK53" s="16">
        <f t="shared" si="151"/>
        <v>-0.92892812914662382</v>
      </c>
      <c r="AL53" s="16">
        <f t="shared" si="151"/>
        <v>-1.6732615659628254</v>
      </c>
      <c r="AM53" s="16">
        <f t="shared" si="151"/>
        <v>-3.1817773312436612</v>
      </c>
      <c r="AN53" s="16">
        <f t="shared" si="151"/>
        <v>-3.1817773312436612</v>
      </c>
      <c r="AO53" s="16">
        <f t="shared" si="151"/>
        <v>-3.0428350897046363</v>
      </c>
      <c r="AP53" s="16">
        <f t="shared" si="151"/>
        <v>-2.5069150151969706</v>
      </c>
      <c r="AQ53" s="16">
        <f t="shared" si="151"/>
        <v>-2.1000127364041141</v>
      </c>
      <c r="AR53" s="16">
        <f t="shared" si="151"/>
        <v>-0.9487770207950561</v>
      </c>
      <c r="AS53" s="16">
        <f t="shared" si="151"/>
        <v>-0.4624791754084705</v>
      </c>
      <c r="AT53" s="16">
        <f t="shared" si="151"/>
        <v>-0.14489690903355754</v>
      </c>
      <c r="AU53" s="16">
        <f t="shared" si="151"/>
        <v>-0.55179918782641524</v>
      </c>
      <c r="AV53" s="16">
        <f t="shared" si="151"/>
        <v>-0.31361248804523018</v>
      </c>
      <c r="AW53" s="16">
        <f t="shared" si="151"/>
        <v>-1.5879113318749527E-2</v>
      </c>
      <c r="AX53" s="16">
        <f t="shared" si="151"/>
        <v>0.11313868239605848</v>
      </c>
      <c r="AY53" s="16">
        <f t="shared" si="151"/>
        <v>0.14291201986870625</v>
      </c>
      <c r="AZ53" s="16">
        <f t="shared" si="151"/>
        <v>1.3894224153898255E-2</v>
      </c>
      <c r="BA53" s="16">
        <f t="shared" si="151"/>
        <v>-5.9546674945340702E-3</v>
      </c>
      <c r="BB53" s="16">
        <f t="shared" si="151"/>
        <v>0.26200536975929878</v>
      </c>
      <c r="BC53" s="16">
        <f t="shared" si="151"/>
        <v>0.33147649052881123</v>
      </c>
      <c r="BD53" s="16">
        <f t="shared" si="151"/>
        <v>4.3667561626546038E-2</v>
      </c>
      <c r="BE53" s="16">
        <f t="shared" si="151"/>
        <v>0.17268535734135546</v>
      </c>
      <c r="BF53" s="16">
        <f t="shared" si="151"/>
        <v>0.22230758646243556</v>
      </c>
      <c r="BG53" s="16">
        <f t="shared" si="151"/>
        <v>0.33147649052881123</v>
      </c>
      <c r="BH53" s="16">
        <f t="shared" si="151"/>
        <v>0.26200536975929878</v>
      </c>
      <c r="BI53" s="16">
        <f t="shared" si="151"/>
        <v>0.14291201986870625</v>
      </c>
      <c r="BJ53" s="16">
        <f t="shared" si="151"/>
        <v>-1.5879113318749527E-2</v>
      </c>
      <c r="BK53" s="16">
        <f t="shared" si="151"/>
        <v>-0.1746702465062053</v>
      </c>
      <c r="BL53" s="16">
        <f t="shared" si="151"/>
        <v>-5.9546674945340702E-3</v>
      </c>
      <c r="BM53" s="16">
        <f t="shared" si="151"/>
        <v>-3.5728004967181856E-2</v>
      </c>
      <c r="BN53" s="16">
        <f t="shared" si="151"/>
        <v>9.3289790747626153E-2</v>
      </c>
      <c r="BO53" s="16">
        <f t="shared" ref="BO53:CG53" si="152">(BO13-$CT$13)/$CV$13</f>
        <v>5.359200745076291E-2</v>
      </c>
      <c r="BP53" s="16">
        <f t="shared" si="152"/>
        <v>0.15283646569292314</v>
      </c>
      <c r="BQ53" s="16">
        <f t="shared" si="152"/>
        <v>0.24215647811086649</v>
      </c>
      <c r="BR53" s="16">
        <f t="shared" si="152"/>
        <v>0.11313868239605848</v>
      </c>
      <c r="BS53" s="16">
        <f t="shared" si="152"/>
        <v>4.3667561626546038E-2</v>
      </c>
      <c r="BT53" s="16">
        <f t="shared" si="152"/>
        <v>0.34140093635302671</v>
      </c>
      <c r="BU53" s="16">
        <f t="shared" si="152"/>
        <v>0.2719298155835157</v>
      </c>
      <c r="BV53" s="16">
        <f t="shared" si="152"/>
        <v>0.57958763613421183</v>
      </c>
      <c r="BW53" s="16">
        <f t="shared" si="152"/>
        <v>0.58951208195842719</v>
      </c>
      <c r="BX53" s="16">
        <f t="shared" si="152"/>
        <v>0.26200536975929878</v>
      </c>
      <c r="BY53" s="16">
        <f t="shared" si="152"/>
        <v>0.34140093635302671</v>
      </c>
      <c r="BZ53" s="16">
        <f t="shared" si="152"/>
        <v>0.51011651536469937</v>
      </c>
      <c r="CA53" s="16">
        <f t="shared" si="152"/>
        <v>0.46049428624361927</v>
      </c>
      <c r="CB53" s="16">
        <f t="shared" si="152"/>
        <v>0.18260980316557091</v>
      </c>
      <c r="CC53" s="16">
        <f t="shared" si="152"/>
        <v>0.15283646569292314</v>
      </c>
      <c r="CD53" s="16">
        <f t="shared" si="152"/>
        <v>0.12306312822027535</v>
      </c>
      <c r="CE53" s="16">
        <f t="shared" si="152"/>
        <v>0.32155204470459581</v>
      </c>
      <c r="CF53" s="16">
        <f t="shared" si="152"/>
        <v>-2.5962350276149153</v>
      </c>
      <c r="CG53" s="16">
        <f t="shared" si="152"/>
        <v>-1.1174925998067273</v>
      </c>
      <c r="CH53" s="16">
        <f t="shared" ref="CH53:CM53" si="153">(CH13-$CT$13)/$CV$13</f>
        <v>-0.35331027134209486</v>
      </c>
      <c r="CI53" s="16">
        <f t="shared" si="153"/>
        <v>-1.0678703706856474</v>
      </c>
      <c r="CJ53" s="16">
        <f t="shared" si="153"/>
        <v>-7.5425788264045099E-2</v>
      </c>
      <c r="CK53" s="16">
        <f t="shared" si="153"/>
        <v>0.34140093635302671</v>
      </c>
      <c r="CL53" s="16">
        <f t="shared" si="153"/>
        <v>0.28185426140773112</v>
      </c>
      <c r="CM53" s="16">
        <f t="shared" si="153"/>
        <v>-9.5274679912477428E-2</v>
      </c>
      <c r="CN53" s="16">
        <f t="shared" ref="CN53:CO53" si="154">(CN13-$CT$13)/$CV$13</f>
        <v>-0.47240362123268598</v>
      </c>
      <c r="CO53" s="16">
        <f t="shared" si="154"/>
        <v>-0.43270583793582273</v>
      </c>
      <c r="CP53" s="16">
        <f t="shared" ref="CP53:CQ53" si="155">(CP13-$CT$13)/$CV$13</f>
        <v>-0.74036365848651886</v>
      </c>
      <c r="CQ53" s="16">
        <f t="shared" si="155"/>
        <v>-0.62127030859592636</v>
      </c>
      <c r="CR53" s="16">
        <f t="shared" ref="CR53:CS53" si="156">(CR13-$CT$13)/$CV$13</f>
        <v>-0.50217695870533519</v>
      </c>
      <c r="CS53" s="16">
        <f t="shared" si="156"/>
        <v>-0.59149697112327848</v>
      </c>
      <c r="CT53" s="40"/>
      <c r="CU53" s="38"/>
      <c r="CV53" s="38"/>
    </row>
    <row r="54" spans="1:100" x14ac:dyDescent="0.25">
      <c r="A54" s="54" t="s">
        <v>154</v>
      </c>
      <c r="B54" s="52" t="s">
        <v>151</v>
      </c>
      <c r="C54" s="16">
        <f t="shared" ref="C54:AH54" si="157">(C14-$CT$14)/$CV$14</f>
        <v>-1.796354098224632</v>
      </c>
      <c r="D54" s="16">
        <f t="shared" si="157"/>
        <v>-1.7848358544196792</v>
      </c>
      <c r="E54" s="16">
        <f t="shared" si="157"/>
        <v>-1.7674829592446766</v>
      </c>
      <c r="F54" s="16">
        <f t="shared" si="157"/>
        <v>-1.7426148820461143</v>
      </c>
      <c r="G54" s="16">
        <f t="shared" si="157"/>
        <v>-1.7192385118321281</v>
      </c>
      <c r="H54" s="16">
        <f t="shared" si="157"/>
        <v>-1.6972972015020376</v>
      </c>
      <c r="I54" s="16">
        <f t="shared" si="157"/>
        <v>-1.6728823011089162</v>
      </c>
      <c r="J54" s="16">
        <f t="shared" si="157"/>
        <v>-1.6215789102596425</v>
      </c>
      <c r="K54" s="16">
        <f t="shared" si="157"/>
        <v>-1.6002607180370332</v>
      </c>
      <c r="L54" s="16">
        <f t="shared" si="157"/>
        <v>-1.5786781726779164</v>
      </c>
      <c r="M54" s="16">
        <f t="shared" si="157"/>
        <v>-1.5384398488281552</v>
      </c>
      <c r="N54" s="16">
        <f t="shared" si="157"/>
        <v>-1.4886470473303508</v>
      </c>
      <c r="O54" s="16">
        <f t="shared" si="157"/>
        <v>-1.4529971386356773</v>
      </c>
      <c r="P54" s="16">
        <f t="shared" si="157"/>
        <v>-1.4096054595147236</v>
      </c>
      <c r="Q54" s="16">
        <f t="shared" si="157"/>
        <v>-1.3573013032201018</v>
      </c>
      <c r="R54" s="16">
        <f t="shared" si="157"/>
        <v>-1.3024291450279821</v>
      </c>
      <c r="S54" s="16">
        <f t="shared" si="157"/>
        <v>-1.2395130985392888</v>
      </c>
      <c r="T54" s="16">
        <f t="shared" si="157"/>
        <v>-1.1630395126211592</v>
      </c>
      <c r="U54" s="16">
        <f t="shared" si="157"/>
        <v>-1.0741979763878755</v>
      </c>
      <c r="V54" s="16">
        <f t="shared" si="157"/>
        <v>-0.98152331967523854</v>
      </c>
      <c r="W54" s="16">
        <f t="shared" si="157"/>
        <v>-0.87038170814089033</v>
      </c>
      <c r="X54" s="16">
        <f t="shared" si="157"/>
        <v>-0.71822759571415262</v>
      </c>
      <c r="Y54" s="16">
        <f t="shared" si="157"/>
        <v>-0.54732329296230309</v>
      </c>
      <c r="Z54" s="16">
        <f t="shared" si="157"/>
        <v>-0.33599184269175852</v>
      </c>
      <c r="AA54" s="16">
        <f t="shared" si="157"/>
        <v>-0.15681706324061509</v>
      </c>
      <c r="AB54" s="16">
        <f t="shared" si="157"/>
        <v>3.6443961912978905E-2</v>
      </c>
      <c r="AC54" s="16">
        <f t="shared" si="157"/>
        <v>0.30810457440782585</v>
      </c>
      <c r="AD54" s="16">
        <f t="shared" si="157"/>
        <v>0.62670675099957862</v>
      </c>
      <c r="AE54" s="16">
        <f t="shared" si="157"/>
        <v>0.90727984066809386</v>
      </c>
      <c r="AF54" s="16">
        <f t="shared" si="157"/>
        <v>1.1725770955198764</v>
      </c>
      <c r="AG54" s="16">
        <f t="shared" si="157"/>
        <v>1.3477488131896267</v>
      </c>
      <c r="AH54" s="16">
        <f t="shared" si="157"/>
        <v>1.5207679410335329</v>
      </c>
      <c r="AI54" s="16">
        <f t="shared" ref="AI54:BN54" si="158">(AI14-$CT$14)/$CV$14</f>
        <v>1.641520677316604</v>
      </c>
      <c r="AJ54" s="16">
        <f t="shared" si="158"/>
        <v>1.8050042098793608</v>
      </c>
      <c r="AK54" s="16">
        <f t="shared" si="158"/>
        <v>1.935443600378729</v>
      </c>
      <c r="AL54" s="16">
        <f t="shared" si="158"/>
        <v>1.9310628912594681</v>
      </c>
      <c r="AM54" s="16">
        <f t="shared" si="158"/>
        <v>1.8747934379172395</v>
      </c>
      <c r="AN54" s="16">
        <f t="shared" si="158"/>
        <v>1.7962994387415196</v>
      </c>
      <c r="AO54" s="16">
        <f t="shared" si="158"/>
        <v>1.7438253411448572</v>
      </c>
      <c r="AP54" s="16">
        <f t="shared" si="158"/>
        <v>1.6455237390979978</v>
      </c>
      <c r="AQ54" s="16">
        <f t="shared" si="158"/>
        <v>1.5655569153045956</v>
      </c>
      <c r="AR54" s="16">
        <f t="shared" si="158"/>
        <v>1.273484464198021</v>
      </c>
      <c r="AS54" s="16">
        <f t="shared" si="158"/>
        <v>1.2243336631745911</v>
      </c>
      <c r="AT54" s="16">
        <f t="shared" si="158"/>
        <v>1.1077539299749535</v>
      </c>
      <c r="AU54" s="16">
        <f t="shared" si="158"/>
        <v>1.0310348732872103</v>
      </c>
      <c r="AV54" s="16">
        <f t="shared" si="158"/>
        <v>0.97512418491595565</v>
      </c>
      <c r="AW54" s="16">
        <f t="shared" si="158"/>
        <v>0.96196317519127983</v>
      </c>
      <c r="AX54" s="16">
        <f t="shared" si="158"/>
        <v>0.87100681386593937</v>
      </c>
      <c r="AY54" s="16">
        <f t="shared" si="158"/>
        <v>0.70344469005421562</v>
      </c>
      <c r="AZ54" s="16">
        <f t="shared" si="158"/>
        <v>0.61095885701051167</v>
      </c>
      <c r="BA54" s="16">
        <f t="shared" si="158"/>
        <v>0.60149879119693628</v>
      </c>
      <c r="BB54" s="16">
        <f t="shared" si="158"/>
        <v>0.53565597783977137</v>
      </c>
      <c r="BC54" s="16">
        <f t="shared" si="158"/>
        <v>0.49296294629387194</v>
      </c>
      <c r="BD54" s="16">
        <f t="shared" si="158"/>
        <v>0.42889507542468353</v>
      </c>
      <c r="BE54" s="16">
        <f t="shared" si="158"/>
        <v>0.39284863702524925</v>
      </c>
      <c r="BF54" s="16">
        <f t="shared" si="158"/>
        <v>0.35846384691243127</v>
      </c>
      <c r="BG54" s="16">
        <f t="shared" si="158"/>
        <v>0.25223165077035792</v>
      </c>
      <c r="BH54" s="16">
        <f t="shared" si="158"/>
        <v>0.21733703675141863</v>
      </c>
      <c r="BI54" s="16">
        <f t="shared" si="158"/>
        <v>0.21367385757410581</v>
      </c>
      <c r="BJ54" s="16">
        <f t="shared" si="158"/>
        <v>0.15289151854436295</v>
      </c>
      <c r="BK54" s="16">
        <f t="shared" si="158"/>
        <v>0.13872974337433897</v>
      </c>
      <c r="BL54" s="16">
        <f t="shared" si="158"/>
        <v>0.12273637861565839</v>
      </c>
      <c r="BM54" s="16">
        <f t="shared" si="158"/>
        <v>0.11871443446737172</v>
      </c>
      <c r="BN54" s="16">
        <f t="shared" si="158"/>
        <v>8.0911935946854224E-2</v>
      </c>
      <c r="BO54" s="16">
        <f t="shared" ref="BO54:CG54" si="159">(BO14-$CT$14)/$CV$14</f>
        <v>4.96238540045481E-2</v>
      </c>
      <c r="BP54" s="16">
        <f t="shared" si="159"/>
        <v>8.5462586368155333E-2</v>
      </c>
      <c r="BQ54" s="16">
        <f t="shared" si="159"/>
        <v>9.2883356557247762E-2</v>
      </c>
      <c r="BR54" s="16">
        <f t="shared" si="159"/>
        <v>9.0995119867911228E-2</v>
      </c>
      <c r="BS54" s="16">
        <f t="shared" si="159"/>
        <v>9.5810123425719387E-2</v>
      </c>
      <c r="BT54" s="16">
        <f t="shared" si="159"/>
        <v>8.3649879146392533E-2</v>
      </c>
      <c r="BU54" s="16">
        <f t="shared" si="159"/>
        <v>3.8162257300275219E-2</v>
      </c>
      <c r="BV54" s="16">
        <f t="shared" si="159"/>
        <v>2.5775424618227502E-2</v>
      </c>
      <c r="BW54" s="16">
        <f t="shared" si="159"/>
        <v>1.674965324319902E-2</v>
      </c>
      <c r="BX54" s="16">
        <f t="shared" si="159"/>
        <v>1.3794065919997211E-3</v>
      </c>
      <c r="BY54" s="16">
        <f t="shared" si="159"/>
        <v>-9.4448605391829255E-2</v>
      </c>
      <c r="BZ54" s="16">
        <f t="shared" si="159"/>
        <v>-0.11027202884846959</v>
      </c>
      <c r="CA54" s="16">
        <f t="shared" si="159"/>
        <v>-0.1082704979577728</v>
      </c>
      <c r="CB54" s="16">
        <f t="shared" si="159"/>
        <v>-0.10334220019860439</v>
      </c>
      <c r="CC54" s="16">
        <f t="shared" si="159"/>
        <v>-9.2088309530158591E-2</v>
      </c>
      <c r="CD54" s="16">
        <f t="shared" si="159"/>
        <v>-0.15292729566058177</v>
      </c>
      <c r="CE54" s="16">
        <f>(CE14-$CT$14)/$CV$14</f>
        <v>-0.17490637072445894</v>
      </c>
      <c r="CF54" s="16">
        <f t="shared" si="159"/>
        <v>-0.20085074283594281</v>
      </c>
      <c r="CG54" s="16">
        <f t="shared" si="159"/>
        <v>-0.19920797691622022</v>
      </c>
      <c r="CH54" s="16">
        <f t="shared" ref="CH54:CM54" si="160">(CH14-$CT$14)/$CV$14</f>
        <v>-0.2284945279678299</v>
      </c>
      <c r="CI54" s="16">
        <f t="shared" si="160"/>
        <v>-0.20772392438512804</v>
      </c>
      <c r="CJ54" s="16">
        <f t="shared" si="160"/>
        <v>-0.2196953449955216</v>
      </c>
      <c r="CK54" s="16">
        <f t="shared" si="160"/>
        <v>-0.16801430680838095</v>
      </c>
      <c r="CL54" s="16">
        <f t="shared" si="160"/>
        <v>-0.16014035981384747</v>
      </c>
      <c r="CM54" s="16">
        <f t="shared" si="160"/>
        <v>-0.16097118395715546</v>
      </c>
      <c r="CN54" s="16">
        <f t="shared" ref="CN54:CO54" si="161">(CN14-$CT$14)/$CV$14</f>
        <v>-0.12099721324390096</v>
      </c>
      <c r="CO54" s="16">
        <f t="shared" si="161"/>
        <v>-6.9353939790546812E-2</v>
      </c>
      <c r="CP54" s="16">
        <f t="shared" ref="CP54:CQ54" si="162">(CP14-$CT$14)/$CV$14</f>
        <v>-4.8621100941631842E-2</v>
      </c>
      <c r="CQ54" s="16">
        <f t="shared" si="162"/>
        <v>-5.0093925559314197E-2</v>
      </c>
      <c r="CR54" s="16">
        <f t="shared" ref="CR54:CS54" si="163">(CR14-$CT$14)/$CV$14</f>
        <v>-3.3383030858686234E-2</v>
      </c>
      <c r="CS54" s="16">
        <f t="shared" si="163"/>
        <v>1.5654475963383624E-2</v>
      </c>
      <c r="CT54" s="40"/>
      <c r="CU54" s="38"/>
      <c r="CV54" s="38"/>
    </row>
    <row r="55" spans="1:100" x14ac:dyDescent="0.25">
      <c r="A55" s="54" t="s">
        <v>127</v>
      </c>
      <c r="B55" s="52" t="s">
        <v>130</v>
      </c>
      <c r="C55" s="16">
        <f t="shared" ref="C55:AH55" si="164">-(C15-$CT$15)/$CV$15</f>
        <v>-0.1303007789134242</v>
      </c>
      <c r="D55" s="16">
        <f t="shared" si="164"/>
        <v>0.36459480187148957</v>
      </c>
      <c r="E55" s="16">
        <f t="shared" si="164"/>
        <v>0.60537091914204644</v>
      </c>
      <c r="F55" s="16">
        <f t="shared" si="164"/>
        <v>1.0202157185370853</v>
      </c>
      <c r="G55" s="16">
        <f t="shared" si="164"/>
        <v>0.28448860449172331</v>
      </c>
      <c r="H55" s="16">
        <f t="shared" si="164"/>
        <v>0.34602743372171896</v>
      </c>
      <c r="I55" s="16">
        <f t="shared" si="164"/>
        <v>0.92210272993081877</v>
      </c>
      <c r="J55" s="16">
        <f t="shared" si="164"/>
        <v>1.2840096818816455</v>
      </c>
      <c r="K55" s="16">
        <f t="shared" si="164"/>
        <v>0.38968317501999078</v>
      </c>
      <c r="L55" s="16">
        <f t="shared" si="164"/>
        <v>0.72794550902924693</v>
      </c>
      <c r="M55" s="16">
        <f t="shared" si="164"/>
        <v>0.75837319648052148</v>
      </c>
      <c r="N55" s="16">
        <f t="shared" si="164"/>
        <v>1.247939329491027</v>
      </c>
      <c r="O55" s="16">
        <f t="shared" si="164"/>
        <v>0.71155991831276699</v>
      </c>
      <c r="P55" s="16">
        <f t="shared" si="164"/>
        <v>0.88852961568167277</v>
      </c>
      <c r="Q55" s="16">
        <f t="shared" si="164"/>
        <v>1.2591747212896407</v>
      </c>
      <c r="R55" s="16">
        <f t="shared" si="164"/>
        <v>1.3190428548692041</v>
      </c>
      <c r="S55" s="16">
        <f t="shared" si="164"/>
        <v>0.97022225664750927</v>
      </c>
      <c r="T55" s="16">
        <f t="shared" si="164"/>
        <v>1.4557087636443833</v>
      </c>
      <c r="U55" s="16">
        <f t="shared" si="164"/>
        <v>1.2281214704206742</v>
      </c>
      <c r="V55" s="16">
        <f t="shared" si="164"/>
        <v>1.4719067603059153</v>
      </c>
      <c r="W55" s="16">
        <f t="shared" si="164"/>
        <v>0.78932548302229977</v>
      </c>
      <c r="X55" s="16">
        <f t="shared" si="164"/>
        <v>1.0040810198578556</v>
      </c>
      <c r="Y55" s="16">
        <f t="shared" si="164"/>
        <v>1.087490215509112</v>
      </c>
      <c r="Z55" s="16">
        <f t="shared" si="164"/>
        <v>1.7199140551528029</v>
      </c>
      <c r="AA55" s="16">
        <f t="shared" si="164"/>
        <v>1.6606694124785035</v>
      </c>
      <c r="AB55" s="16">
        <f t="shared" si="164"/>
        <v>1.8189428102110361</v>
      </c>
      <c r="AC55" s="16">
        <f t="shared" si="164"/>
        <v>2.0750883116338543</v>
      </c>
      <c r="AD55" s="16">
        <f t="shared" si="164"/>
        <v>2.4799681612766178</v>
      </c>
      <c r="AE55" s="16">
        <f t="shared" si="164"/>
        <v>2.0330706601237627</v>
      </c>
      <c r="AF55" s="16">
        <f t="shared" si="164"/>
        <v>1.784486973388701</v>
      </c>
      <c r="AG55" s="16">
        <f t="shared" si="164"/>
        <v>1.7559576907739554</v>
      </c>
      <c r="AH55" s="16">
        <f t="shared" si="164"/>
        <v>1.2292068157018683</v>
      </c>
      <c r="AI55" s="16">
        <f t="shared" ref="AI55:BN55" si="165">-(AI15-$CT$15)/$CV$15</f>
        <v>1.0390935431468831</v>
      </c>
      <c r="AJ55" s="16">
        <f t="shared" si="165"/>
        <v>0.75267650614907256</v>
      </c>
      <c r="AK55" s="16">
        <f t="shared" si="165"/>
        <v>0.69811560119919081</v>
      </c>
      <c r="AL55" s="16">
        <f t="shared" si="165"/>
        <v>0.43383436002361497</v>
      </c>
      <c r="AM55" s="16">
        <f t="shared" si="165"/>
        <v>-0.37927761777501534</v>
      </c>
      <c r="AN55" s="16">
        <f t="shared" si="165"/>
        <v>-1.1320226799287294</v>
      </c>
      <c r="AO55" s="16">
        <f t="shared" si="165"/>
        <v>-1.022107566865877</v>
      </c>
      <c r="AP55" s="16">
        <f t="shared" si="165"/>
        <v>-1.3110065207843173</v>
      </c>
      <c r="AQ55" s="16">
        <f t="shared" si="165"/>
        <v>-0.95522005253235998</v>
      </c>
      <c r="AR55" s="16">
        <f t="shared" si="165"/>
        <v>-1.1292989771651665</v>
      </c>
      <c r="AS55" s="16">
        <f t="shared" si="165"/>
        <v>-0.63595319123605543</v>
      </c>
      <c r="AT55" s="16">
        <f t="shared" si="165"/>
        <v>-0.29185595560589417</v>
      </c>
      <c r="AU55" s="16">
        <f t="shared" si="165"/>
        <v>-0.50881257845922701</v>
      </c>
      <c r="AV55" s="16">
        <f t="shared" si="165"/>
        <v>-0.57296467911946614</v>
      </c>
      <c r="AW55" s="16">
        <f t="shared" si="165"/>
        <v>0.10832962381257116</v>
      </c>
      <c r="AX55" s="16">
        <f t="shared" si="165"/>
        <v>-8.4597943873267564E-2</v>
      </c>
      <c r="AY55" s="16">
        <f t="shared" si="165"/>
        <v>7.3289943350766176E-2</v>
      </c>
      <c r="AZ55" s="16">
        <f t="shared" si="165"/>
        <v>3.1740530032298431E-2</v>
      </c>
      <c r="BA55" s="16">
        <f t="shared" si="165"/>
        <v>-0.52460386846461049</v>
      </c>
      <c r="BB55" s="16">
        <f t="shared" si="165"/>
        <v>-0.73004148669531499</v>
      </c>
      <c r="BC55" s="16">
        <f t="shared" si="165"/>
        <v>-5.6296353706942616E-2</v>
      </c>
      <c r="BD55" s="16">
        <f t="shared" si="165"/>
        <v>-0.43418728647856553</v>
      </c>
      <c r="BE55" s="16">
        <f t="shared" si="165"/>
        <v>-0.22403918992889069</v>
      </c>
      <c r="BF55" s="16">
        <f t="shared" si="165"/>
        <v>-0.83949641965121868</v>
      </c>
      <c r="BG55" s="16">
        <f t="shared" si="165"/>
        <v>-0.37711696155261371</v>
      </c>
      <c r="BH55" s="16">
        <f t="shared" si="165"/>
        <v>-0.547836950847017</v>
      </c>
      <c r="BI55" s="16">
        <f t="shared" si="165"/>
        <v>-0.47754020408738873</v>
      </c>
      <c r="BJ55" s="16">
        <f t="shared" si="165"/>
        <v>-0.75544364042779344</v>
      </c>
      <c r="BK55" s="16">
        <f t="shared" si="165"/>
        <v>-0.58107307621299065</v>
      </c>
      <c r="BL55" s="16">
        <f t="shared" si="165"/>
        <v>-0.75470524313831522</v>
      </c>
      <c r="BM55" s="16">
        <f t="shared" si="165"/>
        <v>-0.70004613317190556</v>
      </c>
      <c r="BN55" s="16">
        <f t="shared" si="165"/>
        <v>-1.2910538834202736</v>
      </c>
      <c r="BO55" s="16">
        <f t="shared" ref="BO55:CG55" si="166">-(BO15-$CT$15)/$CV$15</f>
        <v>-1.062433538731582</v>
      </c>
      <c r="BP55" s="16">
        <f t="shared" si="166"/>
        <v>-1.0367994845749688</v>
      </c>
      <c r="BQ55" s="16">
        <f t="shared" si="166"/>
        <v>-1.1576248327797274</v>
      </c>
      <c r="BR55" s="16">
        <f t="shared" si="166"/>
        <v>-1.0766834062725661</v>
      </c>
      <c r="BS55" s="16">
        <f t="shared" si="166"/>
        <v>-0.83394338362654885</v>
      </c>
      <c r="BT55" s="16">
        <f t="shared" si="166"/>
        <v>-0.68001096944856332</v>
      </c>
      <c r="BU55" s="16">
        <f t="shared" si="166"/>
        <v>-0.38561283717668771</v>
      </c>
      <c r="BV55" s="16">
        <f t="shared" si="166"/>
        <v>-1.1928119613524735</v>
      </c>
      <c r="BW55" s="16">
        <f t="shared" si="166"/>
        <v>-1.003685560201232</v>
      </c>
      <c r="BX55" s="16">
        <f t="shared" si="166"/>
        <v>-0.8265919659002825</v>
      </c>
      <c r="BY55" s="16">
        <f t="shared" si="166"/>
        <v>0.14427315440230065</v>
      </c>
      <c r="BZ55" s="16">
        <f t="shared" si="166"/>
        <v>-0.80171749928366198</v>
      </c>
      <c r="CA55" s="16">
        <f t="shared" si="166"/>
        <v>-0.8491723181897235</v>
      </c>
      <c r="CB55" s="16">
        <f t="shared" si="166"/>
        <v>-0.3920422149001796</v>
      </c>
      <c r="CC55" s="16">
        <f t="shared" si="166"/>
        <v>-0.70264507197068371</v>
      </c>
      <c r="CD55" s="16">
        <f t="shared" si="166"/>
        <v>-0.96751494213954814</v>
      </c>
      <c r="CE55" s="16">
        <f t="shared" si="166"/>
        <v>-1.2653039027063895</v>
      </c>
      <c r="CF55" s="16">
        <f t="shared" si="166"/>
        <v>-1.4610994780178785</v>
      </c>
      <c r="CG55" s="16">
        <f t="shared" si="166"/>
        <v>-1.1137059078433185</v>
      </c>
      <c r="CH55" s="16">
        <f t="shared" ref="CH55:CM55" si="167">-(CH15-$CT$15)/$CV$15</f>
        <v>-1.4989447137620895</v>
      </c>
      <c r="CI55" s="16">
        <f t="shared" si="167"/>
        <v>-1.452347861203886</v>
      </c>
      <c r="CJ55" s="16">
        <f t="shared" si="167"/>
        <v>-0.12264899005111191</v>
      </c>
      <c r="CK55" s="16">
        <f t="shared" si="167"/>
        <v>-0.18552788149795146</v>
      </c>
      <c r="CL55" s="16">
        <f t="shared" si="167"/>
        <v>-1.5104129170978089</v>
      </c>
      <c r="CM55" s="16">
        <f t="shared" si="167"/>
        <v>-0.71498622600739437</v>
      </c>
      <c r="CN55" s="16">
        <f t="shared" ref="CN55:CO55" si="168">-(CN15-$CT$15)/$CV$15</f>
        <v>0.10604156308828705</v>
      </c>
      <c r="CO55" s="16">
        <f t="shared" si="168"/>
        <v>0.13647643902654022</v>
      </c>
      <c r="CP55" s="16">
        <f t="shared" ref="CP55:CQ55" si="169">-(CP15-$CT$15)/$CV$15</f>
        <v>-1.1420510465022557E-2</v>
      </c>
      <c r="CQ55" s="16">
        <f t="shared" si="169"/>
        <v>-1.0623237227882452</v>
      </c>
      <c r="CR55" s="16">
        <f t="shared" ref="CR55:CS55" si="170">-(CR15-$CT$15)/$CV$15</f>
        <v>-0.21664097255682283</v>
      </c>
      <c r="CS55" s="16">
        <f t="shared" si="170"/>
        <v>-0.18553802354200868</v>
      </c>
      <c r="CT55" s="40"/>
      <c r="CU55" s="38"/>
      <c r="CV55" s="38"/>
    </row>
    <row r="56" spans="1:100" x14ac:dyDescent="0.25">
      <c r="A56" s="54" t="s">
        <v>128</v>
      </c>
      <c r="B56" s="52" t="s">
        <v>131</v>
      </c>
      <c r="C56" s="16">
        <f t="shared" ref="C56:AH56" si="171">-(C16-$CT$16)/$CV$16</f>
        <v>-0.38338294306389298</v>
      </c>
      <c r="D56" s="16">
        <f t="shared" si="171"/>
        <v>-0.17887513704479518</v>
      </c>
      <c r="E56" s="16">
        <f t="shared" si="171"/>
        <v>-6.2100535480780504E-2</v>
      </c>
      <c r="F56" s="16">
        <f t="shared" si="171"/>
        <v>0.51262019246052337</v>
      </c>
      <c r="G56" s="16">
        <f t="shared" si="171"/>
        <v>-0.34617503288935925</v>
      </c>
      <c r="H56" s="16">
        <f t="shared" si="171"/>
        <v>-5.8336670612743641E-2</v>
      </c>
      <c r="I56" s="16">
        <f t="shared" si="171"/>
        <v>0.38740902274781386</v>
      </c>
      <c r="J56" s="16">
        <f t="shared" si="171"/>
        <v>1.3517536142018745</v>
      </c>
      <c r="K56" s="16">
        <f t="shared" si="171"/>
        <v>-0.29120502239011747</v>
      </c>
      <c r="L56" s="16">
        <f t="shared" si="171"/>
        <v>0.34392776309933865</v>
      </c>
      <c r="M56" s="16">
        <f t="shared" si="171"/>
        <v>0.32065070520137184</v>
      </c>
      <c r="N56" s="16">
        <f t="shared" si="171"/>
        <v>0.45478713721569142</v>
      </c>
      <c r="O56" s="16">
        <f t="shared" si="171"/>
        <v>-3.1095678746210324E-3</v>
      </c>
      <c r="P56" s="16">
        <f t="shared" si="171"/>
        <v>0.45795989815812238</v>
      </c>
      <c r="Q56" s="16">
        <f t="shared" si="171"/>
        <v>0.50504950335585919</v>
      </c>
      <c r="R56" s="16">
        <f t="shared" si="171"/>
        <v>0.6016097116884942</v>
      </c>
      <c r="S56" s="16">
        <f t="shared" si="171"/>
        <v>0.54419262057460993</v>
      </c>
      <c r="T56" s="16">
        <f t="shared" si="171"/>
        <v>1.7297608814132848</v>
      </c>
      <c r="U56" s="16">
        <f t="shared" si="171"/>
        <v>1.0659760267440028</v>
      </c>
      <c r="V56" s="16">
        <f t="shared" si="171"/>
        <v>0.70010405973930967</v>
      </c>
      <c r="W56" s="16">
        <f t="shared" si="171"/>
        <v>0.66295012738087211</v>
      </c>
      <c r="X56" s="16">
        <f t="shared" si="171"/>
        <v>0.78080381435224699</v>
      </c>
      <c r="Y56" s="16">
        <f t="shared" si="171"/>
        <v>0.9870938559237874</v>
      </c>
      <c r="Z56" s="16">
        <f t="shared" si="171"/>
        <v>1.2776421189088778</v>
      </c>
      <c r="AA56" s="16">
        <f t="shared" si="171"/>
        <v>1.330104937722322</v>
      </c>
      <c r="AB56" s="16">
        <f t="shared" si="171"/>
        <v>1.7754396514546855</v>
      </c>
      <c r="AC56" s="16">
        <f t="shared" si="171"/>
        <v>2.4704867594330993</v>
      </c>
      <c r="AD56" s="16">
        <f t="shared" si="171"/>
        <v>2.844938173767642</v>
      </c>
      <c r="AE56" s="16">
        <f t="shared" si="171"/>
        <v>2.3320310502129327</v>
      </c>
      <c r="AF56" s="16">
        <f t="shared" si="171"/>
        <v>2.2266969229385163</v>
      </c>
      <c r="AG56" s="16">
        <f t="shared" si="171"/>
        <v>2.4092470267922299</v>
      </c>
      <c r="AH56" s="16">
        <f t="shared" si="171"/>
        <v>1.7149984657340531</v>
      </c>
      <c r="AI56" s="16">
        <f t="shared" ref="AI56:BN56" si="172">-(AI16-$CT$16)/$CV$16</f>
        <v>1.4530900376803066</v>
      </c>
      <c r="AJ56" s="16">
        <f t="shared" si="172"/>
        <v>1.293483640631609</v>
      </c>
      <c r="AK56" s="16">
        <f t="shared" si="172"/>
        <v>0.96557935493199742</v>
      </c>
      <c r="AL56" s="16">
        <f t="shared" si="172"/>
        <v>0.37687314928524307</v>
      </c>
      <c r="AM56" s="16">
        <f t="shared" si="172"/>
        <v>-0.6975953473284372</v>
      </c>
      <c r="AN56" s="16">
        <f t="shared" si="172"/>
        <v>-2.3601290868443972</v>
      </c>
      <c r="AO56" s="16">
        <f t="shared" si="172"/>
        <v>-1.7292257243360356</v>
      </c>
      <c r="AP56" s="16">
        <f t="shared" si="172"/>
        <v>-1.9466710822977977</v>
      </c>
      <c r="AQ56" s="16">
        <f t="shared" si="172"/>
        <v>-1.5454309593398525</v>
      </c>
      <c r="AR56" s="16">
        <f t="shared" si="172"/>
        <v>-1.2327002724657694</v>
      </c>
      <c r="AS56" s="16">
        <f t="shared" si="172"/>
        <v>-0.39240092663166481</v>
      </c>
      <c r="AT56" s="16">
        <f t="shared" si="172"/>
        <v>-0.45448209565856423</v>
      </c>
      <c r="AU56" s="16">
        <f t="shared" si="172"/>
        <v>-0.50673653766462079</v>
      </c>
      <c r="AV56" s="16">
        <f t="shared" si="172"/>
        <v>-0.31219480185141912</v>
      </c>
      <c r="AW56" s="16">
        <f t="shared" si="172"/>
        <v>0.33667738178922274</v>
      </c>
      <c r="AX56" s="16">
        <f t="shared" si="172"/>
        <v>-0.31665167203947808</v>
      </c>
      <c r="AY56" s="16">
        <f t="shared" si="172"/>
        <v>8.3849604312997955E-2</v>
      </c>
      <c r="AZ56" s="16">
        <f t="shared" si="172"/>
        <v>-1.8725034745548083E-2</v>
      </c>
      <c r="BA56" s="16">
        <f t="shared" si="172"/>
        <v>-0.13820417303360347</v>
      </c>
      <c r="BB56" s="16">
        <f t="shared" si="172"/>
        <v>-0.44984245140068541</v>
      </c>
      <c r="BC56" s="16">
        <f t="shared" si="172"/>
        <v>-0.18475763489073846</v>
      </c>
      <c r="BD56" s="16">
        <f t="shared" si="172"/>
        <v>-0.39123967043759167</v>
      </c>
      <c r="BE56" s="16">
        <f t="shared" si="172"/>
        <v>-1.2518570498740765E-2</v>
      </c>
      <c r="BF56" s="16">
        <f t="shared" si="172"/>
        <v>-0.47575491333736558</v>
      </c>
      <c r="BG56" s="16">
        <f t="shared" si="172"/>
        <v>-0.19804183057805488</v>
      </c>
      <c r="BH56" s="16">
        <f t="shared" si="172"/>
        <v>-0.30655620773979109</v>
      </c>
      <c r="BI56" s="16">
        <f t="shared" si="172"/>
        <v>-0.26871681006876497</v>
      </c>
      <c r="BJ56" s="16">
        <f t="shared" si="172"/>
        <v>-0.88187706788250109</v>
      </c>
      <c r="BK56" s="16">
        <f t="shared" si="172"/>
        <v>-0.31607537805160785</v>
      </c>
      <c r="BL56" s="16">
        <f t="shared" si="172"/>
        <v>-0.37730010894711885</v>
      </c>
      <c r="BM56" s="16">
        <f t="shared" si="172"/>
        <v>-0.41493701557787027</v>
      </c>
      <c r="BN56" s="16">
        <f t="shared" si="172"/>
        <v>-1.1051116546439206</v>
      </c>
      <c r="BO56" s="16">
        <f t="shared" ref="BO56:CG56" si="173">-(BO16-$CT$16)/$CV$16</f>
        <v>-0.98981062630872119</v>
      </c>
      <c r="BP56" s="16">
        <f t="shared" si="173"/>
        <v>-0.56506751251476017</v>
      </c>
      <c r="BQ56" s="16">
        <f t="shared" si="173"/>
        <v>-0.85738644398293173</v>
      </c>
      <c r="BR56" s="16">
        <f t="shared" si="173"/>
        <v>-1.0360660612359733</v>
      </c>
      <c r="BS56" s="16">
        <f t="shared" si="173"/>
        <v>-0.80380441081912501</v>
      </c>
      <c r="BT56" s="16">
        <f t="shared" si="173"/>
        <v>-0.45117364699943363</v>
      </c>
      <c r="BU56" s="16">
        <f t="shared" si="173"/>
        <v>-0.28373437100109128</v>
      </c>
      <c r="BV56" s="16">
        <f t="shared" si="173"/>
        <v>-1.6863720905218478</v>
      </c>
      <c r="BW56" s="16">
        <f t="shared" si="173"/>
        <v>-0.67672425900723343</v>
      </c>
      <c r="BX56" s="16">
        <f t="shared" si="173"/>
        <v>-0.88810271742995983</v>
      </c>
      <c r="BY56" s="16">
        <f t="shared" si="173"/>
        <v>9.2535673254184089E-2</v>
      </c>
      <c r="BZ56" s="16">
        <f t="shared" si="173"/>
        <v>-1.0396369830258352</v>
      </c>
      <c r="CA56" s="16">
        <f t="shared" si="173"/>
        <v>-0.6627054489947235</v>
      </c>
      <c r="CB56" s="16">
        <f t="shared" si="173"/>
        <v>-0.40415726552184583</v>
      </c>
      <c r="CC56" s="16">
        <f t="shared" si="173"/>
        <v>-0.23092714391329594</v>
      </c>
      <c r="CD56" s="16">
        <f t="shared" si="173"/>
        <v>-0.96740542537676155</v>
      </c>
      <c r="CE56" s="16">
        <f t="shared" si="173"/>
        <v>-0.72316576949618128</v>
      </c>
      <c r="CF56" s="16">
        <f t="shared" si="173"/>
        <v>-1.1484312202273252</v>
      </c>
      <c r="CG56" s="16">
        <f t="shared" si="173"/>
        <v>-0.59746317656187908</v>
      </c>
      <c r="CH56" s="16">
        <f t="shared" ref="CH56:CM56" si="174">-(CH16-$CT$16)/$CV$16</f>
        <v>-1.6653814193673282</v>
      </c>
      <c r="CI56" s="16">
        <f t="shared" si="174"/>
        <v>-0.26497283345674866</v>
      </c>
      <c r="CJ56" s="16">
        <f t="shared" si="174"/>
        <v>0.56752554963981372</v>
      </c>
      <c r="CK56" s="16">
        <f t="shared" si="174"/>
        <v>0.257598577080969</v>
      </c>
      <c r="CL56" s="16">
        <f t="shared" si="174"/>
        <v>-0.95617801926869672</v>
      </c>
      <c r="CM56" s="16">
        <f t="shared" si="174"/>
        <v>0.12466954988983195</v>
      </c>
      <c r="CN56" s="16">
        <f t="shared" ref="CN56:CO56" si="175">-(CN16-$CT$16)/$CV$16</f>
        <v>0.21132446608271627</v>
      </c>
      <c r="CO56" s="16">
        <f t="shared" si="175"/>
        <v>0.16551817107817743</v>
      </c>
      <c r="CP56" s="16">
        <f t="shared" ref="CP56:CQ56" si="176">-(CP16-$CT$16)/$CV$16</f>
        <v>-0.48275103421527082</v>
      </c>
      <c r="CQ56" s="16">
        <f t="shared" si="176"/>
        <v>4.3777803929428191E-2</v>
      </c>
      <c r="CR56" s="16">
        <f t="shared" ref="CR56:CS56" si="177">-(CR16-$CT$16)/$CV$16</f>
        <v>-9.0305244143829413E-2</v>
      </c>
      <c r="CS56" s="16">
        <f t="shared" si="177"/>
        <v>6.8048060231016824E-2</v>
      </c>
      <c r="CT56" s="16"/>
      <c r="CU56" s="38"/>
      <c r="CV56" s="38"/>
    </row>
    <row r="57" spans="1:100" x14ac:dyDescent="0.25">
      <c r="A57" s="54" t="s">
        <v>118</v>
      </c>
      <c r="B57" s="52" t="s">
        <v>10</v>
      </c>
      <c r="C57" s="16">
        <f t="shared" ref="C57:AH57" si="178">(C17-$CT$17)/$CV$17</f>
        <v>0.30682685484709826</v>
      </c>
      <c r="D57" s="16">
        <f t="shared" si="178"/>
        <v>0.15095224944349209</v>
      </c>
      <c r="E57" s="16">
        <f t="shared" si="178"/>
        <v>-0.37902140892876884</v>
      </c>
      <c r="F57" s="16">
        <f t="shared" si="178"/>
        <v>-0.42058797036973056</v>
      </c>
      <c r="G57" s="16">
        <f t="shared" si="178"/>
        <v>-0.72194554081670237</v>
      </c>
      <c r="H57" s="16">
        <f t="shared" si="178"/>
        <v>-0.51411273361189425</v>
      </c>
      <c r="I57" s="16">
        <f t="shared" si="178"/>
        <v>-0.25432172460588387</v>
      </c>
      <c r="J57" s="16">
        <f t="shared" si="178"/>
        <v>-0.2439300842456435</v>
      </c>
      <c r="K57" s="16">
        <f t="shared" si="178"/>
        <v>-0.36862976856852847</v>
      </c>
      <c r="L57" s="16">
        <f t="shared" si="178"/>
        <v>-0.41019633000949007</v>
      </c>
      <c r="M57" s="16">
        <f t="shared" si="178"/>
        <v>-0.49332945289141333</v>
      </c>
      <c r="N57" s="16">
        <f t="shared" si="178"/>
        <v>-0.34784648784804756</v>
      </c>
      <c r="O57" s="16">
        <f t="shared" si="178"/>
        <v>-0.16079696136372029</v>
      </c>
      <c r="P57" s="16">
        <f t="shared" si="178"/>
        <v>4.7035845841088053E-2</v>
      </c>
      <c r="Q57" s="16">
        <f t="shared" si="178"/>
        <v>7.821076692180931E-2</v>
      </c>
      <c r="R57" s="16">
        <f t="shared" si="178"/>
        <v>0.36917669700854078</v>
      </c>
      <c r="S57" s="16">
        <f t="shared" si="178"/>
        <v>0.42113489880974309</v>
      </c>
      <c r="T57" s="16">
        <f t="shared" si="178"/>
        <v>0.61857606565431078</v>
      </c>
      <c r="U57" s="16">
        <f t="shared" si="178"/>
        <v>0.75366739033743624</v>
      </c>
      <c r="V57" s="16">
        <f t="shared" si="178"/>
        <v>0.7017091885362341</v>
      </c>
      <c r="W57" s="16">
        <f t="shared" si="178"/>
        <v>0.69131754817599367</v>
      </c>
      <c r="X57" s="16">
        <f t="shared" si="178"/>
        <v>0.61857606565431078</v>
      </c>
      <c r="Y57" s="16">
        <f t="shared" si="178"/>
        <v>0.63935934637479153</v>
      </c>
      <c r="Z57" s="16">
        <f t="shared" si="178"/>
        <v>0.61857606565431078</v>
      </c>
      <c r="AA57" s="16">
        <f t="shared" si="178"/>
        <v>0.52505130241214681</v>
      </c>
      <c r="AB57" s="16">
        <f t="shared" si="178"/>
        <v>0.38995997772902169</v>
      </c>
      <c r="AC57" s="16">
        <f t="shared" si="178"/>
        <v>0.34839341628806003</v>
      </c>
      <c r="AD57" s="16">
        <f t="shared" si="178"/>
        <v>0.54583458313262789</v>
      </c>
      <c r="AE57" s="16">
        <f t="shared" si="178"/>
        <v>1.1381580836663312</v>
      </c>
      <c r="AF57" s="16">
        <f t="shared" si="178"/>
        <v>1.4499072944735436</v>
      </c>
      <c r="AG57" s="16">
        <f t="shared" si="178"/>
        <v>1.8655729088831601</v>
      </c>
      <c r="AH57" s="16">
        <f t="shared" si="178"/>
        <v>2.1253639178891701</v>
      </c>
      <c r="AI57" s="16">
        <f t="shared" ref="AI57:BN57" si="179">(AI17-$CT$17)/$CV$17</f>
        <v>2.208497040771094</v>
      </c>
      <c r="AJ57" s="16">
        <f t="shared" si="179"/>
        <v>2.2396719618518151</v>
      </c>
      <c r="AK57" s="16">
        <f t="shared" si="179"/>
        <v>1.9487060317650835</v>
      </c>
      <c r="AL57" s="16">
        <f t="shared" si="179"/>
        <v>1.4291240137530627</v>
      </c>
      <c r="AM57" s="16">
        <f t="shared" si="179"/>
        <v>1.1901162854675333</v>
      </c>
      <c r="AN57" s="16">
        <f t="shared" si="179"/>
        <v>0.34839341628806003</v>
      </c>
      <c r="AO57" s="16">
        <f t="shared" si="179"/>
        <v>-0.53489601433237499</v>
      </c>
      <c r="AP57" s="16">
        <f t="shared" si="179"/>
        <v>-1.3246606817106463</v>
      </c>
      <c r="AQ57" s="16">
        <f t="shared" si="179"/>
        <v>-2.3430414370142065</v>
      </c>
      <c r="AR57" s="16">
        <f t="shared" si="179"/>
        <v>-2.374216358094928</v>
      </c>
      <c r="AS57" s="16">
        <f t="shared" si="179"/>
        <v>-2.0312922262069946</v>
      </c>
      <c r="AT57" s="16">
        <f t="shared" si="179"/>
        <v>-1.6987597346793011</v>
      </c>
      <c r="AU57" s="16">
        <f t="shared" si="179"/>
        <v>-1.2415275588287231</v>
      </c>
      <c r="AV57" s="16">
        <f t="shared" si="179"/>
        <v>-0.87782014622030868</v>
      </c>
      <c r="AW57" s="16">
        <f t="shared" si="179"/>
        <v>-0.75312046189742365</v>
      </c>
      <c r="AX57" s="16">
        <f t="shared" si="179"/>
        <v>-0.73233718117694291</v>
      </c>
      <c r="AY57" s="16">
        <f t="shared" si="179"/>
        <v>-0.77390374261790451</v>
      </c>
      <c r="AZ57" s="16">
        <f t="shared" si="179"/>
        <v>-0.60763749685405799</v>
      </c>
      <c r="BA57" s="16">
        <f t="shared" si="179"/>
        <v>-0.70116226009622162</v>
      </c>
      <c r="BB57" s="16">
        <f t="shared" si="179"/>
        <v>-0.960953269102232</v>
      </c>
      <c r="BC57" s="16">
        <f t="shared" si="179"/>
        <v>-0.97134490946247232</v>
      </c>
      <c r="BD57" s="16">
        <f t="shared" si="179"/>
        <v>-1.0440863919841552</v>
      </c>
      <c r="BE57" s="16">
        <f t="shared" si="179"/>
        <v>-0.88821178658054911</v>
      </c>
      <c r="BF57" s="16">
        <f t="shared" si="179"/>
        <v>-0.63881241793477905</v>
      </c>
      <c r="BG57" s="16">
        <f t="shared" si="179"/>
        <v>-0.4413712510902113</v>
      </c>
      <c r="BH57" s="16">
        <f t="shared" si="179"/>
        <v>-0.31667156676732633</v>
      </c>
      <c r="BI57" s="16">
        <f t="shared" si="179"/>
        <v>-0.28549664568660515</v>
      </c>
      <c r="BJ57" s="16">
        <f t="shared" si="179"/>
        <v>-0.31667156676732633</v>
      </c>
      <c r="BK57" s="16">
        <f t="shared" si="179"/>
        <v>-0.4413712510902113</v>
      </c>
      <c r="BL57" s="16">
        <f t="shared" si="179"/>
        <v>-0.25432172460588387</v>
      </c>
      <c r="BM57" s="16">
        <f t="shared" si="179"/>
        <v>-0.4413712510902113</v>
      </c>
      <c r="BN57" s="16">
        <f t="shared" si="179"/>
        <v>-0.47254617217093253</v>
      </c>
      <c r="BO57" s="16">
        <f t="shared" ref="BO57:CG57" si="180">(BO17-$CT$17)/$CV$17</f>
        <v>-0.57646257577333671</v>
      </c>
      <c r="BP57" s="16">
        <f t="shared" si="180"/>
        <v>-0.62842077757453874</v>
      </c>
      <c r="BQ57" s="16">
        <f t="shared" si="180"/>
        <v>-0.41019633000949007</v>
      </c>
      <c r="BR57" s="16">
        <f t="shared" si="180"/>
        <v>-0.34784648784804756</v>
      </c>
      <c r="BS57" s="16">
        <f t="shared" si="180"/>
        <v>-0.37902140892876884</v>
      </c>
      <c r="BT57" s="16">
        <f t="shared" si="180"/>
        <v>-0.23353844388540307</v>
      </c>
      <c r="BU57" s="16">
        <f t="shared" si="180"/>
        <v>-0.36862976856852842</v>
      </c>
      <c r="BV57" s="16">
        <f t="shared" si="180"/>
        <v>-0.36862976856852847</v>
      </c>
      <c r="BW57" s="16">
        <f t="shared" si="180"/>
        <v>-0.28549664568660515</v>
      </c>
      <c r="BX57" s="16">
        <f t="shared" si="180"/>
        <v>-0.29588828604684553</v>
      </c>
      <c r="BY57" s="16">
        <f t="shared" si="180"/>
        <v>-0.24393008424564344</v>
      </c>
      <c r="BZ57" s="16">
        <f t="shared" si="180"/>
        <v>-0.22314680352516267</v>
      </c>
      <c r="CA57" s="16">
        <f t="shared" si="180"/>
        <v>-0.19197188244444141</v>
      </c>
      <c r="CB57" s="16">
        <f t="shared" si="180"/>
        <v>-0.10883875956251814</v>
      </c>
      <c r="CC57" s="16">
        <f t="shared" si="180"/>
        <v>-0.11923039992275851</v>
      </c>
      <c r="CD57" s="16">
        <f t="shared" si="180"/>
        <v>-0.24393008424564344</v>
      </c>
      <c r="CE57" s="16">
        <f t="shared" si="180"/>
        <v>-0.25432172460588387</v>
      </c>
      <c r="CF57" s="16">
        <f t="shared" si="180"/>
        <v>-0.75312046189742365</v>
      </c>
      <c r="CG57" s="16">
        <f t="shared" si="180"/>
        <v>-0.64920405829501959</v>
      </c>
      <c r="CH57" s="16">
        <f t="shared" ref="CH57:CM57" si="181">(CH17-$CT$17)/$CV$17</f>
        <v>-0.63881241793477928</v>
      </c>
      <c r="CI57" s="16">
        <f t="shared" si="181"/>
        <v>-0.62842077757453874</v>
      </c>
      <c r="CJ57" s="16">
        <f t="shared" si="181"/>
        <v>-0.35823812820828804</v>
      </c>
      <c r="CK57" s="16">
        <f t="shared" si="181"/>
        <v>-0.23353844388540307</v>
      </c>
      <c r="CL57" s="16">
        <f t="shared" si="181"/>
        <v>0.14056060908325199</v>
      </c>
      <c r="CM57" s="16">
        <f t="shared" si="181"/>
        <v>0.60818442529407035</v>
      </c>
      <c r="CN57" s="16">
        <f t="shared" ref="CN57:CO57" si="182">(CN17-$CT$17)/$CV$17</f>
        <v>1.2836410487096972</v>
      </c>
      <c r="CO57" s="16">
        <f t="shared" si="182"/>
        <v>1.772048145640996</v>
      </c>
      <c r="CP57" s="16">
        <f t="shared" ref="CP57:CQ57" si="183">(CP17-$CT$17)/$CV$17</f>
        <v>2.3331967250939787</v>
      </c>
      <c r="CQ57" s="16">
        <f t="shared" si="183"/>
        <v>2.5410295322987873</v>
      </c>
      <c r="CR57" s="16">
        <f t="shared" ref="CR57:CS57" si="184">(CR17-$CT$17)/$CV$17</f>
        <v>2.208497040771094</v>
      </c>
      <c r="CS57" s="16">
        <f t="shared" si="184"/>
        <v>1.6681317420385924</v>
      </c>
      <c r="CT57" s="16"/>
      <c r="CU57" s="38"/>
      <c r="CV57" s="38"/>
    </row>
    <row r="58" spans="1:100" x14ac:dyDescent="0.25">
      <c r="A58" s="52" t="s">
        <v>129</v>
      </c>
      <c r="B58" s="52" t="s">
        <v>148</v>
      </c>
      <c r="AE58" s="16">
        <f t="shared" ref="AE58:BJ58" si="185">(AE18-$CT$18)/$CV$18</f>
        <v>2.9380884570224852</v>
      </c>
      <c r="AF58" s="16">
        <f t="shared" si="185"/>
        <v>2.2869795486856388</v>
      </c>
      <c r="AG58" s="16">
        <f t="shared" si="185"/>
        <v>2.0765201035666583</v>
      </c>
      <c r="AH58" s="16">
        <f t="shared" si="185"/>
        <v>1.1952211771309273</v>
      </c>
      <c r="AI58" s="16">
        <f t="shared" si="185"/>
        <v>0.77430228689296599</v>
      </c>
      <c r="AJ58" s="16">
        <f t="shared" si="185"/>
        <v>0.41915197325468628</v>
      </c>
      <c r="AK58" s="16">
        <f t="shared" si="185"/>
        <v>-0.57395353340050337</v>
      </c>
      <c r="AL58" s="16">
        <f t="shared" si="185"/>
        <v>-1.4947136057960435</v>
      </c>
      <c r="AM58" s="16">
        <f t="shared" si="185"/>
        <v>-2.757470276509927</v>
      </c>
      <c r="AN58" s="16">
        <f t="shared" si="185"/>
        <v>-3.1060437324882386</v>
      </c>
      <c r="AO58" s="16">
        <f t="shared" si="185"/>
        <v>-2.8955842873692581</v>
      </c>
      <c r="AP58" s="16">
        <f t="shared" si="185"/>
        <v>-2.25105223669238</v>
      </c>
      <c r="AQ58" s="16">
        <f t="shared" si="185"/>
        <v>-1.6854424779351196</v>
      </c>
      <c r="AR58" s="16">
        <f t="shared" si="185"/>
        <v>-1.0803715732180503</v>
      </c>
      <c r="AS58" s="16">
        <f t="shared" si="185"/>
        <v>-0.83045098213926094</v>
      </c>
      <c r="AT58" s="16">
        <f t="shared" si="185"/>
        <v>-0.48187752616094937</v>
      </c>
      <c r="AU58" s="16">
        <f t="shared" si="185"/>
        <v>0.38626768495484559</v>
      </c>
      <c r="AV58" s="16">
        <f t="shared" si="185"/>
        <v>0.48492054985436772</v>
      </c>
      <c r="AW58" s="16">
        <f t="shared" si="185"/>
        <v>0.53095855347414478</v>
      </c>
      <c r="AX58" s="16">
        <f t="shared" si="185"/>
        <v>5.742480195643835E-2</v>
      </c>
      <c r="AY58" s="16">
        <f t="shared" si="185"/>
        <v>-0.15303464316254223</v>
      </c>
      <c r="AZ58" s="16">
        <f t="shared" si="185"/>
        <v>-0.19249578912235107</v>
      </c>
      <c r="BA58" s="16">
        <f t="shared" si="185"/>
        <v>-0.2385337927421281</v>
      </c>
      <c r="BB58" s="16">
        <f t="shared" si="185"/>
        <v>7.7155374936342766E-2</v>
      </c>
      <c r="BC58" s="16">
        <f t="shared" si="185"/>
        <v>-8.343774643243082E-3</v>
      </c>
      <c r="BD58" s="16">
        <f t="shared" si="185"/>
        <v>0.1955388128157694</v>
      </c>
      <c r="BE58" s="16">
        <f t="shared" si="185"/>
        <v>0.10346280557621537</v>
      </c>
      <c r="BF58" s="16">
        <f t="shared" si="185"/>
        <v>0.21526938579567376</v>
      </c>
      <c r="BG58" s="16">
        <f t="shared" si="185"/>
        <v>0.37311396963490923</v>
      </c>
      <c r="BH58" s="16">
        <f t="shared" si="185"/>
        <v>0.18238509749583309</v>
      </c>
      <c r="BI58" s="16">
        <f t="shared" si="185"/>
        <v>0.37969082729487735</v>
      </c>
      <c r="BJ58" s="16">
        <f t="shared" si="185"/>
        <v>-0.61999153702028031</v>
      </c>
      <c r="BK58" s="16">
        <f t="shared" ref="BK58:CD58" si="186">(BK18-$CT$18)/$CV$18</f>
        <v>-0.75152869021964319</v>
      </c>
      <c r="BL58" s="16">
        <f t="shared" si="186"/>
        <v>-0.62656839468024861</v>
      </c>
      <c r="BM58" s="16">
        <f t="shared" si="186"/>
        <v>-0.84360469745919731</v>
      </c>
      <c r="BN58" s="16">
        <f t="shared" si="186"/>
        <v>0.11003966323618349</v>
      </c>
      <c r="BO58" s="16">
        <f t="shared" si="186"/>
        <v>0.14292395153602419</v>
      </c>
      <c r="BP58" s="16">
        <f t="shared" si="186"/>
        <v>0.30076853537525966</v>
      </c>
      <c r="BQ58" s="16">
        <f t="shared" si="186"/>
        <v>0.30734539303522779</v>
      </c>
      <c r="BR58" s="16">
        <f t="shared" si="186"/>
        <v>0.18896195515580122</v>
      </c>
      <c r="BS58" s="16">
        <f t="shared" si="186"/>
        <v>0.28761482005532341</v>
      </c>
      <c r="BT58" s="16">
        <f t="shared" si="186"/>
        <v>0.27446110473538704</v>
      </c>
      <c r="BU58" s="16">
        <f t="shared" si="186"/>
        <v>0.25473053175548271</v>
      </c>
      <c r="BV58" s="16">
        <f t="shared" si="186"/>
        <v>0.1955388128157694</v>
      </c>
      <c r="BW58" s="16">
        <f t="shared" si="186"/>
        <v>0.42572883091465441</v>
      </c>
      <c r="BX58" s="16">
        <f t="shared" si="186"/>
        <v>0.24815367409551448</v>
      </c>
      <c r="BY58" s="16">
        <f t="shared" si="186"/>
        <v>0.14950080919599237</v>
      </c>
      <c r="BZ58" s="16">
        <f t="shared" si="186"/>
        <v>0.40599825793474992</v>
      </c>
      <c r="CA58" s="16">
        <f t="shared" si="186"/>
        <v>9.6885947916247245E-2</v>
      </c>
      <c r="CB58" s="16">
        <f t="shared" si="186"/>
        <v>0.1955388128157694</v>
      </c>
      <c r="CC58" s="16">
        <f t="shared" si="186"/>
        <v>0.51122798049424023</v>
      </c>
      <c r="CD58" s="16">
        <f t="shared" si="186"/>
        <v>0.25473053175548271</v>
      </c>
      <c r="CE58" s="16">
        <f t="shared" ref="CE58:CI58" si="187">(CE18-$CT$18)/$CV$18</f>
        <v>0.25473053175548271</v>
      </c>
      <c r="CF58" s="16">
        <f t="shared" si="187"/>
        <v>-0.22538007742219179</v>
      </c>
      <c r="CG58" s="16">
        <f t="shared" si="187"/>
        <v>-0.21222636210225551</v>
      </c>
      <c r="CH58" s="16">
        <f t="shared" si="187"/>
        <v>-0.17934207380241479</v>
      </c>
      <c r="CI58" s="16">
        <f t="shared" si="187"/>
        <v>-0.13330407018263779</v>
      </c>
      <c r="CJ58" s="16">
        <f t="shared" ref="CJ58:CO58" si="188">(CJ18-$CT$18)/$CV$18</f>
        <v>0.47176683453443136</v>
      </c>
      <c r="CK58" s="16">
        <f t="shared" si="188"/>
        <v>0.49149740751433585</v>
      </c>
      <c r="CL58" s="16">
        <f t="shared" si="188"/>
        <v>0.73484114093315722</v>
      </c>
      <c r="CM58" s="16">
        <f t="shared" si="188"/>
        <v>0.82034029051274293</v>
      </c>
      <c r="CN58" s="16">
        <f t="shared" si="188"/>
        <v>0.74799485625309348</v>
      </c>
      <c r="CO58" s="16">
        <f t="shared" si="188"/>
        <v>0.57041969943395343</v>
      </c>
      <c r="CP58" s="16">
        <f t="shared" ref="CP58:CQ58" si="189">(CP18-$CT$18)/$CV$18</f>
        <v>0.24157681643554635</v>
      </c>
      <c r="CQ58" s="16">
        <f t="shared" si="189"/>
        <v>6.4001659616406525E-2</v>
      </c>
      <c r="CR58" s="16">
        <f t="shared" ref="CR58:CS58" si="190">(CR18-$CT$18)/$CV$18</f>
        <v>3.1117371316565813E-2</v>
      </c>
      <c r="CS58" s="16">
        <f t="shared" si="190"/>
        <v>-0.11357349720273335</v>
      </c>
      <c r="CU58" s="38"/>
      <c r="CV58" s="38"/>
    </row>
    <row r="59" spans="1:100" x14ac:dyDescent="0.25">
      <c r="A59" s="55" t="s">
        <v>192</v>
      </c>
      <c r="B59" s="55" t="s">
        <v>93</v>
      </c>
      <c r="C59" s="76">
        <f t="shared" ref="C59:AH59" si="191">AVERAGEIF(C45:C58,"&lt;&gt;0")</f>
        <v>-0.9936342659190317</v>
      </c>
      <c r="D59" s="76">
        <f t="shared" si="191"/>
        <v>-0.79595144543521179</v>
      </c>
      <c r="E59" s="76">
        <f t="shared" si="191"/>
        <v>-0.83214448769867611</v>
      </c>
      <c r="F59" s="76">
        <f t="shared" si="191"/>
        <v>-0.75468174696800339</v>
      </c>
      <c r="G59" s="76">
        <f t="shared" si="191"/>
        <v>-0.81612563810336025</v>
      </c>
      <c r="H59" s="76">
        <f t="shared" si="191"/>
        <v>-0.71613997224933057</v>
      </c>
      <c r="I59" s="76">
        <f t="shared" si="191"/>
        <v>-0.39086523293684894</v>
      </c>
      <c r="J59" s="76">
        <f t="shared" si="191"/>
        <v>-0.26827015053884173</v>
      </c>
      <c r="K59" s="76">
        <f t="shared" si="191"/>
        <v>-0.41393359987634859</v>
      </c>
      <c r="L59" s="76">
        <f t="shared" si="191"/>
        <v>-0.27808928919505427</v>
      </c>
      <c r="M59" s="76">
        <f t="shared" si="191"/>
        <v>-8.2516063610404908E-2</v>
      </c>
      <c r="N59" s="76">
        <f t="shared" si="191"/>
        <v>-5.4782936161271653E-2</v>
      </c>
      <c r="O59" s="76">
        <f t="shared" si="191"/>
        <v>-0.17449871614812756</v>
      </c>
      <c r="P59" s="76">
        <f t="shared" si="191"/>
        <v>-0.10203795300201901</v>
      </c>
      <c r="Q59" s="76">
        <f t="shared" si="191"/>
        <v>0.15658494830701686</v>
      </c>
      <c r="R59" s="76">
        <f t="shared" si="191"/>
        <v>0.17625360416017896</v>
      </c>
      <c r="S59" s="76">
        <f t="shared" si="191"/>
        <v>8.3762150673865568E-2</v>
      </c>
      <c r="T59" s="76">
        <f t="shared" si="191"/>
        <v>0.28271014695396757</v>
      </c>
      <c r="U59" s="76">
        <f t="shared" si="191"/>
        <v>0.25642195864467365</v>
      </c>
      <c r="V59" s="76">
        <f t="shared" si="191"/>
        <v>0.30827489250941814</v>
      </c>
      <c r="W59" s="76">
        <f t="shared" si="191"/>
        <v>0.25060830860160593</v>
      </c>
      <c r="X59" s="76">
        <f t="shared" si="191"/>
        <v>0.35786882936841091</v>
      </c>
      <c r="Y59" s="76">
        <f t="shared" si="191"/>
        <v>0.5192757111902504</v>
      </c>
      <c r="Z59" s="76">
        <f t="shared" si="191"/>
        <v>0.70373805823008806</v>
      </c>
      <c r="AA59" s="76">
        <f t="shared" si="191"/>
        <v>0.76391835601296654</v>
      </c>
      <c r="AB59" s="76">
        <f t="shared" si="191"/>
        <v>0.880176029012813</v>
      </c>
      <c r="AC59" s="76">
        <f t="shared" si="191"/>
        <v>1.1990074429956303</v>
      </c>
      <c r="AD59" s="76">
        <f t="shared" si="191"/>
        <v>1.3172146848374868</v>
      </c>
      <c r="AE59" s="76">
        <f t="shared" si="191"/>
        <v>1.4714666067479865</v>
      </c>
      <c r="AF59" s="76">
        <f t="shared" si="191"/>
        <v>1.4494361814906866</v>
      </c>
      <c r="AG59" s="76">
        <f t="shared" si="191"/>
        <v>1.5315891291332078</v>
      </c>
      <c r="AH59" s="76">
        <f t="shared" si="191"/>
        <v>1.2201138935348566</v>
      </c>
      <c r="AI59" s="76">
        <f t="shared" ref="AI59:BN59" si="192">AVERAGEIF(AI45:AI58,"&lt;&gt;0")</f>
        <v>0.94727369923359961</v>
      </c>
      <c r="AJ59" s="76">
        <f t="shared" si="192"/>
        <v>0.63905285809139745</v>
      </c>
      <c r="AK59" s="76">
        <f t="shared" si="192"/>
        <v>0.23449266104875627</v>
      </c>
      <c r="AL59" s="76">
        <f t="shared" si="192"/>
        <v>-0.41969225708157182</v>
      </c>
      <c r="AM59" s="76">
        <f t="shared" si="192"/>
        <v>-1.1805578772119514</v>
      </c>
      <c r="AN59" s="76">
        <f t="shared" si="192"/>
        <v>-1.6265217583812779</v>
      </c>
      <c r="AO59" s="76">
        <f t="shared" si="192"/>
        <v>-1.7546203096267221</v>
      </c>
      <c r="AP59" s="76">
        <f t="shared" si="192"/>
        <v>-1.789813715137949</v>
      </c>
      <c r="AQ59" s="76">
        <f t="shared" si="192"/>
        <v>-1.6976111102439322</v>
      </c>
      <c r="AR59" s="76">
        <f t="shared" si="192"/>
        <v>-1.3450404371047635</v>
      </c>
      <c r="AS59" s="76">
        <f t="shared" si="192"/>
        <v>-0.96699812092909421</v>
      </c>
      <c r="AT59" s="76">
        <f t="shared" si="192"/>
        <v>-0.88184415413232542</v>
      </c>
      <c r="AU59" s="76">
        <f t="shared" si="192"/>
        <v>-0.85411209664422116</v>
      </c>
      <c r="AV59" s="76">
        <f t="shared" si="192"/>
        <v>-0.64105439590802293</v>
      </c>
      <c r="AW59" s="76">
        <f t="shared" si="192"/>
        <v>-0.34622183959275105</v>
      </c>
      <c r="AX59" s="76">
        <f t="shared" si="192"/>
        <v>-0.46342689961218231</v>
      </c>
      <c r="AY59" s="76">
        <f t="shared" si="192"/>
        <v>-0.42835933278354599</v>
      </c>
      <c r="AZ59" s="76">
        <f t="shared" si="192"/>
        <v>-0.37212554353869082</v>
      </c>
      <c r="BA59" s="76">
        <f t="shared" si="192"/>
        <v>-0.27048449195316809</v>
      </c>
      <c r="BB59" s="76">
        <f t="shared" si="192"/>
        <v>-0.36350097967102968</v>
      </c>
      <c r="BC59" s="76">
        <f t="shared" si="192"/>
        <v>-0.23385609205747765</v>
      </c>
      <c r="BD59" s="76">
        <f t="shared" si="192"/>
        <v>-0.2173020430319432</v>
      </c>
      <c r="BE59" s="76">
        <f t="shared" si="192"/>
        <v>-9.9208121603676896E-2</v>
      </c>
      <c r="BF59" s="76">
        <f t="shared" si="192"/>
        <v>-0.20118225323985534</v>
      </c>
      <c r="BG59" s="76">
        <f t="shared" si="192"/>
        <v>-7.0214847151710225E-2</v>
      </c>
      <c r="BH59" s="76">
        <f t="shared" si="192"/>
        <v>-5.6519060231263331E-2</v>
      </c>
      <c r="BI59" s="76">
        <f t="shared" si="192"/>
        <v>-2.5894391121691944E-2</v>
      </c>
      <c r="BJ59" s="76">
        <f t="shared" si="192"/>
        <v>-0.26875125684879692</v>
      </c>
      <c r="BK59" s="76">
        <f t="shared" si="192"/>
        <v>-0.22505376823076514</v>
      </c>
      <c r="BL59" s="76">
        <f t="shared" si="192"/>
        <v>-0.16677674292492276</v>
      </c>
      <c r="BM59" s="76">
        <f t="shared" si="192"/>
        <v>-0.17495622844939249</v>
      </c>
      <c r="BN59" s="76">
        <f t="shared" si="192"/>
        <v>-0.27415207075761089</v>
      </c>
      <c r="BO59" s="76">
        <f t="shared" ref="BO59:CI59" si="193">AVERAGEIF(BO45:BO58,"&lt;&gt;0")</f>
        <v>-0.26612419567774842</v>
      </c>
      <c r="BP59" s="76">
        <f t="shared" si="193"/>
        <v>-0.17362098770807505</v>
      </c>
      <c r="BQ59" s="76">
        <f t="shared" si="193"/>
        <v>-0.12769505952028934</v>
      </c>
      <c r="BR59" s="76">
        <f t="shared" si="193"/>
        <v>-0.13851544104005767</v>
      </c>
      <c r="BS59" s="76">
        <f t="shared" si="193"/>
        <v>-6.0328080635058047E-2</v>
      </c>
      <c r="BT59" s="76">
        <f t="shared" si="193"/>
        <v>0.14087841073008936</v>
      </c>
      <c r="BU59" s="76">
        <f t="shared" si="193"/>
        <v>0.22793109499131936</v>
      </c>
      <c r="BV59" s="76">
        <f t="shared" si="193"/>
        <v>0.1329011446569256</v>
      </c>
      <c r="BW59" s="76">
        <f t="shared" si="193"/>
        <v>0.30443161319842865</v>
      </c>
      <c r="BX59" s="76">
        <f t="shared" si="193"/>
        <v>0.38540259360231749</v>
      </c>
      <c r="BY59" s="76">
        <f t="shared" si="193"/>
        <v>0.53795722898433251</v>
      </c>
      <c r="BZ59" s="76">
        <f t="shared" si="193"/>
        <v>0.39479363844918497</v>
      </c>
      <c r="CA59" s="76">
        <f t="shared" si="193"/>
        <v>0.49713764322255749</v>
      </c>
      <c r="CB59" s="76">
        <f t="shared" si="193"/>
        <v>0.54951550896679002</v>
      </c>
      <c r="CC59" s="76">
        <f t="shared" si="193"/>
        <v>0.52000750051037381</v>
      </c>
      <c r="CD59" s="76">
        <f t="shared" si="193"/>
        <v>0.32926431938968276</v>
      </c>
      <c r="CE59" s="76">
        <f t="shared" si="193"/>
        <v>0.10932406301812904</v>
      </c>
      <c r="CF59" s="76">
        <f t="shared" si="193"/>
        <v>-0.24229221525804506</v>
      </c>
      <c r="CG59" s="76">
        <f t="shared" si="193"/>
        <v>-6.8073130650601374E-2</v>
      </c>
      <c r="CH59" s="76">
        <f t="shared" si="193"/>
        <v>-7.4049396966120853E-2</v>
      </c>
      <c r="CI59" s="76">
        <f t="shared" si="193"/>
        <v>-2.7999472764543395E-2</v>
      </c>
      <c r="CJ59" s="76">
        <f t="shared" ref="CJ59:CO59" si="194">AVERAGEIF(CJ45:CJ58,"&lt;&gt;0")</f>
        <v>0.42692055632345227</v>
      </c>
      <c r="CK59" s="76">
        <f t="shared" si="194"/>
        <v>0.52235438931521483</v>
      </c>
      <c r="CL59" s="76">
        <f t="shared" si="194"/>
        <v>0.40728077718132544</v>
      </c>
      <c r="CM59" s="76">
        <f t="shared" si="194"/>
        <v>0.53047011649731712</v>
      </c>
      <c r="CN59" s="76">
        <f t="shared" si="194"/>
        <v>0.66618137412035205</v>
      </c>
      <c r="CO59" s="76">
        <f t="shared" si="194"/>
        <v>0.64241443161176048</v>
      </c>
      <c r="CP59" s="76">
        <f t="shared" ref="CP59:CQ59" si="195">AVERAGEIF(CP45:CP58,"&lt;&gt;0")</f>
        <v>0.45925811568322172</v>
      </c>
      <c r="CQ59" s="76">
        <f t="shared" si="195"/>
        <v>0.38546654943153363</v>
      </c>
      <c r="CR59" s="76">
        <f t="shared" ref="CR59:CS59" si="196">AVERAGEIF(CR45:CR58,"&lt;&gt;0")</f>
        <v>0.43811429567305143</v>
      </c>
      <c r="CS59" s="76">
        <f t="shared" si="196"/>
        <v>0.41914772766420227</v>
      </c>
      <c r="CT59" s="16"/>
      <c r="CU59" s="25"/>
      <c r="CV59" s="47"/>
    </row>
    <row r="60" spans="1:100" x14ac:dyDescent="0.25">
      <c r="AP60" s="8" t="s">
        <v>1</v>
      </c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</row>
    <row r="61" spans="1:100" x14ac:dyDescent="0.25"/>
    <row r="62" spans="1:100" x14ac:dyDescent="0.25">
      <c r="CS62" s="72"/>
    </row>
    <row r="63" spans="1:100" x14ac:dyDescent="0.25"/>
    <row r="64" spans="1:100" x14ac:dyDescent="0.25"/>
    <row r="67" spans="42:46" ht="14.25" hidden="1" customHeight="1" x14ac:dyDescent="0.25">
      <c r="AT67" s="21"/>
    </row>
    <row r="73" spans="42:46" ht="14.25" hidden="1" customHeight="1" x14ac:dyDescent="0.25">
      <c r="AP73" s="22"/>
    </row>
    <row r="75" spans="42:46" ht="14.25" hidden="1" customHeight="1" x14ac:dyDescent="0.25">
      <c r="AP75" s="22"/>
    </row>
    <row r="77" spans="42:46" ht="14.25" hidden="1" customHeight="1" x14ac:dyDescent="0.25">
      <c r="AP77" s="23"/>
    </row>
    <row r="78" spans="42:46" x14ac:dyDescent="0.25"/>
    <row r="80" spans="42:46" ht="14.25" hidden="1" customHeight="1" x14ac:dyDescent="0.25">
      <c r="AP80" s="8" t="s">
        <v>1</v>
      </c>
    </row>
    <row r="89" spans="2:55" ht="14.25" hidden="1" customHeight="1" x14ac:dyDescent="0.25"/>
    <row r="90" spans="2:55" ht="14.25" hidden="1" customHeight="1" x14ac:dyDescent="0.25"/>
    <row r="91" spans="2:55" ht="14.25" hidden="1" customHeight="1" x14ac:dyDescent="0.25"/>
    <row r="92" spans="2:55" ht="14.25" hidden="1" customHeight="1" x14ac:dyDescent="0.25">
      <c r="AE92" s="24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</row>
    <row r="93" spans="2:55" ht="14.25" hidden="1" customHeight="1" x14ac:dyDescent="0.25"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</row>
    <row r="94" spans="2:55" ht="14.25" hidden="1" customHeight="1" x14ac:dyDescent="0.25"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S94" s="17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14.25" hidden="1" customHeight="1" x14ac:dyDescent="0.25">
      <c r="AF95" s="17"/>
      <c r="AG95" s="17"/>
      <c r="AH95" s="17"/>
      <c r="AI95" s="17"/>
      <c r="AJ95" s="16"/>
      <c r="AK95" s="17"/>
      <c r="AL95" s="17"/>
      <c r="AM95" s="17"/>
      <c r="AN95" s="17"/>
      <c r="AO95" s="17"/>
      <c r="AP95" s="17"/>
    </row>
    <row r="96" spans="2:55" ht="14.25" hidden="1" customHeight="1" x14ac:dyDescent="0.25">
      <c r="B96" s="26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8"/>
    </row>
    <row r="97" spans="31:32" ht="14.25" hidden="1" customHeight="1" x14ac:dyDescent="0.25">
      <c r="AE97" s="29"/>
    </row>
    <row r="106" spans="31:32" hidden="1" x14ac:dyDescent="0.25">
      <c r="AE106" s="17"/>
      <c r="AF106" s="17"/>
    </row>
    <row r="107" spans="31:32" hidden="1" x14ac:dyDescent="0.25">
      <c r="AE107" s="16"/>
    </row>
    <row r="108" spans="31:32" hidden="1" x14ac:dyDescent="0.25">
      <c r="AE108" s="16"/>
      <c r="AF108" s="16"/>
    </row>
    <row r="109" spans="31:32" hidden="1" x14ac:dyDescent="0.25">
      <c r="AE109" s="16"/>
      <c r="AF109" s="16"/>
    </row>
    <row r="110" spans="31:32" hidden="1" x14ac:dyDescent="0.25">
      <c r="AE110" s="16"/>
      <c r="AF110" s="16"/>
    </row>
    <row r="111" spans="31:32" hidden="1" x14ac:dyDescent="0.25">
      <c r="AE111" s="16"/>
      <c r="AF111" s="16"/>
    </row>
    <row r="112" spans="31:32" hidden="1" x14ac:dyDescent="0.25">
      <c r="AE112" s="16"/>
      <c r="AF112" s="16"/>
    </row>
    <row r="113" spans="31:32" hidden="1" x14ac:dyDescent="0.25">
      <c r="AE113" s="16"/>
      <c r="AF113" s="16"/>
    </row>
    <row r="114" spans="31:32" hidden="1" x14ac:dyDescent="0.25">
      <c r="AE114" s="16"/>
      <c r="AF114" s="16"/>
    </row>
    <row r="115" spans="31:32" hidden="1" x14ac:dyDescent="0.25">
      <c r="AE115" s="16"/>
      <c r="AF115" s="16"/>
    </row>
    <row r="116" spans="31:32" hidden="1" x14ac:dyDescent="0.25">
      <c r="AE116" s="16"/>
      <c r="AF116" s="16"/>
    </row>
    <row r="117" spans="31:32" x14ac:dyDescent="0.25"/>
    <row r="118" spans="31:32" x14ac:dyDescent="0.25"/>
    <row r="119" spans="31:32" x14ac:dyDescent="0.25"/>
  </sheetData>
  <mergeCells count="20">
    <mergeCell ref="BC43:BF43"/>
    <mergeCell ref="BG43:BJ43"/>
    <mergeCell ref="BK43:BN43"/>
    <mergeCell ref="BO43:BR43"/>
    <mergeCell ref="CA43:CE43"/>
    <mergeCell ref="BW43:BZ43"/>
    <mergeCell ref="BS43:BV43"/>
    <mergeCell ref="AY43:BB43"/>
    <mergeCell ref="AE43:AH43"/>
    <mergeCell ref="AI43:AL43"/>
    <mergeCell ref="AM43:AP43"/>
    <mergeCell ref="AQ43:AT43"/>
    <mergeCell ref="AU43:AX43"/>
    <mergeCell ref="W43:Z43"/>
    <mergeCell ref="AA43:AD43"/>
    <mergeCell ref="C43:F43"/>
    <mergeCell ref="G43:J43"/>
    <mergeCell ref="K43:N43"/>
    <mergeCell ref="O43:R43"/>
    <mergeCell ref="S43:V43"/>
  </mergeCells>
  <phoneticPr fontId="20" type="noConversion"/>
  <conditionalFormatting sqref="C49 BR49">
    <cfRule type="colorScale" priority="14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5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5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5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4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4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47">
      <colorScale>
        <cfvo type="num" val="-2"/>
        <cfvo type="num" val="0"/>
        <cfvo type="num" val="2"/>
        <color rgb="FFFF6600"/>
        <color theme="0"/>
        <color rgb="FF0070C0"/>
      </colorScale>
    </cfRule>
  </conditionalFormatting>
  <conditionalFormatting sqref="C53:C57 BV53:BV57 BR53:BR57">
    <cfRule type="colorScale" priority="9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8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8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8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8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8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8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2">
      <colorScale>
        <cfvo type="num" val="-2"/>
        <cfvo type="num" val="0"/>
        <cfvo type="num" val="2"/>
        <color rgb="FF0070C0"/>
        <color theme="0"/>
        <color rgb="FFFF6600"/>
      </colorScale>
    </cfRule>
  </conditionalFormatting>
  <conditionalFormatting sqref="C59 BJ59">
    <cfRule type="colorScale" priority="1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9:BI59 BK59:CS59">
    <cfRule type="colorScale" priority="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">
      <colorScale>
        <cfvo type="min"/>
        <cfvo type="num" val="0"/>
        <cfvo type="max"/>
        <color rgb="FF0070C0"/>
        <color theme="0"/>
        <color rgb="FFFF6600"/>
      </colorScale>
    </cfRule>
  </conditionalFormatting>
  <conditionalFormatting sqref="D49:BQ49 BS49:CS49">
    <cfRule type="colorScale" priority="14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3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36">
      <colorScale>
        <cfvo type="min"/>
        <cfvo type="num" val="0"/>
        <cfvo type="max"/>
        <color rgb="FF0070C0"/>
        <color theme="0"/>
        <color rgb="FFFF6600"/>
      </colorScale>
    </cfRule>
    <cfRule type="colorScale" priority="14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3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4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4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4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3:BQ53 BS53:BU53 BW53:CS53">
    <cfRule type="colorScale" priority="8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7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3">
      <colorScale>
        <cfvo type="min"/>
        <cfvo type="num" val="0"/>
        <cfvo type="max"/>
        <color rgb="FF0070C0"/>
        <color theme="0"/>
        <color rgb="FFFF6600"/>
      </colorScale>
    </cfRule>
    <cfRule type="colorScale" priority="8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4:BQ54 BS54:BU54 BW54:CS54">
    <cfRule type="colorScale" priority="7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64">
      <colorScale>
        <cfvo type="min"/>
        <cfvo type="num" val="0"/>
        <cfvo type="max"/>
        <color rgb="FF0070C0"/>
        <color theme="0"/>
        <color rgb="FFFF6600"/>
      </colorScale>
    </cfRule>
    <cfRule type="colorScale" priority="6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67">
      <colorScale>
        <cfvo type="num" val="-2"/>
        <cfvo type="num" val="0"/>
        <cfvo type="num" val="2"/>
        <color theme="8" tint="-0.249977111117893"/>
        <color theme="0"/>
        <color rgb="FFFF6600"/>
      </colorScale>
    </cfRule>
  </conditionalFormatting>
  <conditionalFormatting sqref="D55:BQ55 BS55:BU55 BW55:CS55">
    <cfRule type="colorScale" priority="6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6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5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5">
      <colorScale>
        <cfvo type="min"/>
        <cfvo type="num" val="0"/>
        <cfvo type="max"/>
        <color rgb="FF0070C0"/>
        <color theme="0"/>
        <color rgb="FFFF6600"/>
      </colorScale>
    </cfRule>
    <cfRule type="colorScale" priority="59">
      <colorScale>
        <cfvo type="num" val="-2"/>
        <cfvo type="num" val="0"/>
        <cfvo type="num" val="2"/>
        <color rgb="FF0070C0"/>
        <color theme="0"/>
        <color theme="9" tint="-0.249977111117893"/>
      </colorScale>
    </cfRule>
  </conditionalFormatting>
  <conditionalFormatting sqref="D56:BQ56 BS56:BU56 BW56:CS56">
    <cfRule type="colorScale" priority="4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5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6">
      <colorScale>
        <cfvo type="min"/>
        <cfvo type="num" val="0"/>
        <cfvo type="max"/>
        <color rgb="FF0070C0"/>
        <color theme="0"/>
        <color rgb="FFFF6600"/>
      </colorScale>
    </cfRule>
    <cfRule type="colorScale" priority="50">
      <colorScale>
        <cfvo type="num" val="-2"/>
        <cfvo type="num" val="0"/>
        <cfvo type="num" val="2"/>
        <color rgb="FF0070C0"/>
        <color theme="0"/>
        <color theme="9" tint="-0.249977111117893"/>
      </colorScale>
    </cfRule>
  </conditionalFormatting>
  <conditionalFormatting sqref="D57:BQ57 BS57:BU57 BW57:CS57">
    <cfRule type="colorScale" priority="4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7">
      <colorScale>
        <cfvo type="min"/>
        <cfvo type="num" val="0"/>
        <cfvo type="max"/>
        <color rgb="FF0070C0"/>
        <color theme="0"/>
        <color rgb="FFFF6600"/>
      </colorScale>
    </cfRule>
    <cfRule type="colorScale" priority="3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5:BZ45 CC45:CD45 CF45:CG45">
    <cfRule type="colorScale" priority="96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96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96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96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97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963">
      <colorScale>
        <cfvo type="min"/>
        <cfvo type="num" val="0"/>
        <cfvo type="max"/>
        <color rgb="FF0070C0"/>
        <color theme="0"/>
        <color rgb="FFFF6600"/>
      </colorScale>
    </cfRule>
    <cfRule type="colorScale" priority="97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96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968">
      <colorScale>
        <cfvo type="num" val="-2"/>
        <cfvo type="num" val="0"/>
        <cfvo type="num" val="2"/>
        <color rgb="FF00B0F0"/>
        <color theme="0"/>
        <color theme="9" tint="-0.249977111117893"/>
      </colorScale>
    </cfRule>
  </conditionalFormatting>
  <conditionalFormatting sqref="D46:BZ46 CC46:CD46 CF46:CG46">
    <cfRule type="colorScale" priority="19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89">
      <colorScale>
        <cfvo type="min"/>
        <cfvo type="num" val="0"/>
        <cfvo type="max"/>
        <color rgb="FF0070C0"/>
        <color theme="0"/>
        <color rgb="FFFF6600"/>
      </colorScale>
    </cfRule>
    <cfRule type="colorScale" priority="19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9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9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9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9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9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9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7:BZ47 CC47:CD47 CF47:CG47">
    <cfRule type="colorScale" priority="18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7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7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7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7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7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72">
      <colorScale>
        <cfvo type="min"/>
        <cfvo type="num" val="0"/>
        <cfvo type="max"/>
        <color rgb="FF0070C0"/>
        <color theme="0"/>
        <color rgb="FFFF6600"/>
      </colorScale>
    </cfRule>
    <cfRule type="colorScale" priority="175">
      <colorScale>
        <cfvo type="num" val="-2"/>
        <cfvo type="num" val="0"/>
        <cfvo type="num" val="2"/>
        <color theme="8" tint="-0.249977111117893"/>
        <color theme="0"/>
        <color rgb="FFFF6600"/>
      </colorScale>
    </cfRule>
  </conditionalFormatting>
  <conditionalFormatting sqref="H50:BU50 BW50:CS50">
    <cfRule type="colorScale" priority="118">
      <colorScale>
        <cfvo type="min"/>
        <cfvo type="num" val="0"/>
        <cfvo type="max"/>
        <color rgb="FF0070C0"/>
        <color theme="0"/>
        <color rgb="FFFF6600"/>
      </colorScale>
    </cfRule>
    <cfRule type="colorScale" priority="11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2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2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2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2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2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2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S51:S52 CH51:CH52">
    <cfRule type="colorScale" priority="11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1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1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1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1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1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1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1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9">
      <colorScale>
        <cfvo type="num" val="-2"/>
        <cfvo type="num" val="0"/>
        <cfvo type="num" val="2"/>
        <color rgb="FF0070C0"/>
        <color theme="0"/>
        <color rgb="FFFF6600"/>
      </colorScale>
    </cfRule>
  </conditionalFormatting>
  <conditionalFormatting sqref="T51:CG51 CI51:CS51">
    <cfRule type="colorScale" priority="100">
      <colorScale>
        <cfvo type="min"/>
        <cfvo type="num" val="0"/>
        <cfvo type="max"/>
        <color rgb="FF0070C0"/>
        <color theme="0"/>
        <color rgb="FFFF6600"/>
      </colorScale>
    </cfRule>
    <cfRule type="colorScale" priority="10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0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0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0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0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0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0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01">
      <colorScale>
        <cfvo type="num" val="-2"/>
        <cfvo type="num" val="0"/>
        <cfvo type="num" val="2"/>
        <color rgb="FF0070C0"/>
        <color theme="0"/>
        <color rgb="FFFF6600"/>
      </colorScale>
    </cfRule>
  </conditionalFormatting>
  <conditionalFormatting sqref="T52:CG52 CI52:CS52">
    <cfRule type="colorScale" priority="9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9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9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9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9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9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9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9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91">
      <colorScale>
        <cfvo type="min"/>
        <cfvo type="num" val="0"/>
        <cfvo type="max"/>
        <color rgb="FF0070C0"/>
        <color theme="0"/>
        <color rgb="FFFF6600"/>
      </colorScale>
    </cfRule>
  </conditionalFormatting>
  <conditionalFormatting sqref="W48">
    <cfRule type="colorScale" priority="16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6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6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6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6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6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7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X48:CS48">
    <cfRule type="colorScale" priority="16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5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6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6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5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5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5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54">
      <colorScale>
        <cfvo type="min"/>
        <cfvo type="num" val="0"/>
        <cfvo type="max"/>
        <color rgb="FF0070C0"/>
        <color theme="0"/>
        <color rgb="FFFF6600"/>
      </colorScale>
    </cfRule>
  </conditionalFormatting>
  <conditionalFormatting sqref="AE58">
    <cfRule type="colorScale" priority="3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2">
      <colorScale>
        <cfvo type="num" val="-2"/>
        <cfvo type="num" val="0"/>
        <cfvo type="num" val="2"/>
        <color rgb="FF0070C0"/>
        <color theme="0"/>
        <color theme="9" tint="-0.249977111117893"/>
      </colorScale>
    </cfRule>
  </conditionalFormatting>
  <conditionalFormatting sqref="AF58:CS58">
    <cfRule type="colorScale" priority="2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9">
      <colorScale>
        <cfvo type="min"/>
        <cfvo type="num" val="0"/>
        <cfvo type="max"/>
        <color rgb="FF0070C0"/>
        <color theme="0"/>
        <color rgb="FFFF6600"/>
      </colorScale>
    </cfRule>
    <cfRule type="colorScale" priority="2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4">
      <colorScale>
        <cfvo type="num" val="-2"/>
        <cfvo type="num" val="0"/>
        <cfvo type="num" val="2"/>
        <color rgb="FF00B0F0"/>
        <color theme="0"/>
        <color theme="9" tint="-0.249977111117893"/>
      </colorScale>
    </cfRule>
  </conditionalFormatting>
  <conditionalFormatting sqref="BV50 G50">
    <cfRule type="colorScale" priority="12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3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3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3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3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3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2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8">
      <colorScale>
        <cfvo type="num" val="-2"/>
        <cfvo type="num" val="0"/>
        <cfvo type="num" val="2"/>
        <color rgb="FF0070C0"/>
        <color theme="0"/>
        <color rgb="FFFF6600"/>
      </colorScale>
    </cfRule>
  </conditionalFormatting>
  <conditionalFormatting sqref="CA45:CB47 C45:C47 CE45:CE47">
    <cfRule type="colorScale" priority="105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5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5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05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05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05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05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06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06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45:CH47">
    <cfRule type="colorScale" priority="50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9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9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9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9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9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0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50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50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</conditionalFormatting>
  <conditionalFormatting sqref="CI45:CS45">
    <cfRule type="colorScale" priority="106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6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6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06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06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06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06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06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45:CS47">
    <cfRule type="colorScale" priority="107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46:CS46">
    <cfRule type="colorScale" priority="20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0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0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0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9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9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01">
      <colorScale>
        <cfvo type="num" val="-2"/>
        <cfvo type="num" val="0"/>
        <cfvo type="num" val="2"/>
        <color theme="8" tint="-0.249977111117893"/>
        <color theme="0"/>
        <color rgb="FFFF6600"/>
      </colorScale>
    </cfRule>
  </conditionalFormatting>
  <conditionalFormatting sqref="CI47:CS47">
    <cfRule type="colorScale" priority="18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8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8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8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8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8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8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81">
      <colorScale>
        <cfvo type="num" val="-2"/>
        <cfvo type="num" val="0"/>
        <cfvo type="num" val="2"/>
        <color rgb="FF0070C0"/>
        <color theme="0"/>
        <color rgb="FFFF6600"/>
      </colorScale>
    </cfRule>
  </conditionalFormatting>
  <conditionalFormatting sqref="CT45">
    <cfRule type="colorScale" priority="44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4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4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4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4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4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41">
      <colorScale>
        <cfvo type="min"/>
        <cfvo type="num" val="0"/>
        <cfvo type="max"/>
        <color rgb="FF0070C0"/>
        <color theme="0"/>
        <color rgb="FFFF6600"/>
      </colorScale>
    </cfRule>
    <cfRule type="colorScale" priority="44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43">
      <colorScale>
        <cfvo type="num" val="-2"/>
        <cfvo type="num" val="0"/>
        <cfvo type="num" val="2"/>
        <color rgb="FFFF6600"/>
        <color theme="0"/>
        <color rgb="FF0070C0"/>
      </colorScale>
    </cfRule>
  </conditionalFormatting>
  <conditionalFormatting sqref="CT46">
    <cfRule type="colorScale" priority="43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3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32">
      <colorScale>
        <cfvo type="min"/>
        <cfvo type="num" val="0"/>
        <cfvo type="max"/>
        <color rgb="FF0070C0"/>
        <color theme="0"/>
        <color rgb="FFFF6600"/>
      </colorScale>
    </cfRule>
    <cfRule type="colorScale" priority="43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3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3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3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3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4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T47">
    <cfRule type="colorScale" priority="42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23">
      <colorScale>
        <cfvo type="min"/>
        <cfvo type="num" val="0"/>
        <cfvo type="max"/>
        <color rgb="FF0070C0"/>
        <color theme="0"/>
        <color rgb="FFFF6600"/>
      </colorScale>
    </cfRule>
    <cfRule type="colorScale" priority="42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2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2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2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3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3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25">
      <colorScale>
        <cfvo type="num" val="-2"/>
        <cfvo type="num" val="0"/>
        <cfvo type="num" val="2"/>
        <color rgb="FFFF6600"/>
        <color theme="0"/>
        <color rgb="FF0070C0"/>
      </colorScale>
    </cfRule>
  </conditionalFormatting>
  <conditionalFormatting sqref="CT49">
    <cfRule type="colorScale" priority="41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1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1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1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1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2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2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2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14">
      <colorScale>
        <cfvo type="min"/>
        <cfvo type="num" val="0"/>
        <cfvo type="max"/>
        <color rgb="FF0070C0"/>
        <color theme="0"/>
        <color rgb="FFFF6600"/>
      </colorScale>
    </cfRule>
  </conditionalFormatting>
  <conditionalFormatting sqref="CT53">
    <cfRule type="colorScale" priority="41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1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1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0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0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0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0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1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05">
      <colorScale>
        <cfvo type="min"/>
        <cfvo type="num" val="0"/>
        <cfvo type="max"/>
        <color rgb="FF0070C0"/>
        <color theme="0"/>
        <color rgb="FFFF6600"/>
      </colorScale>
    </cfRule>
  </conditionalFormatting>
  <conditionalFormatting sqref="CT54">
    <cfRule type="colorScale" priority="35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51">
      <colorScale>
        <cfvo type="min"/>
        <cfvo type="num" val="0"/>
        <cfvo type="max"/>
        <color rgb="FF0070C0"/>
        <color theme="0"/>
        <color rgb="FFFF6600"/>
      </colorScale>
    </cfRule>
    <cfRule type="colorScale" priority="35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5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5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5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5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5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5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T55">
    <cfRule type="colorScale" priority="387">
      <colorScale>
        <cfvo type="min"/>
        <cfvo type="num" val="0"/>
        <cfvo type="max"/>
        <color rgb="FF0070C0"/>
        <color theme="0"/>
        <color rgb="FFFF6600"/>
      </colorScale>
    </cfRule>
    <cfRule type="colorScale" priority="38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8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9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9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9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9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9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92">
      <colorScale>
        <cfvo type="num" val="-2"/>
        <cfvo type="num" val="0"/>
        <cfvo type="num" val="2"/>
        <color rgb="FF00B0F0"/>
        <color theme="0"/>
        <color theme="9" tint="-0.249977111117893"/>
      </colorScale>
    </cfRule>
  </conditionalFormatting>
  <conditionalFormatting sqref="CT56">
    <cfRule type="colorScale" priority="37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7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7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7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6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7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7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7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74">
      <colorScale>
        <cfvo type="num" val="-2"/>
        <cfvo type="num" val="0"/>
        <cfvo type="num" val="2"/>
        <color rgb="FF00B0F0"/>
        <color theme="0"/>
        <color theme="9" tint="-0.249977111117893"/>
      </colorScale>
    </cfRule>
  </conditionalFormatting>
  <conditionalFormatting sqref="CT57">
    <cfRule type="colorScale" priority="36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6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6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60">
      <colorScale>
        <cfvo type="min"/>
        <cfvo type="num" val="0"/>
        <cfvo type="max"/>
        <color rgb="FF0070C0"/>
        <color theme="0"/>
        <color rgb="FFFF6600"/>
      </colorScale>
    </cfRule>
    <cfRule type="colorScale" priority="36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6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6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6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64">
      <colorScale>
        <cfvo type="num" val="-2"/>
        <cfvo type="num" val="0"/>
        <cfvo type="num" val="2"/>
        <color rgb="FF0070C0"/>
        <color theme="0"/>
        <color theme="9" tint="-0.249977111117893"/>
      </colorScale>
    </cfRule>
  </conditionalFormatting>
  <conditionalFormatting sqref="CT59">
    <cfRule type="colorScale" priority="45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5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5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5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5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5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5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U45:CV45">
    <cfRule type="colorScale" priority="70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02">
      <colorScale>
        <cfvo type="min"/>
        <cfvo type="num" val="0"/>
        <cfvo type="max"/>
        <color rgb="FF0070C0"/>
        <color theme="0"/>
        <color rgb="FFFF6600"/>
      </colorScale>
    </cfRule>
    <cfRule type="colorScale" priority="70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0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1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70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70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0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05">
      <colorScale>
        <cfvo type="num" val="-2"/>
        <cfvo type="num" val="0"/>
        <cfvo type="num" val="2"/>
        <color theme="8" tint="-0.249977111117893"/>
        <color theme="0"/>
        <color rgb="FFFF6600"/>
      </colorScale>
    </cfRule>
  </conditionalFormatting>
  <conditionalFormatting sqref="CU46:CV46">
    <cfRule type="colorScale" priority="78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8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9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79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78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8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8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8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87">
      <colorScale>
        <cfvo type="num" val="-2"/>
        <cfvo type="num" val="0"/>
        <cfvo type="num" val="2"/>
        <color rgb="FF0070C0"/>
        <color theme="0"/>
        <color theme="9" tint="-0.249977111117893"/>
      </colorScale>
    </cfRule>
  </conditionalFormatting>
  <conditionalFormatting sqref="CU47:CV47">
    <cfRule type="colorScale" priority="693">
      <colorScale>
        <cfvo type="min"/>
        <cfvo type="num" val="0"/>
        <cfvo type="max"/>
        <color rgb="FF0070C0"/>
        <color theme="0"/>
        <color rgb="FFFF6600"/>
      </colorScale>
    </cfRule>
    <cfRule type="colorScale" priority="69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9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9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0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70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69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9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96">
      <colorScale>
        <cfvo type="num" val="-2"/>
        <cfvo type="num" val="0"/>
        <cfvo type="num" val="2"/>
        <color theme="8" tint="-0.249977111117893"/>
        <color theme="0"/>
        <color rgb="FFFF6600"/>
      </colorScale>
    </cfRule>
  </conditionalFormatting>
  <conditionalFormatting sqref="CU48:CV48">
    <cfRule type="colorScale" priority="68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8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8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9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9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69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68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84">
      <colorScale>
        <cfvo type="min"/>
        <cfvo type="num" val="0"/>
        <cfvo type="max"/>
        <color rgb="FF0070C0"/>
        <color theme="0"/>
        <color rgb="FFFF6600"/>
      </colorScale>
    </cfRule>
    <cfRule type="colorScale" priority="685">
      <colorScale>
        <cfvo type="num" val="-2"/>
        <cfvo type="num" val="0"/>
        <cfvo type="num" val="2"/>
        <color rgb="FF0070C0"/>
        <color theme="0"/>
        <color rgb="FFFF6600"/>
      </colorScale>
    </cfRule>
  </conditionalFormatting>
  <conditionalFormatting sqref="CU49:CV49">
    <cfRule type="colorScale" priority="67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7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7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7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75">
      <colorScale>
        <cfvo type="min"/>
        <cfvo type="num" val="0"/>
        <cfvo type="max"/>
        <color rgb="FF0070C0"/>
        <color theme="0"/>
        <color rgb="FFFF6600"/>
      </colorScale>
    </cfRule>
    <cfRule type="colorScale" priority="68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68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8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68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</conditionalFormatting>
  <conditionalFormatting sqref="CU50:CV50">
    <cfRule type="colorScale" priority="75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5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5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74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5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5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4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4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5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U51:CV51">
    <cfRule type="colorScale" priority="74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3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4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4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4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4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73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4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4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U52:CV52">
    <cfRule type="colorScale" priority="73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3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3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3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2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3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3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3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73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U53:CV54">
    <cfRule type="colorScale" priority="72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72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2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2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2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2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2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2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725">
      <colorScale>
        <cfvo type="num" val="-2"/>
        <cfvo type="num" val="0"/>
        <cfvo type="num" val="2"/>
        <color rgb="FF00B0F0"/>
        <color theme="0"/>
        <color theme="9" tint="-0.249977111117893"/>
      </colorScale>
    </cfRule>
  </conditionalFormatting>
  <conditionalFormatting sqref="CU55:CV55">
    <cfRule type="colorScale" priority="66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6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6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7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67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67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7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7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69">
      <colorScale>
        <cfvo type="num" val="-2"/>
        <cfvo type="num" val="0"/>
        <cfvo type="num" val="2"/>
        <color theme="8" tint="-0.249977111117893"/>
        <color theme="0"/>
        <color rgb="FFFF6600"/>
      </colorScale>
    </cfRule>
  </conditionalFormatting>
  <conditionalFormatting sqref="CU56:CV56">
    <cfRule type="colorScale" priority="66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66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66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6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6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6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5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5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57">
      <colorScale>
        <cfvo type="num" val="-2"/>
        <cfvo type="num" val="0"/>
        <cfvo type="num" val="2"/>
        <color rgb="FF0070C0"/>
        <color theme="0"/>
        <color rgb="FFFF6600"/>
      </colorScale>
    </cfRule>
  </conditionalFormatting>
  <conditionalFormatting sqref="CU57:CV57">
    <cfRule type="colorScale" priority="80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80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80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0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80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80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80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80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01">
      <colorScale>
        <cfvo type="num" val="-2"/>
        <cfvo type="num" val="0"/>
        <cfvo type="num" val="2"/>
        <color rgb="FF0070C0"/>
        <color theme="0"/>
        <color rgb="FFFF6600"/>
      </colorScale>
    </cfRule>
  </conditionalFormatting>
  <conditionalFormatting sqref="CU58:CV58">
    <cfRule type="colorScale" priority="179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65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790">
      <colorScale>
        <cfvo type="min"/>
        <cfvo type="num" val="0"/>
        <cfvo type="max"/>
        <color rgb="FF0070C0"/>
        <color theme="0"/>
        <color rgb="FFFF6600"/>
      </colorScale>
    </cfRule>
    <cfRule type="colorScale" priority="179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79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79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79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79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79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</conditionalFormatting>
  <conditionalFormatting sqref="CU59:CV59">
    <cfRule type="colorScale" priority="71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1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1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1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1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1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1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71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713">
      <colorScale>
        <cfvo type="num" val="-2"/>
        <cfvo type="num" val="0"/>
        <cfvo type="num" val="2"/>
        <color rgb="FFFF6600"/>
        <color theme="0"/>
        <color rgb="FF0070C0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  <pageSetUpPr fitToPage="1"/>
  </sheetPr>
  <dimension ref="A1:FD19"/>
  <sheetViews>
    <sheetView showGridLines="0" tabSelected="1" zoomScaleNormal="100" workbookViewId="0">
      <pane xSplit="2" topLeftCell="G1" activePane="topRight" state="frozen"/>
      <selection pane="topRight"/>
    </sheetView>
  </sheetViews>
  <sheetFormatPr defaultColWidth="9.140625" defaultRowHeight="12.75" zeroHeight="1" x14ac:dyDescent="0.2"/>
  <cols>
    <col min="1" max="1" width="14.5703125" style="31" customWidth="1"/>
    <col min="2" max="2" width="22.28515625" style="31" customWidth="1"/>
    <col min="3" max="88" width="2.28515625" style="31" customWidth="1"/>
    <col min="89" max="97" width="2.85546875" style="31" customWidth="1"/>
    <col min="98" max="16379" width="9.140625" style="31"/>
    <col min="16380" max="16380" width="2.140625" style="31" customWidth="1"/>
    <col min="16381" max="16381" width="4.28515625" style="31" customWidth="1"/>
    <col min="16382" max="16382" width="1.28515625" style="31" customWidth="1"/>
    <col min="16383" max="16383" width="3.42578125" style="31" customWidth="1"/>
    <col min="16384" max="16384" width="6.28515625" style="31" customWidth="1"/>
  </cols>
  <sheetData>
    <row r="1" spans="1:160" x14ac:dyDescent="0.2">
      <c r="B1" s="33"/>
      <c r="W1" s="33" t="s">
        <v>202</v>
      </c>
      <c r="AR1" s="33" t="s">
        <v>203</v>
      </c>
    </row>
    <row r="2" spans="1:160" x14ac:dyDescent="0.2">
      <c r="C2" s="74">
        <v>2000</v>
      </c>
      <c r="D2" s="74"/>
      <c r="E2" s="74"/>
      <c r="F2" s="74"/>
      <c r="G2" s="74">
        <v>2001</v>
      </c>
      <c r="H2" s="74"/>
      <c r="I2" s="74"/>
      <c r="J2" s="74"/>
      <c r="K2" s="74">
        <v>2002</v>
      </c>
      <c r="L2" s="74"/>
      <c r="M2" s="74"/>
      <c r="N2" s="74"/>
      <c r="O2" s="74">
        <v>2003</v>
      </c>
      <c r="P2" s="74"/>
      <c r="Q2" s="74"/>
      <c r="R2" s="74"/>
      <c r="S2" s="74">
        <v>2004</v>
      </c>
      <c r="T2" s="74"/>
      <c r="U2" s="74"/>
      <c r="V2" s="74"/>
      <c r="W2" s="74">
        <v>2005</v>
      </c>
      <c r="X2" s="74"/>
      <c r="Y2" s="74"/>
      <c r="Z2" s="74"/>
      <c r="AA2" s="74">
        <v>2006</v>
      </c>
      <c r="AB2" s="74"/>
      <c r="AC2" s="74"/>
      <c r="AD2" s="74"/>
      <c r="AE2" s="74">
        <v>2007</v>
      </c>
      <c r="AF2" s="74"/>
      <c r="AG2" s="74"/>
      <c r="AH2" s="74"/>
      <c r="AI2" s="74">
        <v>2008</v>
      </c>
      <c r="AJ2" s="74"/>
      <c r="AK2" s="74"/>
      <c r="AL2" s="74"/>
      <c r="AM2" s="74">
        <v>2009</v>
      </c>
      <c r="AN2" s="74"/>
      <c r="AO2" s="74"/>
      <c r="AP2" s="74"/>
      <c r="AQ2" s="74">
        <v>2010</v>
      </c>
      <c r="AR2" s="74"/>
      <c r="AS2" s="74"/>
      <c r="AT2" s="74"/>
      <c r="AU2" s="74">
        <v>2011</v>
      </c>
      <c r="AV2" s="74"/>
      <c r="AW2" s="74"/>
      <c r="AX2" s="74"/>
      <c r="AY2" s="74">
        <v>2012</v>
      </c>
      <c r="AZ2" s="74"/>
      <c r="BA2" s="74"/>
      <c r="BB2" s="74"/>
      <c r="BC2" s="74">
        <v>2013</v>
      </c>
      <c r="BD2" s="74"/>
      <c r="BE2" s="74"/>
      <c r="BF2" s="74"/>
      <c r="BG2" s="74">
        <v>2014</v>
      </c>
      <c r="BH2" s="74"/>
      <c r="BI2" s="74"/>
      <c r="BJ2" s="74"/>
      <c r="BK2" s="74">
        <v>2015</v>
      </c>
      <c r="BL2" s="74"/>
      <c r="BM2" s="74"/>
      <c r="BN2" s="74"/>
      <c r="BO2" s="74">
        <v>2016</v>
      </c>
      <c r="BP2" s="74"/>
      <c r="BQ2" s="74"/>
      <c r="BR2" s="74"/>
      <c r="BS2" s="74">
        <v>2017</v>
      </c>
      <c r="BT2" s="74"/>
      <c r="BU2" s="74"/>
      <c r="BV2" s="74"/>
      <c r="BW2" s="74">
        <v>2018</v>
      </c>
      <c r="BX2" s="74"/>
      <c r="BY2" s="74"/>
      <c r="BZ2" s="74"/>
      <c r="CA2" s="74">
        <v>2019</v>
      </c>
      <c r="CB2" s="74"/>
      <c r="CC2" s="74"/>
      <c r="CD2" s="74"/>
      <c r="CE2" s="75">
        <v>2020</v>
      </c>
      <c r="CF2" s="75"/>
      <c r="CG2" s="75"/>
      <c r="CH2" s="75"/>
      <c r="CI2" s="75">
        <v>2021</v>
      </c>
      <c r="CJ2" s="75"/>
      <c r="CK2" s="75"/>
      <c r="CL2" s="75"/>
      <c r="CM2" s="75">
        <v>2022</v>
      </c>
      <c r="CN2" s="75"/>
      <c r="CO2" s="75"/>
      <c r="CP2" s="75"/>
      <c r="CQ2" s="75">
        <v>2023</v>
      </c>
      <c r="CR2" s="75"/>
      <c r="CS2" s="75"/>
      <c r="CT2" s="75"/>
    </row>
    <row r="3" spans="1:160" x14ac:dyDescent="0.2">
      <c r="C3" s="69" t="s">
        <v>3</v>
      </c>
      <c r="D3" s="69" t="s">
        <v>4</v>
      </c>
      <c r="E3" s="69" t="s">
        <v>2</v>
      </c>
      <c r="F3" s="69" t="s">
        <v>5</v>
      </c>
      <c r="G3" s="69" t="s">
        <v>3</v>
      </c>
      <c r="H3" s="69" t="s">
        <v>4</v>
      </c>
      <c r="I3" s="69" t="s">
        <v>2</v>
      </c>
      <c r="J3" s="69" t="s">
        <v>5</v>
      </c>
      <c r="K3" s="69" t="s">
        <v>3</v>
      </c>
      <c r="L3" s="69" t="s">
        <v>4</v>
      </c>
      <c r="M3" s="69" t="s">
        <v>2</v>
      </c>
      <c r="N3" s="69" t="s">
        <v>5</v>
      </c>
      <c r="O3" s="69" t="s">
        <v>3</v>
      </c>
      <c r="P3" s="69" t="s">
        <v>4</v>
      </c>
      <c r="Q3" s="69" t="s">
        <v>2</v>
      </c>
      <c r="R3" s="69" t="s">
        <v>5</v>
      </c>
      <c r="S3" s="69" t="s">
        <v>3</v>
      </c>
      <c r="T3" s="69" t="s">
        <v>4</v>
      </c>
      <c r="U3" s="69" t="s">
        <v>2</v>
      </c>
      <c r="V3" s="69" t="s">
        <v>5</v>
      </c>
      <c r="W3" s="69" t="s">
        <v>3</v>
      </c>
      <c r="X3" s="69" t="s">
        <v>4</v>
      </c>
      <c r="Y3" s="69" t="s">
        <v>2</v>
      </c>
      <c r="Z3" s="69" t="s">
        <v>5</v>
      </c>
      <c r="AA3" s="69" t="s">
        <v>3</v>
      </c>
      <c r="AB3" s="69" t="s">
        <v>4</v>
      </c>
      <c r="AC3" s="69" t="s">
        <v>2</v>
      </c>
      <c r="AD3" s="69" t="s">
        <v>5</v>
      </c>
      <c r="AE3" s="69" t="s">
        <v>3</v>
      </c>
      <c r="AF3" s="69" t="s">
        <v>4</v>
      </c>
      <c r="AG3" s="69" t="s">
        <v>2</v>
      </c>
      <c r="AH3" s="69" t="s">
        <v>5</v>
      </c>
      <c r="AI3" s="69" t="s">
        <v>3</v>
      </c>
      <c r="AJ3" s="69" t="s">
        <v>4</v>
      </c>
      <c r="AK3" s="69" t="s">
        <v>2</v>
      </c>
      <c r="AL3" s="69" t="s">
        <v>5</v>
      </c>
      <c r="AM3" s="69" t="s">
        <v>3</v>
      </c>
      <c r="AN3" s="69" t="s">
        <v>4</v>
      </c>
      <c r="AO3" s="69" t="s">
        <v>2</v>
      </c>
      <c r="AP3" s="69" t="s">
        <v>5</v>
      </c>
      <c r="AQ3" s="69" t="s">
        <v>3</v>
      </c>
      <c r="AR3" s="69" t="s">
        <v>4</v>
      </c>
      <c r="AS3" s="69" t="s">
        <v>2</v>
      </c>
      <c r="AT3" s="69" t="s">
        <v>5</v>
      </c>
      <c r="AU3" s="69" t="s">
        <v>3</v>
      </c>
      <c r="AV3" s="69" t="s">
        <v>4</v>
      </c>
      <c r="AW3" s="69" t="s">
        <v>2</v>
      </c>
      <c r="AX3" s="69" t="s">
        <v>5</v>
      </c>
      <c r="AY3" s="69" t="s">
        <v>3</v>
      </c>
      <c r="AZ3" s="69" t="s">
        <v>4</v>
      </c>
      <c r="BA3" s="69" t="s">
        <v>2</v>
      </c>
      <c r="BB3" s="69" t="s">
        <v>5</v>
      </c>
      <c r="BC3" s="69" t="s">
        <v>3</v>
      </c>
      <c r="BD3" s="69" t="s">
        <v>4</v>
      </c>
      <c r="BE3" s="69" t="s">
        <v>2</v>
      </c>
      <c r="BF3" s="69" t="s">
        <v>5</v>
      </c>
      <c r="BG3" s="69" t="s">
        <v>3</v>
      </c>
      <c r="BH3" s="69" t="s">
        <v>4</v>
      </c>
      <c r="BI3" s="69" t="s">
        <v>2</v>
      </c>
      <c r="BJ3" s="69" t="s">
        <v>5</v>
      </c>
      <c r="BK3" s="69" t="s">
        <v>3</v>
      </c>
      <c r="BL3" s="69" t="s">
        <v>4</v>
      </c>
      <c r="BM3" s="69" t="s">
        <v>2</v>
      </c>
      <c r="BN3" s="69" t="s">
        <v>5</v>
      </c>
      <c r="BO3" s="69" t="s">
        <v>3</v>
      </c>
      <c r="BP3" s="69" t="s">
        <v>4</v>
      </c>
      <c r="BQ3" s="69" t="s">
        <v>2</v>
      </c>
      <c r="BR3" s="69" t="s">
        <v>5</v>
      </c>
      <c r="BS3" s="69" t="s">
        <v>3</v>
      </c>
      <c r="BT3" s="69" t="s">
        <v>4</v>
      </c>
      <c r="BU3" s="69" t="s">
        <v>2</v>
      </c>
      <c r="BV3" s="69" t="s">
        <v>5</v>
      </c>
      <c r="BW3" s="69" t="s">
        <v>3</v>
      </c>
      <c r="BX3" s="69" t="s">
        <v>4</v>
      </c>
      <c r="BY3" s="69" t="s">
        <v>2</v>
      </c>
      <c r="BZ3" s="69" t="s">
        <v>5</v>
      </c>
      <c r="CA3" s="69" t="s">
        <v>3</v>
      </c>
      <c r="CB3" s="31" t="s">
        <v>4</v>
      </c>
      <c r="CC3" s="69" t="s">
        <v>2</v>
      </c>
      <c r="CD3" s="69" t="s">
        <v>5</v>
      </c>
      <c r="CE3" s="69" t="s">
        <v>3</v>
      </c>
      <c r="CF3" s="31" t="s">
        <v>4</v>
      </c>
      <c r="CG3" s="69" t="s">
        <v>2</v>
      </c>
      <c r="CH3" s="69" t="s">
        <v>5</v>
      </c>
      <c r="CI3" s="69" t="s">
        <v>3</v>
      </c>
      <c r="CJ3" s="31" t="s">
        <v>4</v>
      </c>
      <c r="CK3" s="31" t="s">
        <v>2</v>
      </c>
      <c r="CL3" s="69" t="s">
        <v>5</v>
      </c>
      <c r="CM3" s="69" t="s">
        <v>3</v>
      </c>
      <c r="CN3" s="31" t="s">
        <v>4</v>
      </c>
      <c r="CO3" s="69" t="s">
        <v>2</v>
      </c>
      <c r="CP3" s="69" t="s">
        <v>5</v>
      </c>
      <c r="CQ3" s="31" t="s">
        <v>3</v>
      </c>
      <c r="CR3" s="31" t="s">
        <v>4</v>
      </c>
      <c r="CS3" s="31" t="s">
        <v>2</v>
      </c>
    </row>
    <row r="4" spans="1:160" ht="14.25" x14ac:dyDescent="0.25">
      <c r="A4" s="52" t="s">
        <v>119</v>
      </c>
      <c r="B4" s="52" t="s">
        <v>11</v>
      </c>
      <c r="C4" s="68">
        <v>-0.27849665390869388</v>
      </c>
      <c r="D4" s="68">
        <v>-0.40460333704180157</v>
      </c>
      <c r="E4" s="68">
        <v>-0.44243534198173395</v>
      </c>
      <c r="F4" s="68">
        <v>-0.40460333704180157</v>
      </c>
      <c r="G4" s="68">
        <v>-0.5307100201749092</v>
      </c>
      <c r="H4" s="68">
        <v>-0.56854202511484164</v>
      </c>
      <c r="I4" s="68">
        <v>-0.12716863414896479</v>
      </c>
      <c r="J4" s="68">
        <v>-0.17761130740220779</v>
      </c>
      <c r="K4" s="68">
        <v>-8.9336629209032403E-2</v>
      </c>
      <c r="L4" s="68">
        <v>6.1991390550696711E-2</v>
      </c>
      <c r="M4" s="68">
        <v>-0.26588598559538318</v>
      </c>
      <c r="N4" s="68">
        <v>7.4602058864007434E-2</v>
      </c>
      <c r="O4" s="68">
        <v>9.9823395490629102E-2</v>
      </c>
      <c r="P4" s="68">
        <v>0.36464743007015515</v>
      </c>
      <c r="Q4" s="68">
        <v>0.38986876669677661</v>
      </c>
      <c r="R4" s="68">
        <v>0.27637275187697985</v>
      </c>
      <c r="S4" s="68">
        <v>0.11243406380393982</v>
      </c>
      <c r="T4" s="68">
        <v>-8.9336629209032403E-2</v>
      </c>
      <c r="U4" s="68">
        <v>-0.12716863414896479</v>
      </c>
      <c r="V4" s="68">
        <v>0.33942609344353369</v>
      </c>
      <c r="W4" s="68">
        <v>0.84385282597596434</v>
      </c>
      <c r="X4" s="68">
        <v>0.80602082103603201</v>
      </c>
      <c r="Y4" s="68">
        <v>1.0582341873022474</v>
      </c>
      <c r="Z4" s="68">
        <v>0.98257017742238251</v>
      </c>
      <c r="AA4" s="68">
        <v>1.2726155486285302</v>
      </c>
      <c r="AB4" s="68">
        <v>1.5626609198346779</v>
      </c>
      <c r="AC4" s="68">
        <v>1.6887676029677856</v>
      </c>
      <c r="AD4" s="68">
        <v>2.3697436918865669</v>
      </c>
      <c r="AE4" s="68">
        <v>2.8237277511657548</v>
      </c>
      <c r="AF4" s="68">
        <v>2.9372237659855513</v>
      </c>
      <c r="AG4" s="68">
        <v>3.0002771075521051</v>
      </c>
      <c r="AH4" s="68">
        <v>2.6093463898394718</v>
      </c>
      <c r="AI4" s="68">
        <v>2.3949650285131887</v>
      </c>
      <c r="AJ4" s="68">
        <v>1.8527062910408256</v>
      </c>
      <c r="AK4" s="68">
        <v>1.4365542367015702</v>
      </c>
      <c r="AL4" s="68">
        <v>0.37725809838346586</v>
      </c>
      <c r="AM4" s="68">
        <v>-0.68203803993463841</v>
      </c>
      <c r="AN4" s="68">
        <v>-1.2369074457203122</v>
      </c>
      <c r="AO4" s="68">
        <v>-1.955715539579026</v>
      </c>
      <c r="AP4" s="68">
        <v>-2.6745236334377394</v>
      </c>
      <c r="AQ4" s="68">
        <v>-2.1827075692186195</v>
      </c>
      <c r="AR4" s="68">
        <v>-1.9431048712657153</v>
      </c>
      <c r="AS4" s="68">
        <v>-1.3756247971667308</v>
      </c>
      <c r="AT4" s="68">
        <v>-0.71987004487457074</v>
      </c>
      <c r="AU4" s="68">
        <v>-0.60637403005477386</v>
      </c>
      <c r="AV4" s="68">
        <v>-0.59376336174146305</v>
      </c>
      <c r="AW4" s="68">
        <v>-0.60637403005477386</v>
      </c>
      <c r="AX4" s="68">
        <v>-0.58115269342815234</v>
      </c>
      <c r="AY4" s="68">
        <v>-0.69464870824794933</v>
      </c>
      <c r="AZ4" s="68">
        <v>-0.6694273716213277</v>
      </c>
      <c r="BA4" s="68">
        <v>-0.70725937656126003</v>
      </c>
      <c r="BB4" s="68">
        <v>-0.64420603499470619</v>
      </c>
      <c r="BC4" s="68">
        <v>-0.6694273716213277</v>
      </c>
      <c r="BD4" s="68">
        <v>-0.56854202511484164</v>
      </c>
      <c r="BE4" s="68">
        <v>-0.5054886835482878</v>
      </c>
      <c r="BF4" s="68">
        <v>-0.54332068848822002</v>
      </c>
      <c r="BG4" s="68">
        <v>-0.21544331234214006</v>
      </c>
      <c r="BH4" s="68">
        <v>-0.32893932716193702</v>
      </c>
      <c r="BI4" s="68">
        <v>-0.26588598559538318</v>
      </c>
      <c r="BJ4" s="68">
        <v>-0.31632865884862627</v>
      </c>
      <c r="BK4" s="68">
        <v>-0.3667713321018693</v>
      </c>
      <c r="BL4" s="68">
        <v>-0.34154999547524773</v>
      </c>
      <c r="BM4" s="68">
        <v>-0.22805398065545091</v>
      </c>
      <c r="BN4" s="68">
        <v>-0.21544331234214006</v>
      </c>
      <c r="BO4" s="68">
        <v>-0.48026734692166623</v>
      </c>
      <c r="BP4" s="68">
        <v>-0.49287801523497693</v>
      </c>
      <c r="BQ4" s="68">
        <v>-0.6694273716213277</v>
      </c>
      <c r="BR4" s="68">
        <v>-0.40460333704180157</v>
      </c>
      <c r="BS4" s="68">
        <v>-0.26588598559538318</v>
      </c>
      <c r="BT4" s="68">
        <v>-6.4115292582410957E-2</v>
      </c>
      <c r="BU4" s="68">
        <v>-0.10194729752234312</v>
      </c>
      <c r="BV4" s="68">
        <v>-0.20283264402882933</v>
      </c>
      <c r="BW4" s="68">
        <v>-5.1504624269100234E-2</v>
      </c>
      <c r="BX4" s="68">
        <v>-7.6725960895721673E-2</v>
      </c>
      <c r="BY4" s="68">
        <v>-0.12716863414896479</v>
      </c>
      <c r="BZ4" s="68">
        <v>-8.9336629209032403E-2</v>
      </c>
      <c r="CA4" s="68">
        <v>-0.21544331234214006</v>
      </c>
      <c r="CB4" s="68">
        <v>-0.25327531728207248</v>
      </c>
      <c r="CC4" s="68">
        <v>-0.19022197571551863</v>
      </c>
      <c r="CD4" s="68">
        <v>-0.27849665390869388</v>
      </c>
      <c r="CE4" s="68">
        <v>-0.29110732222200475</v>
      </c>
      <c r="CF4" s="68">
        <v>-0.59376336174146305</v>
      </c>
      <c r="CG4" s="68">
        <v>-0.26588598559538318</v>
      </c>
      <c r="CH4" s="68">
        <v>-0.30371799053531545</v>
      </c>
      <c r="CI4" s="68">
        <v>0.12504473211725053</v>
      </c>
      <c r="CJ4" s="68">
        <v>0.36464743007015515</v>
      </c>
      <c r="CK4" s="68">
        <v>0.41509010332339824</v>
      </c>
      <c r="CL4" s="68">
        <v>0.427700771636709</v>
      </c>
      <c r="CM4" s="68">
        <v>-0.22805398065545091</v>
      </c>
      <c r="CN4" s="68">
        <v>-0.10194729752234312</v>
      </c>
      <c r="CO4" s="68">
        <v>-0.34154999547524773</v>
      </c>
      <c r="CP4" s="68">
        <v>-0.13977930246227552</v>
      </c>
      <c r="CQ4" s="68">
        <v>0.40247943501008754</v>
      </c>
      <c r="CR4" s="68">
        <v>0.36464743007015515</v>
      </c>
      <c r="CS4" s="68">
        <v>0.33942609344353369</v>
      </c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</row>
    <row r="5" spans="1:160" ht="14.25" x14ac:dyDescent="0.25">
      <c r="A5" s="53" t="s">
        <v>120</v>
      </c>
      <c r="B5" s="53" t="s">
        <v>12</v>
      </c>
      <c r="C5" s="68">
        <v>-0.86528447695305288</v>
      </c>
      <c r="D5" s="68">
        <v>-0.94315188330973765</v>
      </c>
      <c r="E5" s="68">
        <v>-0.91719608119084295</v>
      </c>
      <c r="F5" s="68">
        <v>-0.89124027907194769</v>
      </c>
      <c r="G5" s="68">
        <v>-0.78741707059636867</v>
      </c>
      <c r="H5" s="68">
        <v>-0.83932867483415818</v>
      </c>
      <c r="I5" s="68">
        <v>-0.78741707059636867</v>
      </c>
      <c r="J5" s="68">
        <v>-0.70954966423968391</v>
      </c>
      <c r="K5" s="68">
        <v>-0.50190324728852487</v>
      </c>
      <c r="L5" s="68">
        <v>-0.76146126847747342</v>
      </c>
      <c r="M5" s="68">
        <v>-0.13852201762399716</v>
      </c>
      <c r="N5" s="68">
        <v>-0.34616843457515578</v>
      </c>
      <c r="O5" s="68">
        <v>-0.21638942398068148</v>
      </c>
      <c r="P5" s="68">
        <v>-0.29425683033736622</v>
      </c>
      <c r="Q5" s="68">
        <v>-0.29425683033736622</v>
      </c>
      <c r="R5" s="68">
        <v>-8.6610413386207175E-2</v>
      </c>
      <c r="S5" s="68">
        <v>-0.34616843457515578</v>
      </c>
      <c r="T5" s="68">
        <v>-0.21638942398068148</v>
      </c>
      <c r="U5" s="68">
        <v>-0.13852201762399716</v>
      </c>
      <c r="V5" s="68">
        <v>-0.26830102821847146</v>
      </c>
      <c r="W5" s="68">
        <v>-0.19043362186178669</v>
      </c>
      <c r="X5" s="68">
        <v>6.9124399327161884E-2</v>
      </c>
      <c r="Y5" s="68">
        <v>0.35463822263500522</v>
      </c>
      <c r="Z5" s="68">
        <v>0.56228463958616426</v>
      </c>
      <c r="AA5" s="68">
        <v>0.61419624382395388</v>
      </c>
      <c r="AB5" s="68">
        <v>0.89971006713179746</v>
      </c>
      <c r="AC5" s="68">
        <v>1.133312286201851</v>
      </c>
      <c r="AD5" s="68">
        <v>1.133312286201851</v>
      </c>
      <c r="AE5" s="68">
        <v>1.133312286201851</v>
      </c>
      <c r="AF5" s="68">
        <v>1.1852238904396408</v>
      </c>
      <c r="AG5" s="68">
        <v>1.2111796925585359</v>
      </c>
      <c r="AH5" s="68">
        <v>1.4188261095096946</v>
      </c>
      <c r="AI5" s="68">
        <v>1.159268088320746</v>
      </c>
      <c r="AJ5" s="68">
        <v>1.0294890777262717</v>
      </c>
      <c r="AK5" s="68">
        <v>0.74397525441842816</v>
      </c>
      <c r="AL5" s="68">
        <v>0.12103600356495142</v>
      </c>
      <c r="AM5" s="68">
        <v>-0.83932867483415818</v>
      </c>
      <c r="AN5" s="68">
        <v>-1.7218259468765831</v>
      </c>
      <c r="AO5" s="68">
        <v>-2.2668977913733754</v>
      </c>
      <c r="AP5" s="68">
        <v>-2.4485884062056393</v>
      </c>
      <c r="AQ5" s="68">
        <v>-2.5783674168001136</v>
      </c>
      <c r="AR5" s="68">
        <v>-2.4485884062056393</v>
      </c>
      <c r="AS5" s="68">
        <v>-2.2149861871355858</v>
      </c>
      <c r="AT5" s="68">
        <v>-1.9554281659466373</v>
      </c>
      <c r="AU5" s="68">
        <v>-1.6958701447576887</v>
      </c>
      <c r="AV5" s="68">
        <v>-1.5920469362821088</v>
      </c>
      <c r="AW5" s="68">
        <v>-1.2805773108553706</v>
      </c>
      <c r="AX5" s="68">
        <v>-1.228665706617581</v>
      </c>
      <c r="AY5" s="68">
        <v>-1.3324889150931605</v>
      </c>
      <c r="AZ5" s="68">
        <v>-1.3844005193309505</v>
      </c>
      <c r="BA5" s="68">
        <v>-0.91719608119084295</v>
      </c>
      <c r="BB5" s="68">
        <v>-0.89124027907194769</v>
      </c>
      <c r="BC5" s="68">
        <v>-0.4499916430507353</v>
      </c>
      <c r="BD5" s="68">
        <v>-0.16447781974289194</v>
      </c>
      <c r="BE5" s="68">
        <v>-0.39808003881294574</v>
      </c>
      <c r="BF5" s="68">
        <v>-0.19043362186178669</v>
      </c>
      <c r="BG5" s="68">
        <v>-0.16447781974289194</v>
      </c>
      <c r="BH5" s="68">
        <v>6.9124399327161884E-2</v>
      </c>
      <c r="BI5" s="68">
        <v>-3.4698809148417643E-2</v>
      </c>
      <c r="BJ5" s="68">
        <v>6.9124399327161884E-2</v>
      </c>
      <c r="BK5" s="68">
        <v>0.1729476078027414</v>
      </c>
      <c r="BL5" s="68">
        <v>0.32868242051611046</v>
      </c>
      <c r="BM5" s="68">
        <v>0.2508150141594257</v>
      </c>
      <c r="BN5" s="68">
        <v>0.22485921204053094</v>
      </c>
      <c r="BO5" s="68">
        <v>0.14699180568384665</v>
      </c>
      <c r="BP5" s="68">
        <v>0.27677081627832095</v>
      </c>
      <c r="BQ5" s="68">
        <v>0.27677081627832095</v>
      </c>
      <c r="BR5" s="68">
        <v>0.38059402475390003</v>
      </c>
      <c r="BS5" s="68">
        <v>0.40654982687279523</v>
      </c>
      <c r="BT5" s="68">
        <v>0.53632883746726956</v>
      </c>
      <c r="BU5" s="68">
        <v>0.53632883746726956</v>
      </c>
      <c r="BV5" s="68">
        <v>0.61419624382395388</v>
      </c>
      <c r="BW5" s="68">
        <v>0.69206365018063853</v>
      </c>
      <c r="BX5" s="68">
        <v>0.87375426501290243</v>
      </c>
      <c r="BY5" s="68">
        <v>0.9516216713695872</v>
      </c>
      <c r="BZ5" s="68">
        <v>0.9516216713695872</v>
      </c>
      <c r="CA5" s="68">
        <v>1.0035332756073767</v>
      </c>
      <c r="CB5" s="68">
        <v>1.2111796925585359</v>
      </c>
      <c r="CC5" s="68">
        <v>1.2111796925585359</v>
      </c>
      <c r="CD5" s="68">
        <v>1.1852238904396408</v>
      </c>
      <c r="CE5" s="68">
        <v>0.79588685865621789</v>
      </c>
      <c r="CF5" s="68">
        <v>0.64015204594284858</v>
      </c>
      <c r="CG5" s="68">
        <v>0.64015204594284858</v>
      </c>
      <c r="CH5" s="68">
        <v>0.69206365018063853</v>
      </c>
      <c r="CI5" s="68">
        <v>0.69206365018063853</v>
      </c>
      <c r="CJ5" s="68">
        <v>0.82184266077511292</v>
      </c>
      <c r="CK5" s="68">
        <v>0.89971006713179746</v>
      </c>
      <c r="CL5" s="68">
        <v>0.89971006713179746</v>
      </c>
      <c r="CM5" s="68">
        <v>0.9516216713695872</v>
      </c>
      <c r="CN5" s="68">
        <v>1.1073564840829562</v>
      </c>
      <c r="CO5" s="68">
        <v>0.9775774734884819</v>
      </c>
      <c r="CP5" s="68">
        <v>1.0294890777262717</v>
      </c>
      <c r="CQ5" s="68">
        <v>1.159268088320746</v>
      </c>
      <c r="CR5" s="68">
        <v>1.1852238904396408</v>
      </c>
      <c r="CS5" s="68">
        <v>1.1073564840829562</v>
      </c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</row>
    <row r="6" spans="1:160" ht="14.25" x14ac:dyDescent="0.25">
      <c r="A6" s="53" t="s">
        <v>121</v>
      </c>
      <c r="B6" s="53" t="s">
        <v>13</v>
      </c>
      <c r="C6" s="68">
        <v>-1.5865888405271003</v>
      </c>
      <c r="D6" s="68">
        <v>-1.5865888405271003</v>
      </c>
      <c r="E6" s="68">
        <v>-1.5865888405271003</v>
      </c>
      <c r="F6" s="68">
        <v>-1.5865888405271003</v>
      </c>
      <c r="G6" s="68">
        <v>-1.4338776552686656</v>
      </c>
      <c r="H6" s="68">
        <v>-1.4338776552686656</v>
      </c>
      <c r="I6" s="68">
        <v>-1.3902458880519712</v>
      </c>
      <c r="J6" s="68">
        <v>-1.3902458880519712</v>
      </c>
      <c r="K6" s="68">
        <v>-1.4556935388770136</v>
      </c>
      <c r="L6" s="68">
        <v>-1.1066394011434499</v>
      </c>
      <c r="M6" s="68">
        <v>-0.77940114701823415</v>
      </c>
      <c r="N6" s="68">
        <v>-0.86666468145162467</v>
      </c>
      <c r="O6" s="68">
        <v>-1.0411917503184074</v>
      </c>
      <c r="P6" s="68">
        <v>-0.99755998310171135</v>
      </c>
      <c r="Q6" s="68">
        <v>-0.64850584536814759</v>
      </c>
      <c r="R6" s="68">
        <v>-0.95392821588501686</v>
      </c>
      <c r="S6" s="68">
        <v>-0.93211233227666879</v>
      </c>
      <c r="T6" s="68">
        <v>-0.86666468145162467</v>
      </c>
      <c r="U6" s="68">
        <v>-0.71395349619319159</v>
      </c>
      <c r="V6" s="68">
        <v>-0.77940114701823415</v>
      </c>
      <c r="W6" s="68">
        <v>-0.95392821588501686</v>
      </c>
      <c r="X6" s="68">
        <v>-0.62668996175980107</v>
      </c>
      <c r="Y6" s="68">
        <v>-0.49579466010971446</v>
      </c>
      <c r="Z6" s="68">
        <v>-0.36489935845962784</v>
      </c>
      <c r="AA6" s="68">
        <v>-0.21218817320119324</v>
      </c>
      <c r="AB6" s="68">
        <v>0.11505008092402252</v>
      </c>
      <c r="AC6" s="68">
        <v>0.63863128752436737</v>
      </c>
      <c r="AD6" s="68">
        <v>0.31139303339915164</v>
      </c>
      <c r="AE6" s="68">
        <v>0.15868184814071704</v>
      </c>
      <c r="AF6" s="68">
        <v>0.55136775309097685</v>
      </c>
      <c r="AG6" s="68">
        <v>0.94405365804123509</v>
      </c>
      <c r="AH6" s="68">
        <v>0.94405365804123509</v>
      </c>
      <c r="AI6" s="68">
        <v>0.79134247278280045</v>
      </c>
      <c r="AJ6" s="68">
        <v>0.96586954164958316</v>
      </c>
      <c r="AK6" s="68">
        <v>0.81315835639114853</v>
      </c>
      <c r="AL6" s="68">
        <v>0.31139303339915164</v>
      </c>
      <c r="AM6" s="68">
        <v>-0.19037228959284674</v>
      </c>
      <c r="AN6" s="68">
        <v>-0.75758526340988608</v>
      </c>
      <c r="AO6" s="68">
        <v>-1.3466141208352751</v>
      </c>
      <c r="AP6" s="68">
        <v>-1.5647729569187523</v>
      </c>
      <c r="AQ6" s="68">
        <v>-1.7174841421771869</v>
      </c>
      <c r="AR6" s="68">
        <v>-1.5647729569187523</v>
      </c>
      <c r="AS6" s="68">
        <v>-1.2157188191851884</v>
      </c>
      <c r="AT6" s="68">
        <v>-1.3029823536185789</v>
      </c>
      <c r="AU6" s="68">
        <v>-1.3684300044436231</v>
      </c>
      <c r="AV6" s="68">
        <v>-1.0630076339267553</v>
      </c>
      <c r="AW6" s="68">
        <v>-0.82303291423493019</v>
      </c>
      <c r="AX6" s="68">
        <v>-0.80121703062658223</v>
      </c>
      <c r="AY6" s="68">
        <v>-0.93211233227666879</v>
      </c>
      <c r="AZ6" s="68">
        <v>-0.67032172897649556</v>
      </c>
      <c r="BA6" s="68">
        <v>-0.27763582402623732</v>
      </c>
      <c r="BB6" s="68">
        <v>-0.3212675912429318</v>
      </c>
      <c r="BC6" s="68">
        <v>-0.29945170763458534</v>
      </c>
      <c r="BD6" s="68">
        <v>-0.16855640598449873</v>
      </c>
      <c r="BE6" s="68">
        <v>7.1418313707326472E-2</v>
      </c>
      <c r="BF6" s="68">
        <v>-1.5845220726064087E-2</v>
      </c>
      <c r="BG6" s="68">
        <v>-1.5845220726064087E-2</v>
      </c>
      <c r="BH6" s="68">
        <v>0.13686596453236899</v>
      </c>
      <c r="BI6" s="68">
        <v>0.13686596453236899</v>
      </c>
      <c r="BJ6" s="68">
        <v>0.13686596453236899</v>
      </c>
      <c r="BK6" s="68">
        <v>0.22412949896576109</v>
      </c>
      <c r="BL6" s="68">
        <v>0.4859201022659328</v>
      </c>
      <c r="BM6" s="68">
        <v>0.59499952030767134</v>
      </c>
      <c r="BN6" s="68">
        <v>0.59499952030767134</v>
      </c>
      <c r="BO6" s="68">
        <v>0.50773598587428082</v>
      </c>
      <c r="BP6" s="68">
        <v>0.68226305474106186</v>
      </c>
      <c r="BQ6" s="68">
        <v>0.68226305474106186</v>
      </c>
      <c r="BR6" s="68">
        <v>0.66044717113271545</v>
      </c>
      <c r="BS6" s="68">
        <v>0.63863128752436737</v>
      </c>
      <c r="BT6" s="68">
        <v>0.85679012360784457</v>
      </c>
      <c r="BU6" s="68">
        <v>1.0749489596913218</v>
      </c>
      <c r="BV6" s="68">
        <v>1.0967648432996697</v>
      </c>
      <c r="BW6" s="68">
        <v>1.0531330760829738</v>
      </c>
      <c r="BX6" s="68">
        <v>1.2494760285581044</v>
      </c>
      <c r="BY6" s="68">
        <v>1.445818981033232</v>
      </c>
      <c r="BZ6" s="68">
        <v>1.3149236793831469</v>
      </c>
      <c r="CA6" s="68">
        <v>1.2494760285581044</v>
      </c>
      <c r="CB6" s="68">
        <v>1.3149236793831469</v>
      </c>
      <c r="CC6" s="68">
        <v>1.5112666318582746</v>
      </c>
      <c r="CD6" s="68">
        <v>1.4676348646415815</v>
      </c>
      <c r="CE6" s="68">
        <v>1.3149236793831469</v>
      </c>
      <c r="CF6" s="68">
        <v>1.1840283777330587</v>
      </c>
      <c r="CG6" s="68">
        <v>1.2276601449497548</v>
      </c>
      <c r="CH6" s="68">
        <v>1.1185807269080161</v>
      </c>
      <c r="CI6" s="68">
        <v>0.63863128752436737</v>
      </c>
      <c r="CJ6" s="68">
        <v>0.79134247278280045</v>
      </c>
      <c r="CK6" s="68">
        <v>1.0531330760829738</v>
      </c>
      <c r="CL6" s="68">
        <v>0.87860600721619264</v>
      </c>
      <c r="CM6" s="68">
        <v>0.98768542525793113</v>
      </c>
      <c r="CN6" s="68">
        <v>1.1622124941247123</v>
      </c>
      <c r="CO6" s="68">
        <v>1.2931077957747974</v>
      </c>
      <c r="CP6" s="68">
        <v>1.1622124941247123</v>
      </c>
      <c r="CQ6" s="68">
        <v>1.0967648432996697</v>
      </c>
      <c r="CR6" s="68">
        <v>1.2494760285581044</v>
      </c>
      <c r="CS6" s="68">
        <v>1.3149236793831469</v>
      </c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</row>
    <row r="7" spans="1:160" ht="14.25" x14ac:dyDescent="0.25">
      <c r="A7" s="53" t="s">
        <v>122</v>
      </c>
      <c r="B7" s="53" t="s">
        <v>14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68">
        <v>-0.87766772205248522</v>
      </c>
      <c r="X7" s="68">
        <v>-0.72689325653916526</v>
      </c>
      <c r="Y7" s="68">
        <v>-0.61496865330535111</v>
      </c>
      <c r="Z7" s="68">
        <v>-0.55145221180076232</v>
      </c>
      <c r="AA7" s="68">
        <v>5.9508122380512792E-2</v>
      </c>
      <c r="AB7" s="68">
        <v>0.23094084799483977</v>
      </c>
      <c r="AC7" s="68">
        <v>0.62082696587130826</v>
      </c>
      <c r="AD7" s="68">
        <v>0.57041464458004487</v>
      </c>
      <c r="AE7" s="68">
        <v>0.7836263887568562</v>
      </c>
      <c r="AF7" s="68">
        <v>0.72519742921744079</v>
      </c>
      <c r="AG7" s="68">
        <v>0.62421862051475718</v>
      </c>
      <c r="AH7" s="68">
        <v>1.109996065128736E-2</v>
      </c>
      <c r="AI7" s="68">
        <v>0.64780603689874283</v>
      </c>
      <c r="AJ7" s="68">
        <v>0.24281163924691099</v>
      </c>
      <c r="AK7" s="68">
        <v>-0.47236499216033984</v>
      </c>
      <c r="AL7" s="68">
        <v>-0.81908459639291309</v>
      </c>
      <c r="AM7" s="68">
        <v>-1.1634917088231347</v>
      </c>
      <c r="AN7" s="68">
        <v>-1.3825617655659033</v>
      </c>
      <c r="AO7" s="68">
        <v>-1.5607778004671282</v>
      </c>
      <c r="AP7" s="68">
        <v>-1.6924356670810088</v>
      </c>
      <c r="AQ7" s="68">
        <v>-1.6657649282938878</v>
      </c>
      <c r="AR7" s="68">
        <v>-1.5996276627466339</v>
      </c>
      <c r="AS7" s="68">
        <v>-1.4607239884853851</v>
      </c>
      <c r="AT7" s="68">
        <v>-1.4692031250940074</v>
      </c>
      <c r="AU7" s="68">
        <v>-0.94426748596020937</v>
      </c>
      <c r="AV7" s="68">
        <v>-0.95290078868898842</v>
      </c>
      <c r="AW7" s="68">
        <v>-1.0427796367403848</v>
      </c>
      <c r="AX7" s="68">
        <v>-1.1469959339663605</v>
      </c>
      <c r="AY7" s="68">
        <v>-0.75603065324879459</v>
      </c>
      <c r="AZ7" s="68">
        <v>-0.8135346160672694</v>
      </c>
      <c r="BA7" s="68">
        <v>-0.89077184226581063</v>
      </c>
      <c r="BB7" s="68">
        <v>-0.85361780730802927</v>
      </c>
      <c r="BC7" s="68">
        <v>-0.2768823518015569</v>
      </c>
      <c r="BD7" s="68">
        <v>-0.43027764135754193</v>
      </c>
      <c r="BE7" s="68">
        <v>-0.54744389267668625</v>
      </c>
      <c r="BF7" s="68">
        <v>-0.73475572866716043</v>
      </c>
      <c r="BG7" s="68">
        <v>-0.36491120641107194</v>
      </c>
      <c r="BH7" s="68">
        <v>-0.54451473639370773</v>
      </c>
      <c r="BI7" s="68">
        <v>-0.82555957343949737</v>
      </c>
      <c r="BJ7" s="68">
        <v>-0.99853396025539209</v>
      </c>
      <c r="BK7" s="68">
        <v>-0.48623994297444906</v>
      </c>
      <c r="BL7" s="68">
        <v>-0.39004028399662527</v>
      </c>
      <c r="BM7" s="68">
        <v>-0.61805197570848647</v>
      </c>
      <c r="BN7" s="68">
        <v>-0.70037668387220098</v>
      </c>
      <c r="BO7" s="68">
        <v>-0.45216923041980311</v>
      </c>
      <c r="BP7" s="68">
        <v>-0.23186584471578039</v>
      </c>
      <c r="BQ7" s="68">
        <v>-0.38973195175631176</v>
      </c>
      <c r="BR7" s="68">
        <v>-0.35596957144197933</v>
      </c>
      <c r="BS7" s="68">
        <v>-8.7720522369201498E-2</v>
      </c>
      <c r="BT7" s="68">
        <v>-7.0916415272113684E-3</v>
      </c>
      <c r="BU7" s="68">
        <v>0.13628285021858369</v>
      </c>
      <c r="BV7" s="68">
        <v>0.12641621852855048</v>
      </c>
      <c r="BW7" s="68">
        <v>0.83635120185047118</v>
      </c>
      <c r="BX7" s="68">
        <v>1.2152915251958092</v>
      </c>
      <c r="BY7" s="68">
        <v>0.91836757777387223</v>
      </c>
      <c r="BZ7" s="68">
        <v>0.7070058270389421</v>
      </c>
      <c r="CA7" s="68">
        <v>1.8453684582765235</v>
      </c>
      <c r="CB7" s="68">
        <v>2.1137716734694583</v>
      </c>
      <c r="CC7" s="68">
        <v>1.915051544587383</v>
      </c>
      <c r="CD7" s="68">
        <v>1.7448521479343102</v>
      </c>
      <c r="CE7" s="68">
        <v>0.32390301844937142</v>
      </c>
      <c r="CF7" s="68">
        <v>0.66260598443379271</v>
      </c>
      <c r="CG7" s="68">
        <v>0.63732274072808259</v>
      </c>
      <c r="CH7" s="68">
        <v>7.5849731117130295E-2</v>
      </c>
      <c r="CI7" s="68">
        <v>0.7532556630859728</v>
      </c>
      <c r="CJ7" s="68">
        <v>1.3756242901588487</v>
      </c>
      <c r="CK7" s="68">
        <v>1.0521837700699477</v>
      </c>
      <c r="CL7" s="68">
        <v>1.5592361392655605</v>
      </c>
      <c r="CM7" s="68">
        <v>1.8051311009156068</v>
      </c>
      <c r="CN7" s="68">
        <v>1.4915572125167389</v>
      </c>
      <c r="CO7" s="68">
        <v>1.4346699141788912</v>
      </c>
      <c r="CP7" s="68">
        <v>0.88660935702157784</v>
      </c>
      <c r="CQ7" s="68">
        <v>1.1084544039271682</v>
      </c>
      <c r="CR7" s="68">
        <v>1.311337018053476</v>
      </c>
      <c r="CS7" s="68">
        <v>1.3471035579298465</v>
      </c>
    </row>
    <row r="8" spans="1:160" ht="14.25" x14ac:dyDescent="0.25">
      <c r="A8" s="53" t="s">
        <v>123</v>
      </c>
      <c r="B8" s="53" t="s">
        <v>15</v>
      </c>
      <c r="C8" s="68">
        <v>-2.1190391659476888</v>
      </c>
      <c r="D8" s="68">
        <v>-1.9811446744569574</v>
      </c>
      <c r="E8" s="68">
        <v>-1.9811446744569574</v>
      </c>
      <c r="F8" s="68">
        <v>-3.3428527779279236</v>
      </c>
      <c r="G8" s="68">
        <v>-0.70562062816769811</v>
      </c>
      <c r="H8" s="68">
        <v>-0.3608843994408712</v>
      </c>
      <c r="I8" s="68">
        <v>-0.70562062816769811</v>
      </c>
      <c r="J8" s="68">
        <v>-0.39535802231355438</v>
      </c>
      <c r="K8" s="68">
        <v>-0.18851628507745777</v>
      </c>
      <c r="L8" s="68">
        <v>-1.614817071404431E-2</v>
      </c>
      <c r="M8" s="68">
        <v>0.32858805801278262</v>
      </c>
      <c r="N8" s="68">
        <v>-0.3608843994408712</v>
      </c>
      <c r="O8" s="68">
        <v>-0.37812121087721157</v>
      </c>
      <c r="P8" s="68">
        <v>-0.56772613667696781</v>
      </c>
      <c r="Q8" s="68">
        <v>0.39753530375814899</v>
      </c>
      <c r="R8" s="68">
        <v>0.1045095093403456</v>
      </c>
      <c r="S8" s="68">
        <v>0.48371936093985568</v>
      </c>
      <c r="T8" s="68">
        <v>0.43200892663082968</v>
      </c>
      <c r="U8" s="68">
        <v>0.1045095093403456</v>
      </c>
      <c r="V8" s="68">
        <v>-0.18851628507745777</v>
      </c>
      <c r="W8" s="68">
        <v>0.43200892663082968</v>
      </c>
      <c r="X8" s="68">
        <v>1.0180605154664364</v>
      </c>
      <c r="Y8" s="68">
        <v>0.22516718939473551</v>
      </c>
      <c r="Z8" s="68">
        <v>0.46648254950351287</v>
      </c>
      <c r="AA8" s="68">
        <v>0.46648254950351287</v>
      </c>
      <c r="AB8" s="68">
        <v>0.24240400083107588</v>
      </c>
      <c r="AC8" s="68">
        <v>0.62161385243058598</v>
      </c>
      <c r="AD8" s="68">
        <v>5.2799075031322057E-2</v>
      </c>
      <c r="AE8" s="68">
        <v>0.58714022955790279</v>
      </c>
      <c r="AF8" s="68">
        <v>0.12174632077668597</v>
      </c>
      <c r="AG8" s="68">
        <v>0.46648254950351287</v>
      </c>
      <c r="AH8" s="68">
        <v>-0.1712794736411174</v>
      </c>
      <c r="AI8" s="68">
        <v>-0.63667338242233174</v>
      </c>
      <c r="AJ8" s="68">
        <v>-0.67114700529501492</v>
      </c>
      <c r="AK8" s="68">
        <v>-1.1537777255125734</v>
      </c>
      <c r="AL8" s="68">
        <v>-2.4637753946745158</v>
      </c>
      <c r="AM8" s="68">
        <v>-3.0498269835101213</v>
      </c>
      <c r="AN8" s="68">
        <v>-2.8257484348376831</v>
      </c>
      <c r="AO8" s="68">
        <v>-2.7568011890923181</v>
      </c>
      <c r="AP8" s="68">
        <v>-2.1018023545113476</v>
      </c>
      <c r="AQ8" s="68">
        <v>-1.6019348228574486</v>
      </c>
      <c r="AR8" s="68">
        <v>-0.75733106247672166</v>
      </c>
      <c r="AS8" s="68">
        <v>-0.58496294811330818</v>
      </c>
      <c r="AT8" s="68">
        <v>-0.86075193109477122</v>
      </c>
      <c r="AU8" s="68">
        <v>-0.86075193109477122</v>
      </c>
      <c r="AV8" s="68">
        <v>-0.1195690393320914</v>
      </c>
      <c r="AW8" s="68">
        <v>-0.1195690393320914</v>
      </c>
      <c r="AX8" s="68">
        <v>-0.32641077656818807</v>
      </c>
      <c r="AY8" s="68">
        <v>3.5562263594979236E-2</v>
      </c>
      <c r="AZ8" s="68">
        <v>0.4492457380671725</v>
      </c>
      <c r="BA8" s="68">
        <v>0.36306168088546581</v>
      </c>
      <c r="BB8" s="68">
        <v>0.13898313221302877</v>
      </c>
      <c r="BC8" s="68">
        <v>0.17345675508570951</v>
      </c>
      <c r="BD8" s="68">
        <v>0.58714022955790279</v>
      </c>
      <c r="BE8" s="68">
        <v>0.4492457380671725</v>
      </c>
      <c r="BF8" s="68">
        <v>0.17345675508570951</v>
      </c>
      <c r="BG8" s="68">
        <v>0.19069356652205233</v>
      </c>
      <c r="BH8" s="68">
        <v>0.50095617237619605</v>
      </c>
      <c r="BI8" s="68">
        <v>0.69056109817594991</v>
      </c>
      <c r="BJ8" s="68">
        <v>-1.614817071404431E-2</v>
      </c>
      <c r="BK8" s="68">
        <v>0.2079303779583927</v>
      </c>
      <c r="BL8" s="68">
        <v>0.43200892663082968</v>
      </c>
      <c r="BM8" s="68">
        <v>0.32858805801278262</v>
      </c>
      <c r="BN8" s="68">
        <v>0.17345675508570951</v>
      </c>
      <c r="BO8" s="68">
        <v>0.39753530375814899</v>
      </c>
      <c r="BP8" s="68">
        <v>0.4492457380671725</v>
      </c>
      <c r="BQ8" s="68">
        <v>0.69056109817594991</v>
      </c>
      <c r="BR8" s="68">
        <v>0.55266660668521961</v>
      </c>
      <c r="BS8" s="68">
        <v>0.70779790961229272</v>
      </c>
      <c r="BT8" s="68">
        <v>0.84569240110302302</v>
      </c>
      <c r="BU8" s="68">
        <v>0.82845558966668265</v>
      </c>
      <c r="BV8" s="68">
        <v>0.82845558966668265</v>
      </c>
      <c r="BW8" s="68">
        <v>1.0180605154664364</v>
      </c>
      <c r="BX8" s="68">
        <v>1.3627967441932634</v>
      </c>
      <c r="BY8" s="68">
        <v>1.0525341383391196</v>
      </c>
      <c r="BZ8" s="68">
        <v>1.0525341383391196</v>
      </c>
      <c r="CA8" s="68">
        <v>1.1559550069571667</v>
      </c>
      <c r="CB8" s="68">
        <v>1.1042445726481431</v>
      </c>
      <c r="CC8" s="68">
        <v>0.93187645828472965</v>
      </c>
      <c r="CD8" s="68">
        <v>0.69056109817594991</v>
      </c>
      <c r="CE8" s="68">
        <v>-0.25746353082282414</v>
      </c>
      <c r="CF8" s="68">
        <v>0.31135124657644225</v>
      </c>
      <c r="CG8" s="68">
        <v>0.19069356652205233</v>
      </c>
      <c r="CH8" s="68">
        <v>0.51819298381253642</v>
      </c>
      <c r="CI8" s="68">
        <v>0.70779790961229272</v>
      </c>
      <c r="CJ8" s="68">
        <v>0.79398196679399946</v>
      </c>
      <c r="CK8" s="68">
        <v>0.93187645828472965</v>
      </c>
      <c r="CL8" s="68">
        <v>1.1387181955208263</v>
      </c>
      <c r="CM8" s="68">
        <v>0.93187645828472965</v>
      </c>
      <c r="CN8" s="68">
        <v>0.94911326972107002</v>
      </c>
      <c r="CO8" s="68">
        <v>0.96635008115741283</v>
      </c>
      <c r="CP8" s="68">
        <v>0.55266660668521961</v>
      </c>
      <c r="CQ8" s="68">
        <v>0.43200892663082968</v>
      </c>
      <c r="CR8" s="68">
        <v>0.63885066386692635</v>
      </c>
      <c r="CS8" s="68">
        <v>0.4492457380671725</v>
      </c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</row>
    <row r="9" spans="1:160" ht="14.25" x14ac:dyDescent="0.25">
      <c r="A9" s="53" t="s">
        <v>138</v>
      </c>
      <c r="B9" s="53" t="s">
        <v>16</v>
      </c>
      <c r="C9" s="70"/>
      <c r="D9" s="70"/>
      <c r="E9" s="70"/>
      <c r="F9" s="70"/>
      <c r="G9" s="68">
        <v>-1.8772235919100484</v>
      </c>
      <c r="H9" s="68">
        <v>-1.6519641870150699</v>
      </c>
      <c r="I9" s="68">
        <v>-0.75092656743515562</v>
      </c>
      <c r="J9" s="68">
        <v>-0.86355626988264489</v>
      </c>
      <c r="K9" s="68">
        <v>-0.73215495036057399</v>
      </c>
      <c r="L9" s="68">
        <v>-0.24409290642145395</v>
      </c>
      <c r="M9" s="68">
        <v>0.58185824486013416</v>
      </c>
      <c r="N9" s="68">
        <v>0.35659883996515535</v>
      </c>
      <c r="O9" s="68">
        <v>-0.13146320397396469</v>
      </c>
      <c r="P9" s="68">
        <v>-0.52566716254017709</v>
      </c>
      <c r="Q9" s="68">
        <v>0.3190556058159924</v>
      </c>
      <c r="R9" s="68">
        <v>0.4880001594872263</v>
      </c>
      <c r="S9" s="68">
        <v>-0.22532128934687226</v>
      </c>
      <c r="T9" s="68">
        <v>3.7481349697269233E-2</v>
      </c>
      <c r="U9" s="68">
        <v>0.69448794730762342</v>
      </c>
      <c r="V9" s="68">
        <v>0.80711764975511269</v>
      </c>
      <c r="W9" s="68">
        <v>0.35659883996515535</v>
      </c>
      <c r="X9" s="68">
        <v>0.69448794730762342</v>
      </c>
      <c r="Y9" s="68">
        <v>1.3139513107688143</v>
      </c>
      <c r="Z9" s="68">
        <v>1.5392107156637926</v>
      </c>
      <c r="AA9" s="68">
        <v>1.238864842470488</v>
      </c>
      <c r="AB9" s="68">
        <v>1.3702661619925589</v>
      </c>
      <c r="AC9" s="68">
        <v>1.7269268864096083</v>
      </c>
      <c r="AD9" s="68">
        <v>1.7269268864096083</v>
      </c>
      <c r="AE9" s="68">
        <v>1.445352630290885</v>
      </c>
      <c r="AF9" s="68">
        <v>1.5204390985892113</v>
      </c>
      <c r="AG9" s="68">
        <v>1.5955255668875374</v>
      </c>
      <c r="AH9" s="68">
        <v>1.2013216083213252</v>
      </c>
      <c r="AI9" s="68">
        <v>-1.8833501526475404E-2</v>
      </c>
      <c r="AJ9" s="68">
        <v>-0.84478465280806325</v>
      </c>
      <c r="AK9" s="68">
        <v>-0.82601303573348195</v>
      </c>
      <c r="AL9" s="68">
        <v>-1.5205628674929992</v>
      </c>
      <c r="AM9" s="68">
        <v>-2.1400262309541902</v>
      </c>
      <c r="AN9" s="68">
        <v>-2.2526559334016794</v>
      </c>
      <c r="AO9" s="68">
        <v>-2.1400262309541902</v>
      </c>
      <c r="AP9" s="68">
        <v>-2.2526559334016794</v>
      </c>
      <c r="AQ9" s="68">
        <v>-2.121254613879608</v>
      </c>
      <c r="AR9" s="68">
        <v>-2.0461681455812823</v>
      </c>
      <c r="AS9" s="68">
        <v>-1.40793316504551</v>
      </c>
      <c r="AT9" s="68">
        <v>-1.4642480162692546</v>
      </c>
      <c r="AU9" s="68">
        <v>-1.4267047821200913</v>
      </c>
      <c r="AV9" s="68">
        <v>-1.0700440577030419</v>
      </c>
      <c r="AW9" s="68">
        <v>-0.30040775764519856</v>
      </c>
      <c r="AX9" s="68">
        <v>-0.33795099179436155</v>
      </c>
      <c r="AY9" s="68">
        <v>-0.58198201376392178</v>
      </c>
      <c r="AZ9" s="68">
        <v>-0.13146320397396469</v>
      </c>
      <c r="BA9" s="68">
        <v>0.18765428629392147</v>
      </c>
      <c r="BB9" s="68">
        <v>-3.7605118601057079E-2</v>
      </c>
      <c r="BC9" s="68">
        <v>-0.46935231131643251</v>
      </c>
      <c r="BD9" s="68">
        <v>-7.514835275022004E-2</v>
      </c>
      <c r="BE9" s="68">
        <v>5.6252966771850911E-2</v>
      </c>
      <c r="BF9" s="68">
        <v>-7.514835275022004E-2</v>
      </c>
      <c r="BG9" s="68">
        <v>-0.26286452349603562</v>
      </c>
      <c r="BH9" s="68">
        <v>-5.6376735675638362E-2</v>
      </c>
      <c r="BI9" s="68">
        <v>0.3378272228905741</v>
      </c>
      <c r="BJ9" s="68">
        <v>5.6252966771850911E-2</v>
      </c>
      <c r="BK9" s="68">
        <v>-0.33795099179436155</v>
      </c>
      <c r="BL9" s="68">
        <v>-0.43180907716726952</v>
      </c>
      <c r="BM9" s="68">
        <v>-3.7605118601057079E-2</v>
      </c>
      <c r="BN9" s="68">
        <v>-0.69461171621141105</v>
      </c>
      <c r="BO9" s="68">
        <v>-0.97243164891521816</v>
      </c>
      <c r="BP9" s="68">
        <v>-1.0156063681867555</v>
      </c>
      <c r="BQ9" s="68">
        <v>-0.73403211206803198</v>
      </c>
      <c r="BR9" s="68">
        <v>-0.64580551181749901</v>
      </c>
      <c r="BS9" s="68">
        <v>-0.51440419229542844</v>
      </c>
      <c r="BT9" s="68">
        <v>-1.1324854696642812E-2</v>
      </c>
      <c r="BU9" s="68">
        <v>0.5030174531468915</v>
      </c>
      <c r="BV9" s="68">
        <v>0.58748972998250848</v>
      </c>
      <c r="BW9" s="68">
        <v>0.60250702364217368</v>
      </c>
      <c r="BX9" s="68">
        <v>0.8409065604893593</v>
      </c>
      <c r="BY9" s="68">
        <v>1.1431295953901222</v>
      </c>
      <c r="BZ9" s="68">
        <v>1.0755517739216287</v>
      </c>
      <c r="CA9" s="68">
        <v>1.214461740273532</v>
      </c>
      <c r="CB9" s="68">
        <v>1.1074635229484173</v>
      </c>
      <c r="CC9" s="68">
        <v>1.0605344802619636</v>
      </c>
      <c r="CD9" s="68">
        <v>0.67383916852558368</v>
      </c>
      <c r="CE9" s="68">
        <v>0.49175448290214263</v>
      </c>
      <c r="CF9" s="68">
        <v>0.33219573776819955</v>
      </c>
      <c r="CG9" s="68">
        <v>0.32280992923090851</v>
      </c>
      <c r="CH9" s="68">
        <v>0.44670260192314726</v>
      </c>
      <c r="CI9" s="68">
        <v>0.24209197581020805</v>
      </c>
      <c r="CJ9" s="68">
        <v>0.33219573776819955</v>
      </c>
      <c r="CK9" s="68">
        <v>0.70199659413745596</v>
      </c>
      <c r="CL9" s="68">
        <v>0.68134781535541644</v>
      </c>
      <c r="CM9" s="68">
        <v>0.58561256827505015</v>
      </c>
      <c r="CN9" s="68">
        <v>0.76769725389849142</v>
      </c>
      <c r="CO9" s="68">
        <v>0.83152075195206843</v>
      </c>
      <c r="CP9" s="68">
        <v>0.5874897299825087</v>
      </c>
      <c r="CQ9" s="68">
        <v>0.2327061672729174</v>
      </c>
      <c r="CR9" s="68">
        <v>0.41479085289635803</v>
      </c>
      <c r="CS9" s="68">
        <v>0.8258892668296941</v>
      </c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</row>
    <row r="10" spans="1:160" ht="14.25" x14ac:dyDescent="0.25">
      <c r="A10" s="53" t="s">
        <v>139</v>
      </c>
      <c r="B10" s="53" t="s">
        <v>17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68">
        <v>8.9409706061347363E-2</v>
      </c>
      <c r="T10" s="68">
        <v>0.50522800151934144</v>
      </c>
      <c r="U10" s="68">
        <v>0.67155531970253901</v>
      </c>
      <c r="V10" s="68">
        <v>0.67155531970253901</v>
      </c>
      <c r="W10" s="68">
        <v>0.92104629697733553</v>
      </c>
      <c r="X10" s="68">
        <v>0.33890068333614382</v>
      </c>
      <c r="Y10" s="68">
        <v>1.1705372742521318</v>
      </c>
      <c r="Z10" s="68">
        <v>1.5031919106185272</v>
      </c>
      <c r="AA10" s="68">
        <v>0.83788263788573669</v>
      </c>
      <c r="AB10" s="68">
        <v>1.1705372742521318</v>
      </c>
      <c r="AC10" s="68">
        <v>1.2537009333437308</v>
      </c>
      <c r="AD10" s="68">
        <v>1.5031919106185272</v>
      </c>
      <c r="AE10" s="68">
        <v>1.4200282515269282</v>
      </c>
      <c r="AF10" s="68">
        <v>1.2537009333437308</v>
      </c>
      <c r="AG10" s="68">
        <v>1.3368645924353295</v>
      </c>
      <c r="AH10" s="68">
        <v>0.92104629697733553</v>
      </c>
      <c r="AI10" s="68">
        <v>8.9409706061347363E-2</v>
      </c>
      <c r="AJ10" s="68">
        <v>-0.40957224848824547</v>
      </c>
      <c r="AK10" s="68">
        <v>-0.74222688485464072</v>
      </c>
      <c r="AL10" s="68">
        <v>-1.7401907939538264</v>
      </c>
      <c r="AM10" s="68">
        <v>-2.6549910439614135</v>
      </c>
      <c r="AN10" s="68">
        <v>-2.9044820212362099</v>
      </c>
      <c r="AO10" s="68">
        <v>-2.4886637257782156</v>
      </c>
      <c r="AP10" s="68">
        <v>-2.4055000666866171</v>
      </c>
      <c r="AQ10" s="68">
        <v>-2.4055000666866171</v>
      </c>
      <c r="AR10" s="68">
        <v>-1.2412088394042335</v>
      </c>
      <c r="AS10" s="68">
        <v>-0.65906322576304188</v>
      </c>
      <c r="AT10" s="68">
        <v>-1.1580451803126348</v>
      </c>
      <c r="AU10" s="68">
        <v>-1.49069981667903</v>
      </c>
      <c r="AV10" s="68">
        <v>-0.99171786212943713</v>
      </c>
      <c r="AW10" s="68">
        <v>-0.65906322576304188</v>
      </c>
      <c r="AX10" s="68">
        <v>-0.49273590757984431</v>
      </c>
      <c r="AY10" s="68">
        <v>-0.82539054394623956</v>
      </c>
      <c r="AZ10" s="68">
        <v>-0.74222688485464072</v>
      </c>
      <c r="BA10" s="68">
        <v>-0.24324493030504787</v>
      </c>
      <c r="BB10" s="68">
        <v>-0.32640858939664669</v>
      </c>
      <c r="BC10" s="68">
        <v>-0.49273590757984431</v>
      </c>
      <c r="BD10" s="68">
        <v>-0.82539054394623956</v>
      </c>
      <c r="BE10" s="68">
        <v>-0.16008127121344906</v>
      </c>
      <c r="BF10" s="68">
        <v>-7.6917612121850248E-2</v>
      </c>
      <c r="BG10" s="68">
        <v>6.2460469697485583E-3</v>
      </c>
      <c r="BH10" s="68">
        <v>-0.16008127121344906</v>
      </c>
      <c r="BI10" s="68">
        <v>8.9409706061347363E-2</v>
      </c>
      <c r="BJ10" s="68">
        <v>-0.16008127121344906</v>
      </c>
      <c r="BK10" s="68">
        <v>-0.24324493030504787</v>
      </c>
      <c r="BL10" s="68">
        <v>-0.32640858939664669</v>
      </c>
      <c r="BM10" s="68">
        <v>-0.32640858939664669</v>
      </c>
      <c r="BN10" s="68">
        <v>-0.24324493030504787</v>
      </c>
      <c r="BO10" s="68">
        <v>-0.49273590757984431</v>
      </c>
      <c r="BP10" s="68">
        <v>-0.40957224848824547</v>
      </c>
      <c r="BQ10" s="68">
        <v>-0.16008127121344906</v>
      </c>
      <c r="BR10" s="68">
        <v>-0.16008127121344906</v>
      </c>
      <c r="BS10" s="68">
        <v>6.2460469697485583E-3</v>
      </c>
      <c r="BT10" s="68">
        <v>0.17257336515294619</v>
      </c>
      <c r="BU10" s="68">
        <v>0.33890068333614382</v>
      </c>
      <c r="BV10" s="68">
        <v>0.67155531970253901</v>
      </c>
      <c r="BW10" s="68">
        <v>0.58839166061094028</v>
      </c>
      <c r="BX10" s="68">
        <v>0.75471897879413785</v>
      </c>
      <c r="BY10" s="68">
        <v>1.0042099560689344</v>
      </c>
      <c r="BZ10" s="68">
        <v>0.92104629697733553</v>
      </c>
      <c r="CA10" s="68">
        <v>0.92104629697733553</v>
      </c>
      <c r="CB10" s="68">
        <v>0.86283173561321636</v>
      </c>
      <c r="CC10" s="68">
        <v>0.48859526970102141</v>
      </c>
      <c r="CD10" s="68">
        <v>0.24742065833538499</v>
      </c>
      <c r="CE10" s="68">
        <v>0.3887988787911032</v>
      </c>
      <c r="CF10" s="68">
        <v>-1.0386684848571441E-2</v>
      </c>
      <c r="CG10" s="68">
        <v>0.23078792651706559</v>
      </c>
      <c r="CH10" s="68">
        <v>0.46364617197354202</v>
      </c>
      <c r="CI10" s="68">
        <v>0.28068612197202442</v>
      </c>
      <c r="CJ10" s="68">
        <v>0.67155531970253901</v>
      </c>
      <c r="CK10" s="68">
        <v>1.1206390787971725</v>
      </c>
      <c r="CL10" s="68">
        <v>0.97094449243229486</v>
      </c>
      <c r="CM10" s="68">
        <v>1.0901457371302532</v>
      </c>
      <c r="CN10" s="68">
        <v>1.2370682015254111</v>
      </c>
      <c r="CO10" s="68">
        <v>0.89332507728013599</v>
      </c>
      <c r="CP10" s="68">
        <v>0.20029458485014598</v>
      </c>
      <c r="CQ10" s="68">
        <v>-0.3347249553058067</v>
      </c>
      <c r="CR10" s="68">
        <v>-0.59807654242920327</v>
      </c>
      <c r="CS10" s="68">
        <v>-0.51768500530732309</v>
      </c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</row>
    <row r="11" spans="1:160" ht="14.25" x14ac:dyDescent="0.25">
      <c r="A11" s="53" t="s">
        <v>140</v>
      </c>
      <c r="B11" s="53" t="s">
        <v>18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68">
        <v>0.12080924941186702</v>
      </c>
      <c r="T11" s="68">
        <v>-5.7150784424810877E-2</v>
      </c>
      <c r="U11" s="68">
        <v>-0.27465749244741627</v>
      </c>
      <c r="V11" s="68">
        <v>0.42729597435281136</v>
      </c>
      <c r="W11" s="68">
        <v>0.4965026541781859</v>
      </c>
      <c r="X11" s="68">
        <v>0.39763596871336504</v>
      </c>
      <c r="Y11" s="68">
        <v>0.52616265981763222</v>
      </c>
      <c r="Z11" s="68">
        <v>0.50638932272466808</v>
      </c>
      <c r="AA11" s="68">
        <v>1.0798160984206286</v>
      </c>
      <c r="AB11" s="68">
        <v>0.60525600818948888</v>
      </c>
      <c r="AC11" s="68">
        <v>1.1391361096995212</v>
      </c>
      <c r="AD11" s="68">
        <v>1.3269828120826805</v>
      </c>
      <c r="AE11" s="68">
        <v>1.0600427613276644</v>
      </c>
      <c r="AF11" s="68">
        <v>1.6136961999306612</v>
      </c>
      <c r="AG11" s="68">
        <v>1.6136961999306612</v>
      </c>
      <c r="AH11" s="68">
        <v>1.712562885395482</v>
      </c>
      <c r="AI11" s="68">
        <v>1.3170961435361987</v>
      </c>
      <c r="AJ11" s="68">
        <v>0.71400936220079159</v>
      </c>
      <c r="AK11" s="68">
        <v>-0.56137088029539717</v>
      </c>
      <c r="AL11" s="68">
        <v>-1.14468432453784</v>
      </c>
      <c r="AM11" s="68">
        <v>-1.8565244598845494</v>
      </c>
      <c r="AN11" s="68">
        <v>-2.054257830814191</v>
      </c>
      <c r="AO11" s="68">
        <v>-2.5683645952312597</v>
      </c>
      <c r="AP11" s="68">
        <v>-2.2223311961043866</v>
      </c>
      <c r="AQ11" s="68">
        <v>-2.4299512355805106</v>
      </c>
      <c r="AR11" s="68">
        <v>-1.7378844373267648</v>
      </c>
      <c r="AS11" s="68">
        <v>-1.4907177236647129</v>
      </c>
      <c r="AT11" s="68">
        <v>-1.4511710494787846</v>
      </c>
      <c r="AU11" s="68">
        <v>-2.1728978533719765</v>
      </c>
      <c r="AV11" s="68">
        <v>-1.9751644824423347</v>
      </c>
      <c r="AW11" s="68">
        <v>-1.184230998723768</v>
      </c>
      <c r="AX11" s="68">
        <v>-1.4808310551182307</v>
      </c>
      <c r="AY11" s="68">
        <v>-0.98649762779412642</v>
      </c>
      <c r="AZ11" s="68">
        <v>-1.0853643132589472</v>
      </c>
      <c r="BA11" s="68">
        <v>-0.29443082954038069</v>
      </c>
      <c r="BB11" s="68">
        <v>-0.88763094232930562</v>
      </c>
      <c r="BC11" s="68">
        <v>-0.39329751500520155</v>
      </c>
      <c r="BD11" s="68">
        <v>-0.19556414407555989</v>
      </c>
      <c r="BE11" s="68">
        <v>0.10103591231890258</v>
      </c>
      <c r="BF11" s="68">
        <v>-0.19556414407555989</v>
      </c>
      <c r="BG11" s="68">
        <v>-9.669745861073907E-2</v>
      </c>
      <c r="BH11" s="68">
        <v>0.10103591231890258</v>
      </c>
      <c r="BI11" s="68">
        <v>-0.19556414407555989</v>
      </c>
      <c r="BJ11" s="68">
        <v>-9.669745861073907E-2</v>
      </c>
      <c r="BK11" s="68">
        <v>-0.19556414407555989</v>
      </c>
      <c r="BL11" s="68">
        <v>-0.19556414407555989</v>
      </c>
      <c r="BM11" s="68">
        <v>-9.669745861073907E-2</v>
      </c>
      <c r="BN11" s="68">
        <v>-0.39329751500520155</v>
      </c>
      <c r="BO11" s="68">
        <v>2.1692268540817565E-3</v>
      </c>
      <c r="BP11" s="68">
        <v>2.1692268540817565E-3</v>
      </c>
      <c r="BQ11" s="68">
        <v>0.29876928324854424</v>
      </c>
      <c r="BR11" s="68">
        <v>0.10103591231890258</v>
      </c>
      <c r="BS11" s="68">
        <v>-0.14613080134314949</v>
      </c>
      <c r="BT11" s="68">
        <v>0.30865595179502647</v>
      </c>
      <c r="BU11" s="68">
        <v>0.34820262598095464</v>
      </c>
      <c r="BV11" s="68">
        <v>0.58548267109652452</v>
      </c>
      <c r="BW11" s="68">
        <v>0.45695597999225768</v>
      </c>
      <c r="BX11" s="68">
        <v>0.67446268801486342</v>
      </c>
      <c r="BY11" s="68">
        <v>0.7535560363867202</v>
      </c>
      <c r="BZ11" s="68">
        <v>0.852422721851541</v>
      </c>
      <c r="CA11" s="68">
        <v>1.0402694242347004</v>
      </c>
      <c r="CB11" s="68">
        <v>0.8623093903980229</v>
      </c>
      <c r="CC11" s="68">
        <v>0.83264938475857653</v>
      </c>
      <c r="CD11" s="68">
        <v>0.83264938475857653</v>
      </c>
      <c r="CE11" s="68">
        <v>0.60525600818948888</v>
      </c>
      <c r="CF11" s="68">
        <v>0.46684264853873958</v>
      </c>
      <c r="CG11" s="68">
        <v>-4.7264115878328655E-2</v>
      </c>
      <c r="CH11" s="68">
        <v>0.51627599127114998</v>
      </c>
      <c r="CI11" s="68">
        <v>-7.6924121517775321E-2</v>
      </c>
      <c r="CJ11" s="68">
        <v>0.5624137778213999</v>
      </c>
      <c r="CK11" s="68">
        <v>0.63491601382893526</v>
      </c>
      <c r="CL11" s="68">
        <v>0.61514267673597078</v>
      </c>
      <c r="CM11" s="68">
        <v>0.720600474565113</v>
      </c>
      <c r="CN11" s="68">
        <v>0.95788051968068311</v>
      </c>
      <c r="CO11" s="68">
        <v>0.79639826675480885</v>
      </c>
      <c r="CP11" s="68">
        <v>0.8590138342158623</v>
      </c>
      <c r="CQ11" s="68">
        <v>0.38445374398472199</v>
      </c>
      <c r="CR11" s="68">
        <v>0.17024259214427673</v>
      </c>
      <c r="CS11" s="68">
        <v>0.14058258650483077</v>
      </c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</row>
    <row r="12" spans="1:160" ht="14.25" x14ac:dyDescent="0.25">
      <c r="A12" s="53" t="s">
        <v>124</v>
      </c>
      <c r="B12" s="53" t="s">
        <v>19</v>
      </c>
      <c r="C12" s="68">
        <v>-2.0900882905798985</v>
      </c>
      <c r="D12" s="68">
        <v>-0.79991033343181583</v>
      </c>
      <c r="E12" s="68">
        <v>-0.95870146661927158</v>
      </c>
      <c r="F12" s="68">
        <v>6.351645327497836E-2</v>
      </c>
      <c r="G12" s="68">
        <v>-0.32353693386944565</v>
      </c>
      <c r="H12" s="68">
        <v>-0.38308360881474263</v>
      </c>
      <c r="I12" s="68">
        <v>0.47041873206783613</v>
      </c>
      <c r="J12" s="68">
        <v>8.3365344923410689E-2</v>
      </c>
      <c r="K12" s="68">
        <v>0.69868098602480433</v>
      </c>
      <c r="L12" s="68">
        <v>0.20245869481400325</v>
      </c>
      <c r="M12" s="68">
        <v>0.40094761129832368</v>
      </c>
      <c r="N12" s="68">
        <v>0.72845432349745209</v>
      </c>
      <c r="O12" s="68">
        <v>0.82769878173961231</v>
      </c>
      <c r="P12" s="68">
        <v>1.0162632523997173</v>
      </c>
      <c r="Q12" s="68">
        <v>0.91701879415755705</v>
      </c>
      <c r="R12" s="68">
        <v>0.94679213163020493</v>
      </c>
      <c r="S12" s="68">
        <v>1.0063388065755003</v>
      </c>
      <c r="T12" s="68">
        <v>1.0063388065755003</v>
      </c>
      <c r="U12" s="68">
        <v>0.88724545668490795</v>
      </c>
      <c r="V12" s="68">
        <v>0.79792544426696455</v>
      </c>
      <c r="W12" s="68">
        <v>0.95671657745442029</v>
      </c>
      <c r="X12" s="68">
        <v>0.99641436075128498</v>
      </c>
      <c r="Y12" s="68">
        <v>1.0460365898723651</v>
      </c>
      <c r="Z12" s="68">
        <v>1.2246766147082533</v>
      </c>
      <c r="AA12" s="68">
        <v>1.2147521688840377</v>
      </c>
      <c r="AB12" s="68">
        <v>1.2246766147082533</v>
      </c>
      <c r="AC12" s="68">
        <v>1.5621077727315986</v>
      </c>
      <c r="AD12" s="68">
        <v>1.6315788935011095</v>
      </c>
      <c r="AE12" s="68">
        <v>1.8399922558096469</v>
      </c>
      <c r="AF12" s="68">
        <v>1.4628633144894383</v>
      </c>
      <c r="AG12" s="68">
        <v>1.1949032772356054</v>
      </c>
      <c r="AH12" s="68">
        <v>0.64905875690372428</v>
      </c>
      <c r="AI12" s="68">
        <v>0.40094761129832368</v>
      </c>
      <c r="AJ12" s="68">
        <v>-0.44263028376003821</v>
      </c>
      <c r="AK12" s="68">
        <v>-0.92892812914662382</v>
      </c>
      <c r="AL12" s="68">
        <v>-1.6732615659628254</v>
      </c>
      <c r="AM12" s="68">
        <v>-3.1817773312436612</v>
      </c>
      <c r="AN12" s="68">
        <v>-3.1817773312436612</v>
      </c>
      <c r="AO12" s="68">
        <v>-3.0428350897046363</v>
      </c>
      <c r="AP12" s="68">
        <v>-2.5069150151969706</v>
      </c>
      <c r="AQ12" s="68">
        <v>-2.1000127364041141</v>
      </c>
      <c r="AR12" s="68">
        <v>-0.9487770207950561</v>
      </c>
      <c r="AS12" s="68">
        <v>-0.4624791754084705</v>
      </c>
      <c r="AT12" s="68">
        <v>-0.14489690903355754</v>
      </c>
      <c r="AU12" s="68">
        <v>-0.55179918782641524</v>
      </c>
      <c r="AV12" s="68">
        <v>-0.31361248804523018</v>
      </c>
      <c r="AW12" s="68">
        <v>-1.5879113318749527E-2</v>
      </c>
      <c r="AX12" s="68">
        <v>0.11313868239605848</v>
      </c>
      <c r="AY12" s="68">
        <v>0.14291201986870625</v>
      </c>
      <c r="AZ12" s="68">
        <v>1.3894224153898255E-2</v>
      </c>
      <c r="BA12" s="68">
        <v>-5.9546674945340702E-3</v>
      </c>
      <c r="BB12" s="68">
        <v>0.26200536975929878</v>
      </c>
      <c r="BC12" s="68">
        <v>0.33147649052881123</v>
      </c>
      <c r="BD12" s="68">
        <v>4.3667561626546038E-2</v>
      </c>
      <c r="BE12" s="68">
        <v>0.17268535734135546</v>
      </c>
      <c r="BF12" s="68">
        <v>0.22230758646243556</v>
      </c>
      <c r="BG12" s="68">
        <v>0.33147649052881123</v>
      </c>
      <c r="BH12" s="68">
        <v>0.26200536975929878</v>
      </c>
      <c r="BI12" s="68">
        <v>0.14291201986870625</v>
      </c>
      <c r="BJ12" s="68">
        <v>-1.5879113318749527E-2</v>
      </c>
      <c r="BK12" s="68">
        <v>-0.1746702465062053</v>
      </c>
      <c r="BL12" s="68">
        <v>-5.9546674945340702E-3</v>
      </c>
      <c r="BM12" s="68">
        <v>-3.5728004967181856E-2</v>
      </c>
      <c r="BN12" s="68">
        <v>9.3289790747626153E-2</v>
      </c>
      <c r="BO12" s="68">
        <v>5.359200745076291E-2</v>
      </c>
      <c r="BP12" s="68">
        <v>0.15283646569292314</v>
      </c>
      <c r="BQ12" s="68">
        <v>0.24215647811086649</v>
      </c>
      <c r="BR12" s="68">
        <v>0.11313868239605848</v>
      </c>
      <c r="BS12" s="68">
        <v>4.3667561626546038E-2</v>
      </c>
      <c r="BT12" s="68">
        <v>0.34140093635302671</v>
      </c>
      <c r="BU12" s="68">
        <v>0.2719298155835157</v>
      </c>
      <c r="BV12" s="68">
        <v>0.57958763613421183</v>
      </c>
      <c r="BW12" s="68">
        <v>0.58951208195842719</v>
      </c>
      <c r="BX12" s="68">
        <v>0.26200536975929878</v>
      </c>
      <c r="BY12" s="68">
        <v>0.34140093635302671</v>
      </c>
      <c r="BZ12" s="68">
        <v>0.51011651536469937</v>
      </c>
      <c r="CA12" s="68">
        <v>0.46049428624361927</v>
      </c>
      <c r="CB12" s="68">
        <v>0.18260980316557091</v>
      </c>
      <c r="CC12" s="68">
        <v>0.15283646569292314</v>
      </c>
      <c r="CD12" s="68">
        <v>0.12306312822027535</v>
      </c>
      <c r="CE12" s="68">
        <v>0.32155204470459581</v>
      </c>
      <c r="CF12" s="68">
        <v>-2.5962350276149153</v>
      </c>
      <c r="CG12" s="68">
        <v>-1.1174925998067273</v>
      </c>
      <c r="CH12" s="68">
        <v>-0.35331027134209486</v>
      </c>
      <c r="CI12" s="68">
        <v>-1.0678703706856474</v>
      </c>
      <c r="CJ12" s="68">
        <v>-7.5425788264045099E-2</v>
      </c>
      <c r="CK12" s="68">
        <v>0.34140093635302671</v>
      </c>
      <c r="CL12" s="68">
        <v>0.28185426140773112</v>
      </c>
      <c r="CM12" s="68">
        <v>-9.5274679912477428E-2</v>
      </c>
      <c r="CN12" s="68">
        <v>-0.47240362123268598</v>
      </c>
      <c r="CO12" s="68">
        <v>-0.43270583793582273</v>
      </c>
      <c r="CP12" s="68">
        <v>-0.74036365848651886</v>
      </c>
      <c r="CQ12" s="68">
        <v>-0.62127030859592636</v>
      </c>
      <c r="CR12" s="68">
        <v>-0.50217695870533519</v>
      </c>
      <c r="CS12" s="68">
        <v>-0.59149697112327848</v>
      </c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</row>
    <row r="13" spans="1:160" ht="14.25" x14ac:dyDescent="0.25">
      <c r="A13" s="52" t="s">
        <v>154</v>
      </c>
      <c r="B13" s="52" t="s">
        <v>151</v>
      </c>
      <c r="C13" s="68">
        <v>-1.796354098224632</v>
      </c>
      <c r="D13" s="68">
        <v>-1.7848358544196792</v>
      </c>
      <c r="E13" s="68">
        <v>-1.7674829592446766</v>
      </c>
      <c r="F13" s="68">
        <v>-1.7426148820461143</v>
      </c>
      <c r="G13" s="68">
        <v>-1.7192385118321281</v>
      </c>
      <c r="H13" s="68">
        <v>-1.6972972015020376</v>
      </c>
      <c r="I13" s="68">
        <v>-1.6728823011089162</v>
      </c>
      <c r="J13" s="68">
        <v>-1.6215789102596425</v>
      </c>
      <c r="K13" s="68">
        <v>-1.6002607180370332</v>
      </c>
      <c r="L13" s="68">
        <v>-1.5786781726779164</v>
      </c>
      <c r="M13" s="68">
        <v>-1.5384398488281552</v>
      </c>
      <c r="N13" s="68">
        <v>-1.4886470473303508</v>
      </c>
      <c r="O13" s="68">
        <v>-1.4529971386356773</v>
      </c>
      <c r="P13" s="68">
        <v>-1.4096054595147236</v>
      </c>
      <c r="Q13" s="68">
        <v>-1.3573013032201018</v>
      </c>
      <c r="R13" s="68">
        <v>-1.3024291450279821</v>
      </c>
      <c r="S13" s="68">
        <v>-1.2395130985392888</v>
      </c>
      <c r="T13" s="68">
        <v>-1.1630395126211592</v>
      </c>
      <c r="U13" s="68">
        <v>-1.0741979763878755</v>
      </c>
      <c r="V13" s="68">
        <v>-0.98152331967523854</v>
      </c>
      <c r="W13" s="68">
        <v>-0.87038170814089033</v>
      </c>
      <c r="X13" s="68">
        <v>-0.71822759571415262</v>
      </c>
      <c r="Y13" s="68">
        <v>-0.54732329296230309</v>
      </c>
      <c r="Z13" s="68">
        <v>-0.33599184269175852</v>
      </c>
      <c r="AA13" s="68">
        <v>-0.15681706324061509</v>
      </c>
      <c r="AB13" s="68">
        <v>3.6443961912978905E-2</v>
      </c>
      <c r="AC13" s="68">
        <v>0.30810457440782585</v>
      </c>
      <c r="AD13" s="68">
        <v>0.62670675099957862</v>
      </c>
      <c r="AE13" s="68">
        <v>0.90727984066809386</v>
      </c>
      <c r="AF13" s="68">
        <v>1.1725770955198764</v>
      </c>
      <c r="AG13" s="68">
        <v>1.3477488131896267</v>
      </c>
      <c r="AH13" s="68">
        <v>1.5207679410335329</v>
      </c>
      <c r="AI13" s="68">
        <v>1.641520677316604</v>
      </c>
      <c r="AJ13" s="68">
        <v>1.8050042098793608</v>
      </c>
      <c r="AK13" s="68">
        <v>1.935443600378729</v>
      </c>
      <c r="AL13" s="68">
        <v>1.9310628912594681</v>
      </c>
      <c r="AM13" s="68">
        <v>1.8747934379172395</v>
      </c>
      <c r="AN13" s="68">
        <v>1.7962994387415196</v>
      </c>
      <c r="AO13" s="68">
        <v>1.7438253411448572</v>
      </c>
      <c r="AP13" s="68">
        <v>1.6455237390979978</v>
      </c>
      <c r="AQ13" s="68">
        <v>1.5655569153045956</v>
      </c>
      <c r="AR13" s="68">
        <v>1.273484464198021</v>
      </c>
      <c r="AS13" s="68">
        <v>1.2243336631745911</v>
      </c>
      <c r="AT13" s="68">
        <v>1.1077539299749535</v>
      </c>
      <c r="AU13" s="68">
        <v>1.0310348732872103</v>
      </c>
      <c r="AV13" s="68">
        <v>0.97512418491595565</v>
      </c>
      <c r="AW13" s="68">
        <v>0.96196317519127983</v>
      </c>
      <c r="AX13" s="68">
        <v>0.87100681386593937</v>
      </c>
      <c r="AY13" s="68">
        <v>0.70344469005421562</v>
      </c>
      <c r="AZ13" s="68">
        <v>0.61095885701051167</v>
      </c>
      <c r="BA13" s="68">
        <v>0.60149879119693628</v>
      </c>
      <c r="BB13" s="68">
        <v>0.53565597783977137</v>
      </c>
      <c r="BC13" s="68">
        <v>0.49296294629387194</v>
      </c>
      <c r="BD13" s="68">
        <v>0.42889507542468353</v>
      </c>
      <c r="BE13" s="68">
        <v>0.39284863702524925</v>
      </c>
      <c r="BF13" s="68">
        <v>0.35846384691243127</v>
      </c>
      <c r="BG13" s="68">
        <v>0.25223165077035792</v>
      </c>
      <c r="BH13" s="68">
        <v>0.21733703675141863</v>
      </c>
      <c r="BI13" s="68">
        <v>0.21367385757410581</v>
      </c>
      <c r="BJ13" s="68">
        <v>0.15289151854436295</v>
      </c>
      <c r="BK13" s="68">
        <v>0.13872974337433897</v>
      </c>
      <c r="BL13" s="68">
        <v>0.12273637861565839</v>
      </c>
      <c r="BM13" s="68">
        <v>0.11871443446737172</v>
      </c>
      <c r="BN13" s="68">
        <v>8.0911935946854224E-2</v>
      </c>
      <c r="BO13" s="68">
        <v>4.96238540045481E-2</v>
      </c>
      <c r="BP13" s="68">
        <v>8.5462586368155333E-2</v>
      </c>
      <c r="BQ13" s="68">
        <v>9.2883356557247762E-2</v>
      </c>
      <c r="BR13" s="68">
        <v>9.0995119867911228E-2</v>
      </c>
      <c r="BS13" s="68">
        <v>9.5810123425719387E-2</v>
      </c>
      <c r="BT13" s="68">
        <v>8.3649879146392533E-2</v>
      </c>
      <c r="BU13" s="68">
        <v>3.8162257300275219E-2</v>
      </c>
      <c r="BV13" s="68">
        <v>2.5775424618227502E-2</v>
      </c>
      <c r="BW13" s="68">
        <v>1.674965324319902E-2</v>
      </c>
      <c r="BX13" s="68">
        <v>1.3794065919997211E-3</v>
      </c>
      <c r="BY13" s="68">
        <v>-9.4448605391829255E-2</v>
      </c>
      <c r="BZ13" s="68">
        <v>-0.11027202884846959</v>
      </c>
      <c r="CA13" s="68">
        <v>-0.1082704979577728</v>
      </c>
      <c r="CB13" s="68">
        <v>-0.10334220019860439</v>
      </c>
      <c r="CC13" s="68">
        <v>-9.2088309530158591E-2</v>
      </c>
      <c r="CD13" s="68">
        <v>-0.15292729566058177</v>
      </c>
      <c r="CE13" s="68">
        <v>-0.17490637072445894</v>
      </c>
      <c r="CF13" s="68">
        <v>-0.20085074283594281</v>
      </c>
      <c r="CG13" s="68">
        <v>-0.19920797691622022</v>
      </c>
      <c r="CH13" s="68">
        <v>-0.2284945279678299</v>
      </c>
      <c r="CI13" s="68">
        <v>-0.20772392438512804</v>
      </c>
      <c r="CJ13" s="68">
        <v>-0.2196953449955216</v>
      </c>
      <c r="CK13" s="68">
        <v>-0.16801430680838095</v>
      </c>
      <c r="CL13" s="68">
        <v>-0.16014035981384747</v>
      </c>
      <c r="CM13" s="68">
        <v>-0.16097118395715546</v>
      </c>
      <c r="CN13" s="68">
        <v>-0.12099721324390096</v>
      </c>
      <c r="CO13" s="68">
        <v>-6.9353939790546812E-2</v>
      </c>
      <c r="CP13" s="68">
        <v>-4.8621100941631842E-2</v>
      </c>
      <c r="CQ13" s="68">
        <v>-5.0093925559314197E-2</v>
      </c>
      <c r="CR13" s="68">
        <v>-3.3383030858686234E-2</v>
      </c>
      <c r="CS13" s="68">
        <v>1.5654475963383624E-2</v>
      </c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</row>
    <row r="14" spans="1:160" ht="14.25" x14ac:dyDescent="0.25">
      <c r="A14" s="52" t="s">
        <v>127</v>
      </c>
      <c r="B14" s="52" t="s">
        <v>130</v>
      </c>
      <c r="C14" s="68">
        <v>-0.1303007789134242</v>
      </c>
      <c r="D14" s="68">
        <v>0.36459480187148957</v>
      </c>
      <c r="E14" s="68">
        <v>0.60537091914204644</v>
      </c>
      <c r="F14" s="68">
        <v>1.0202157185370853</v>
      </c>
      <c r="G14" s="68">
        <v>0.28448860449172331</v>
      </c>
      <c r="H14" s="68">
        <v>0.34602743372171896</v>
      </c>
      <c r="I14" s="68">
        <v>0.92210272993081877</v>
      </c>
      <c r="J14" s="68">
        <v>1.2840096818816455</v>
      </c>
      <c r="K14" s="68">
        <v>0.38968317501999078</v>
      </c>
      <c r="L14" s="68">
        <v>0.72794550902924693</v>
      </c>
      <c r="M14" s="68">
        <v>0.75837319648052148</v>
      </c>
      <c r="N14" s="68">
        <v>1.247939329491027</v>
      </c>
      <c r="O14" s="68">
        <v>0.71155991831276699</v>
      </c>
      <c r="P14" s="68">
        <v>0.88852961568167277</v>
      </c>
      <c r="Q14" s="68">
        <v>1.2591747212896407</v>
      </c>
      <c r="R14" s="68">
        <v>1.3190428548692041</v>
      </c>
      <c r="S14" s="68">
        <v>0.97022225664750927</v>
      </c>
      <c r="T14" s="68">
        <v>1.4557087636443833</v>
      </c>
      <c r="U14" s="68">
        <v>1.2281214704206742</v>
      </c>
      <c r="V14" s="68">
        <v>1.4719067603059153</v>
      </c>
      <c r="W14" s="68">
        <v>0.78932548302229977</v>
      </c>
      <c r="X14" s="68">
        <v>1.0040810198578556</v>
      </c>
      <c r="Y14" s="68">
        <v>1.087490215509112</v>
      </c>
      <c r="Z14" s="68">
        <v>1.7199140551528029</v>
      </c>
      <c r="AA14" s="68">
        <v>1.6606694124785035</v>
      </c>
      <c r="AB14" s="68">
        <v>1.8189428102110361</v>
      </c>
      <c r="AC14" s="68">
        <v>2.0750883116338543</v>
      </c>
      <c r="AD14" s="68">
        <v>2.4799681612766178</v>
      </c>
      <c r="AE14" s="68">
        <v>2.0330706601237627</v>
      </c>
      <c r="AF14" s="68">
        <v>1.784486973388701</v>
      </c>
      <c r="AG14" s="68">
        <v>1.7559576907739554</v>
      </c>
      <c r="AH14" s="68">
        <v>1.2292068157018683</v>
      </c>
      <c r="AI14" s="68">
        <v>1.0390935431468831</v>
      </c>
      <c r="AJ14" s="68">
        <v>0.75267650614907256</v>
      </c>
      <c r="AK14" s="68">
        <v>0.69811560119919081</v>
      </c>
      <c r="AL14" s="68">
        <v>0.43383436002361497</v>
      </c>
      <c r="AM14" s="68">
        <v>-0.37927761777501534</v>
      </c>
      <c r="AN14" s="68">
        <v>-1.1320226799287294</v>
      </c>
      <c r="AO14" s="68">
        <v>-1.022107566865877</v>
      </c>
      <c r="AP14" s="68">
        <v>-1.3110065207843173</v>
      </c>
      <c r="AQ14" s="68">
        <v>-0.95522005253235998</v>
      </c>
      <c r="AR14" s="68">
        <v>-1.1292989771651665</v>
      </c>
      <c r="AS14" s="68">
        <v>-0.63595319123605543</v>
      </c>
      <c r="AT14" s="68">
        <v>-0.29185595560589417</v>
      </c>
      <c r="AU14" s="68">
        <v>-0.50881257845922701</v>
      </c>
      <c r="AV14" s="68">
        <v>-0.57296467911946614</v>
      </c>
      <c r="AW14" s="68">
        <v>0.10832962381257116</v>
      </c>
      <c r="AX14" s="68">
        <v>-8.4597943873267564E-2</v>
      </c>
      <c r="AY14" s="68">
        <v>7.3289943350766176E-2</v>
      </c>
      <c r="AZ14" s="68">
        <v>3.1740530032298431E-2</v>
      </c>
      <c r="BA14" s="68">
        <v>-0.52460386846461049</v>
      </c>
      <c r="BB14" s="68">
        <v>-0.73004148669531499</v>
      </c>
      <c r="BC14" s="68">
        <v>-5.6296353706942616E-2</v>
      </c>
      <c r="BD14" s="68">
        <v>-0.43418728647856553</v>
      </c>
      <c r="BE14" s="68">
        <v>-0.22403918992889069</v>
      </c>
      <c r="BF14" s="68">
        <v>-0.83949641965121868</v>
      </c>
      <c r="BG14" s="68">
        <v>-0.37711696155261371</v>
      </c>
      <c r="BH14" s="68">
        <v>-0.547836950847017</v>
      </c>
      <c r="BI14" s="68">
        <v>-0.47754020408738873</v>
      </c>
      <c r="BJ14" s="68">
        <v>-0.75544364042779344</v>
      </c>
      <c r="BK14" s="68">
        <v>-0.58107307621299065</v>
      </c>
      <c r="BL14" s="68">
        <v>-0.75470524313831522</v>
      </c>
      <c r="BM14" s="68">
        <v>-0.70004613317190556</v>
      </c>
      <c r="BN14" s="68">
        <v>-1.2910538834202736</v>
      </c>
      <c r="BO14" s="68">
        <v>-1.062433538731582</v>
      </c>
      <c r="BP14" s="68">
        <v>-1.0367994845749688</v>
      </c>
      <c r="BQ14" s="68">
        <v>-1.1576248327797274</v>
      </c>
      <c r="BR14" s="68">
        <v>-1.0766834062725661</v>
      </c>
      <c r="BS14" s="68">
        <v>-0.83394338362654885</v>
      </c>
      <c r="BT14" s="68">
        <v>-0.68001096944856332</v>
      </c>
      <c r="BU14" s="68">
        <v>-0.38561283717668771</v>
      </c>
      <c r="BV14" s="68">
        <v>-1.1928119613524735</v>
      </c>
      <c r="BW14" s="68">
        <v>-1.003685560201232</v>
      </c>
      <c r="BX14" s="68">
        <v>-0.8265919659002825</v>
      </c>
      <c r="BY14" s="68">
        <v>0.14427315440230065</v>
      </c>
      <c r="BZ14" s="68">
        <v>-0.80171749928366198</v>
      </c>
      <c r="CA14" s="68">
        <v>-0.8491723181897235</v>
      </c>
      <c r="CB14" s="68">
        <v>-0.3920422149001796</v>
      </c>
      <c r="CC14" s="68">
        <v>-0.70264507197068371</v>
      </c>
      <c r="CD14" s="68">
        <v>-0.96751494213954814</v>
      </c>
      <c r="CE14" s="68">
        <v>-1.2653039027063895</v>
      </c>
      <c r="CF14" s="68">
        <v>-1.4610994780178785</v>
      </c>
      <c r="CG14" s="68">
        <v>-1.1137059078433185</v>
      </c>
      <c r="CH14" s="68">
        <v>-1.4989447137620895</v>
      </c>
      <c r="CI14" s="68">
        <v>-1.452347861203886</v>
      </c>
      <c r="CJ14" s="68">
        <v>-0.12264899005111191</v>
      </c>
      <c r="CK14" s="68">
        <v>-0.18552788149795146</v>
      </c>
      <c r="CL14" s="68">
        <v>-1.5104129170978089</v>
      </c>
      <c r="CM14" s="68">
        <v>-0.71498622600739437</v>
      </c>
      <c r="CN14" s="68">
        <v>0.10604156308828705</v>
      </c>
      <c r="CO14" s="68">
        <v>0.13647643902654022</v>
      </c>
      <c r="CP14" s="68">
        <v>-1.1420510465022557E-2</v>
      </c>
      <c r="CQ14" s="68">
        <v>-1.0623237227882452</v>
      </c>
      <c r="CR14" s="68">
        <v>-0.21664097255682283</v>
      </c>
      <c r="CS14" s="68">
        <v>-0.18553802354200868</v>
      </c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</row>
    <row r="15" spans="1:160" ht="14.25" customHeight="1" x14ac:dyDescent="0.25">
      <c r="A15" s="52" t="s">
        <v>128</v>
      </c>
      <c r="B15" s="52" t="s">
        <v>131</v>
      </c>
      <c r="C15" s="68">
        <v>-0.38338294306389298</v>
      </c>
      <c r="D15" s="68">
        <v>-0.17887513704479518</v>
      </c>
      <c r="E15" s="68">
        <v>-6.2100535480780504E-2</v>
      </c>
      <c r="F15" s="68">
        <v>0.51262019246052337</v>
      </c>
      <c r="G15" s="68">
        <v>-0.34617503288935925</v>
      </c>
      <c r="H15" s="68">
        <v>-5.8336670612743641E-2</v>
      </c>
      <c r="I15" s="68">
        <v>0.38740902274781386</v>
      </c>
      <c r="J15" s="68">
        <v>1.3517536142018745</v>
      </c>
      <c r="K15" s="68">
        <v>-0.29120502239011747</v>
      </c>
      <c r="L15" s="68">
        <v>0.34392776309933865</v>
      </c>
      <c r="M15" s="68">
        <v>0.32065070520137184</v>
      </c>
      <c r="N15" s="68">
        <v>0.45478713721569142</v>
      </c>
      <c r="O15" s="68">
        <v>-3.1095678746210324E-3</v>
      </c>
      <c r="P15" s="68">
        <v>0.45795989815812238</v>
      </c>
      <c r="Q15" s="68">
        <v>0.50504950335585919</v>
      </c>
      <c r="R15" s="68">
        <v>0.6016097116884942</v>
      </c>
      <c r="S15" s="68">
        <v>0.54419262057460993</v>
      </c>
      <c r="T15" s="68">
        <v>1.7297608814132848</v>
      </c>
      <c r="U15" s="68">
        <v>1.0659760267440028</v>
      </c>
      <c r="V15" s="68">
        <v>0.70010405973930967</v>
      </c>
      <c r="W15" s="68">
        <v>0.66295012738087211</v>
      </c>
      <c r="X15" s="68">
        <v>0.78080381435224699</v>
      </c>
      <c r="Y15" s="68">
        <v>0.9870938559237874</v>
      </c>
      <c r="Z15" s="68">
        <v>1.2776421189088778</v>
      </c>
      <c r="AA15" s="68">
        <v>1.330104937722322</v>
      </c>
      <c r="AB15" s="68">
        <v>1.7754396514546855</v>
      </c>
      <c r="AC15" s="68">
        <v>2.4704867594330993</v>
      </c>
      <c r="AD15" s="68">
        <v>2.844938173767642</v>
      </c>
      <c r="AE15" s="68">
        <v>2.3320310502129327</v>
      </c>
      <c r="AF15" s="68">
        <v>2.2266969229385163</v>
      </c>
      <c r="AG15" s="68">
        <v>2.4092470267922299</v>
      </c>
      <c r="AH15" s="68">
        <v>1.7149984657340531</v>
      </c>
      <c r="AI15" s="68">
        <v>1.4530900376803066</v>
      </c>
      <c r="AJ15" s="68">
        <v>1.293483640631609</v>
      </c>
      <c r="AK15" s="68">
        <v>0.96557935493199742</v>
      </c>
      <c r="AL15" s="68">
        <v>0.37687314928524307</v>
      </c>
      <c r="AM15" s="68">
        <v>-0.6975953473284372</v>
      </c>
      <c r="AN15" s="68">
        <v>-2.3601290868443972</v>
      </c>
      <c r="AO15" s="68">
        <v>-1.7292257243360356</v>
      </c>
      <c r="AP15" s="68">
        <v>-1.9466710822977977</v>
      </c>
      <c r="AQ15" s="68">
        <v>-1.5454309593398525</v>
      </c>
      <c r="AR15" s="68">
        <v>-1.2327002724657694</v>
      </c>
      <c r="AS15" s="68">
        <v>-0.39240092663166481</v>
      </c>
      <c r="AT15" s="68">
        <v>-0.45448209565856423</v>
      </c>
      <c r="AU15" s="68">
        <v>-0.50673653766462079</v>
      </c>
      <c r="AV15" s="68">
        <v>-0.31219480185141912</v>
      </c>
      <c r="AW15" s="68">
        <v>0.33667738178922274</v>
      </c>
      <c r="AX15" s="68">
        <v>-0.31665167203947808</v>
      </c>
      <c r="AY15" s="68">
        <v>8.3849604312997955E-2</v>
      </c>
      <c r="AZ15" s="68">
        <v>-1.8725034745548083E-2</v>
      </c>
      <c r="BA15" s="68">
        <v>-0.13820417303360347</v>
      </c>
      <c r="BB15" s="68">
        <v>-0.44984245140068541</v>
      </c>
      <c r="BC15" s="68">
        <v>-0.18475763489073846</v>
      </c>
      <c r="BD15" s="68">
        <v>-0.39123967043759167</v>
      </c>
      <c r="BE15" s="68">
        <v>-1.2518570498740765E-2</v>
      </c>
      <c r="BF15" s="68">
        <v>-0.47575491333736558</v>
      </c>
      <c r="BG15" s="68">
        <v>-0.19804183057805488</v>
      </c>
      <c r="BH15" s="68">
        <v>-0.30655620773979109</v>
      </c>
      <c r="BI15" s="68">
        <v>-0.26871681006876497</v>
      </c>
      <c r="BJ15" s="68">
        <v>-0.88187706788250109</v>
      </c>
      <c r="BK15" s="68">
        <v>-0.31607537805160785</v>
      </c>
      <c r="BL15" s="68">
        <v>-0.37730010894711885</v>
      </c>
      <c r="BM15" s="68">
        <v>-0.41493701557787027</v>
      </c>
      <c r="BN15" s="68">
        <v>-1.1051116546439206</v>
      </c>
      <c r="BO15" s="68">
        <v>-0.98981062630872119</v>
      </c>
      <c r="BP15" s="68">
        <v>-0.56506751251476017</v>
      </c>
      <c r="BQ15" s="68">
        <v>-0.85738644398293173</v>
      </c>
      <c r="BR15" s="68">
        <v>-1.0360660612359733</v>
      </c>
      <c r="BS15" s="68">
        <v>-0.80380441081912501</v>
      </c>
      <c r="BT15" s="68">
        <v>-0.45117364699943363</v>
      </c>
      <c r="BU15" s="68">
        <v>-0.28373437100109128</v>
      </c>
      <c r="BV15" s="68">
        <v>-1.6863720905218478</v>
      </c>
      <c r="BW15" s="68">
        <v>-0.67672425900723343</v>
      </c>
      <c r="BX15" s="68">
        <v>-0.88810271742995983</v>
      </c>
      <c r="BY15" s="68">
        <v>9.2535673254184089E-2</v>
      </c>
      <c r="BZ15" s="68">
        <v>-1.0396369830258352</v>
      </c>
      <c r="CA15" s="68">
        <v>-0.6627054489947235</v>
      </c>
      <c r="CB15" s="68">
        <v>-0.40415726552184583</v>
      </c>
      <c r="CC15" s="68">
        <v>-0.23092714391329594</v>
      </c>
      <c r="CD15" s="68">
        <v>-0.96740542537676155</v>
      </c>
      <c r="CE15" s="68">
        <v>-0.72316576949618128</v>
      </c>
      <c r="CF15" s="68">
        <v>-1.1484312202273252</v>
      </c>
      <c r="CG15" s="68">
        <v>-0.59746317656187908</v>
      </c>
      <c r="CH15" s="68">
        <v>-1.6653814193673282</v>
      </c>
      <c r="CI15" s="68">
        <v>-0.26497283345674866</v>
      </c>
      <c r="CJ15" s="68">
        <v>0.56752554963981372</v>
      </c>
      <c r="CK15" s="68">
        <v>0.257598577080969</v>
      </c>
      <c r="CL15" s="68">
        <v>-0.95617801926869672</v>
      </c>
      <c r="CM15" s="68">
        <v>0.12466954988983195</v>
      </c>
      <c r="CN15" s="68">
        <v>0.21132446608271627</v>
      </c>
      <c r="CO15" s="68">
        <v>0.16551817107817743</v>
      </c>
      <c r="CP15" s="68">
        <v>-0.48275103421527082</v>
      </c>
      <c r="CQ15" s="68">
        <v>4.3777803929428191E-2</v>
      </c>
      <c r="CR15" s="68">
        <v>-9.0305244143829413E-2</v>
      </c>
      <c r="CS15" s="68">
        <v>6.8048060231016824E-2</v>
      </c>
      <c r="CT15" s="68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</row>
    <row r="16" spans="1:160" ht="14.25" x14ac:dyDescent="0.25">
      <c r="A16" s="52" t="s">
        <v>118</v>
      </c>
      <c r="B16" s="52" t="s">
        <v>10</v>
      </c>
      <c r="C16" s="68">
        <v>0.30682685484709826</v>
      </c>
      <c r="D16" s="68">
        <v>0.15095224944349209</v>
      </c>
      <c r="E16" s="68">
        <v>-0.37902140892876884</v>
      </c>
      <c r="F16" s="68">
        <v>-0.42058797036973056</v>
      </c>
      <c r="G16" s="68">
        <v>-0.72194554081670237</v>
      </c>
      <c r="H16" s="68">
        <v>-0.51411273361189425</v>
      </c>
      <c r="I16" s="68">
        <v>-0.25432172460588387</v>
      </c>
      <c r="J16" s="68">
        <v>-0.2439300842456435</v>
      </c>
      <c r="K16" s="68">
        <v>-0.36862976856852847</v>
      </c>
      <c r="L16" s="68">
        <v>-0.41019633000949007</v>
      </c>
      <c r="M16" s="68">
        <v>-0.49332945289141333</v>
      </c>
      <c r="N16" s="68">
        <v>-0.34784648784804756</v>
      </c>
      <c r="O16" s="68">
        <v>-0.16079696136372029</v>
      </c>
      <c r="P16" s="68">
        <v>4.7035845841088053E-2</v>
      </c>
      <c r="Q16" s="68">
        <v>7.821076692180931E-2</v>
      </c>
      <c r="R16" s="68">
        <v>0.36917669700854078</v>
      </c>
      <c r="S16" s="68">
        <v>0.42113489880974309</v>
      </c>
      <c r="T16" s="68">
        <v>0.61857606565431078</v>
      </c>
      <c r="U16" s="68">
        <v>0.75366739033743624</v>
      </c>
      <c r="V16" s="68">
        <v>0.7017091885362341</v>
      </c>
      <c r="W16" s="68">
        <v>0.69131754817599367</v>
      </c>
      <c r="X16" s="68">
        <v>0.61857606565431078</v>
      </c>
      <c r="Y16" s="68">
        <v>0.63935934637479153</v>
      </c>
      <c r="Z16" s="68">
        <v>0.61857606565431078</v>
      </c>
      <c r="AA16" s="68">
        <v>0.52505130241214681</v>
      </c>
      <c r="AB16" s="68">
        <v>0.38995997772902169</v>
      </c>
      <c r="AC16" s="68">
        <v>0.34839341628806003</v>
      </c>
      <c r="AD16" s="68">
        <v>0.54583458313262789</v>
      </c>
      <c r="AE16" s="68">
        <v>1.1381580836663312</v>
      </c>
      <c r="AF16" s="68">
        <v>1.4499072944735436</v>
      </c>
      <c r="AG16" s="68">
        <v>1.8655729088831601</v>
      </c>
      <c r="AH16" s="68">
        <v>2.1253639178891701</v>
      </c>
      <c r="AI16" s="68">
        <v>2.208497040771094</v>
      </c>
      <c r="AJ16" s="68">
        <v>2.2396719618518151</v>
      </c>
      <c r="AK16" s="68">
        <v>1.9487060317650835</v>
      </c>
      <c r="AL16" s="68">
        <v>1.4291240137530627</v>
      </c>
      <c r="AM16" s="68">
        <v>1.1901162854675333</v>
      </c>
      <c r="AN16" s="68">
        <v>0.34839341628806003</v>
      </c>
      <c r="AO16" s="68">
        <v>-0.53489601433237499</v>
      </c>
      <c r="AP16" s="68">
        <v>-1.3246606817106463</v>
      </c>
      <c r="AQ16" s="68">
        <v>-2.3430414370142065</v>
      </c>
      <c r="AR16" s="68">
        <v>-2.374216358094928</v>
      </c>
      <c r="AS16" s="68">
        <v>-2.0312922262069946</v>
      </c>
      <c r="AT16" s="68">
        <v>-1.6987597346793011</v>
      </c>
      <c r="AU16" s="68">
        <v>-1.2415275588287231</v>
      </c>
      <c r="AV16" s="68">
        <v>-0.87782014622030868</v>
      </c>
      <c r="AW16" s="68">
        <v>-0.75312046189742365</v>
      </c>
      <c r="AX16" s="68">
        <v>-0.73233718117694291</v>
      </c>
      <c r="AY16" s="68">
        <v>-0.77390374261790451</v>
      </c>
      <c r="AZ16" s="68">
        <v>-0.60763749685405799</v>
      </c>
      <c r="BA16" s="68">
        <v>-0.70116226009622162</v>
      </c>
      <c r="BB16" s="68">
        <v>-0.960953269102232</v>
      </c>
      <c r="BC16" s="68">
        <v>-0.97134490946247232</v>
      </c>
      <c r="BD16" s="68">
        <v>-1.0440863919841552</v>
      </c>
      <c r="BE16" s="68">
        <v>-0.88821178658054911</v>
      </c>
      <c r="BF16" s="68">
        <v>-0.63881241793477905</v>
      </c>
      <c r="BG16" s="68">
        <v>-0.4413712510902113</v>
      </c>
      <c r="BH16" s="68">
        <v>-0.31667156676732633</v>
      </c>
      <c r="BI16" s="68">
        <v>-0.28549664568660515</v>
      </c>
      <c r="BJ16" s="68">
        <v>-0.31667156676732633</v>
      </c>
      <c r="BK16" s="68">
        <v>-0.4413712510902113</v>
      </c>
      <c r="BL16" s="68">
        <v>-0.25432172460588387</v>
      </c>
      <c r="BM16" s="68">
        <v>-0.4413712510902113</v>
      </c>
      <c r="BN16" s="68">
        <v>-0.47254617217093253</v>
      </c>
      <c r="BO16" s="68">
        <v>-0.57646257577333671</v>
      </c>
      <c r="BP16" s="68">
        <v>-0.62842077757453874</v>
      </c>
      <c r="BQ16" s="68">
        <v>-0.41019633000949007</v>
      </c>
      <c r="BR16" s="68">
        <v>-0.34784648784804756</v>
      </c>
      <c r="BS16" s="68">
        <v>-0.37902140892876884</v>
      </c>
      <c r="BT16" s="68">
        <v>-0.23353844388540307</v>
      </c>
      <c r="BU16" s="68">
        <v>-0.36862976856852842</v>
      </c>
      <c r="BV16" s="68">
        <v>-0.36862976856852847</v>
      </c>
      <c r="BW16" s="68">
        <v>-0.28549664568660515</v>
      </c>
      <c r="BX16" s="68">
        <v>-0.29588828604684553</v>
      </c>
      <c r="BY16" s="68">
        <v>-0.24393008424564344</v>
      </c>
      <c r="BZ16" s="68">
        <v>-0.22314680352516267</v>
      </c>
      <c r="CA16" s="68">
        <v>-0.19197188244444141</v>
      </c>
      <c r="CB16" s="68">
        <v>-0.10883875956251814</v>
      </c>
      <c r="CC16" s="68">
        <v>-0.11923039992275851</v>
      </c>
      <c r="CD16" s="68">
        <v>-0.24393008424564344</v>
      </c>
      <c r="CE16" s="68">
        <v>-0.25432172460588387</v>
      </c>
      <c r="CF16" s="68">
        <v>-0.75312046189742365</v>
      </c>
      <c r="CG16" s="68">
        <v>-0.64920405829501959</v>
      </c>
      <c r="CH16" s="68">
        <v>-0.63881241793477928</v>
      </c>
      <c r="CI16" s="68">
        <v>-0.62842077757453874</v>
      </c>
      <c r="CJ16" s="68">
        <v>-0.35823812820828804</v>
      </c>
      <c r="CK16" s="68">
        <v>-0.23353844388540307</v>
      </c>
      <c r="CL16" s="68">
        <v>0.14056060908325199</v>
      </c>
      <c r="CM16" s="68">
        <v>0.60818442529407035</v>
      </c>
      <c r="CN16" s="68">
        <v>1.2836410487096972</v>
      </c>
      <c r="CO16" s="68">
        <v>1.772048145640996</v>
      </c>
      <c r="CP16" s="68">
        <v>2.3331967250939787</v>
      </c>
      <c r="CQ16" s="68">
        <v>2.5410295322987873</v>
      </c>
      <c r="CR16" s="68">
        <v>2.208497040771094</v>
      </c>
      <c r="CS16" s="68">
        <v>1.6681317420385924</v>
      </c>
    </row>
    <row r="17" spans="1:132" ht="14.25" x14ac:dyDescent="0.25">
      <c r="A17" s="52" t="s">
        <v>129</v>
      </c>
      <c r="B17" s="52" t="s">
        <v>148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>
        <v>2.9380884570224852</v>
      </c>
      <c r="AF17" s="68">
        <v>2.2869795486856388</v>
      </c>
      <c r="AG17" s="68">
        <v>2.0765201035666583</v>
      </c>
      <c r="AH17" s="68">
        <v>1.1952211771309273</v>
      </c>
      <c r="AI17" s="68">
        <v>0.77430228689296599</v>
      </c>
      <c r="AJ17" s="68">
        <v>0.41915197325468628</v>
      </c>
      <c r="AK17" s="68">
        <v>-0.57395353340050337</v>
      </c>
      <c r="AL17" s="68">
        <v>-1.4947136057960435</v>
      </c>
      <c r="AM17" s="68">
        <v>-2.757470276509927</v>
      </c>
      <c r="AN17" s="68">
        <v>-3.1060437324882386</v>
      </c>
      <c r="AO17" s="68">
        <v>-2.8955842873692581</v>
      </c>
      <c r="AP17" s="68">
        <v>-2.25105223669238</v>
      </c>
      <c r="AQ17" s="68">
        <v>-1.6854424779351196</v>
      </c>
      <c r="AR17" s="68">
        <v>-1.0803715732180503</v>
      </c>
      <c r="AS17" s="68">
        <v>-0.83045098213926094</v>
      </c>
      <c r="AT17" s="68">
        <v>-0.48187752616094937</v>
      </c>
      <c r="AU17" s="68">
        <v>0.38626768495484559</v>
      </c>
      <c r="AV17" s="68">
        <v>0.48492054985436772</v>
      </c>
      <c r="AW17" s="68">
        <v>0.53095855347414478</v>
      </c>
      <c r="AX17" s="68">
        <v>5.742480195643835E-2</v>
      </c>
      <c r="AY17" s="68">
        <v>-0.15303464316254223</v>
      </c>
      <c r="AZ17" s="68">
        <v>-0.19249578912235107</v>
      </c>
      <c r="BA17" s="68">
        <v>-0.2385337927421281</v>
      </c>
      <c r="BB17" s="68">
        <v>7.7155374936342766E-2</v>
      </c>
      <c r="BC17" s="68">
        <v>-8.343774643243082E-3</v>
      </c>
      <c r="BD17" s="68">
        <v>0.1955388128157694</v>
      </c>
      <c r="BE17" s="68">
        <v>0.10346280557621537</v>
      </c>
      <c r="BF17" s="68">
        <v>0.21526938579567376</v>
      </c>
      <c r="BG17" s="68">
        <v>0.37311396963490923</v>
      </c>
      <c r="BH17" s="68">
        <v>0.18238509749583309</v>
      </c>
      <c r="BI17" s="68">
        <v>0.37969082729487735</v>
      </c>
      <c r="BJ17" s="68">
        <v>-0.61999153702028031</v>
      </c>
      <c r="BK17" s="68">
        <v>-0.75152869021964319</v>
      </c>
      <c r="BL17" s="68">
        <v>-0.62656839468024861</v>
      </c>
      <c r="BM17" s="68">
        <v>-0.84360469745919731</v>
      </c>
      <c r="BN17" s="68">
        <v>0.11003966323618349</v>
      </c>
      <c r="BO17" s="68">
        <v>0.14292395153602419</v>
      </c>
      <c r="BP17" s="68">
        <v>0.30076853537525966</v>
      </c>
      <c r="BQ17" s="68">
        <v>0.30734539303522779</v>
      </c>
      <c r="BR17" s="68">
        <v>0.18896195515580122</v>
      </c>
      <c r="BS17" s="68">
        <v>0.28761482005532341</v>
      </c>
      <c r="BT17" s="68">
        <v>0.27446110473538704</v>
      </c>
      <c r="BU17" s="68">
        <v>0.25473053175548271</v>
      </c>
      <c r="BV17" s="68">
        <v>0.1955388128157694</v>
      </c>
      <c r="BW17" s="68">
        <v>0.42572883091465441</v>
      </c>
      <c r="BX17" s="68">
        <v>0.24815367409551448</v>
      </c>
      <c r="BY17" s="68">
        <v>0.14950080919599237</v>
      </c>
      <c r="BZ17" s="68">
        <v>0.40599825793474992</v>
      </c>
      <c r="CA17" s="68">
        <v>9.6885947916247245E-2</v>
      </c>
      <c r="CB17" s="68">
        <v>0.1955388128157694</v>
      </c>
      <c r="CC17" s="68">
        <v>0.51122798049424023</v>
      </c>
      <c r="CD17" s="68">
        <v>0.25473053175548271</v>
      </c>
      <c r="CE17" s="68">
        <v>0.25473053175548271</v>
      </c>
      <c r="CF17" s="68">
        <v>-0.22538007742219179</v>
      </c>
      <c r="CG17" s="68">
        <v>-0.21222636210225551</v>
      </c>
      <c r="CH17" s="68">
        <v>-0.17934207380241479</v>
      </c>
      <c r="CI17" s="68">
        <v>-0.13330407018263779</v>
      </c>
      <c r="CJ17" s="68">
        <v>0.47176683453443136</v>
      </c>
      <c r="CK17" s="68">
        <v>0.49149740751433585</v>
      </c>
      <c r="CL17" s="68">
        <v>0.73484114093315722</v>
      </c>
      <c r="CM17" s="68">
        <v>0.82034029051274293</v>
      </c>
      <c r="CN17" s="68">
        <v>0.74799485625309348</v>
      </c>
      <c r="CO17" s="68">
        <v>0.57041969943395343</v>
      </c>
      <c r="CP17" s="68">
        <v>0.24157681643554635</v>
      </c>
      <c r="CQ17" s="68">
        <v>6.4001659616406525E-2</v>
      </c>
      <c r="CR17" s="68">
        <v>3.1117371316565813E-2</v>
      </c>
      <c r="CS17" s="68">
        <v>-0.11357349720273335</v>
      </c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</row>
    <row r="18" spans="1:132" ht="14.25" x14ac:dyDescent="0.25">
      <c r="A18" s="55" t="s">
        <v>191</v>
      </c>
      <c r="B18" s="55" t="s">
        <v>93</v>
      </c>
      <c r="C18" s="49">
        <v>-0.9936342659190317</v>
      </c>
      <c r="D18" s="49">
        <v>-0.79595144543521179</v>
      </c>
      <c r="E18" s="49">
        <v>-0.83214448769867611</v>
      </c>
      <c r="F18" s="49">
        <v>-0.75468174696800339</v>
      </c>
      <c r="G18" s="49">
        <v>-0.81612563810336025</v>
      </c>
      <c r="H18" s="49">
        <v>-0.71613997224933057</v>
      </c>
      <c r="I18" s="49">
        <v>-0.39086523293684894</v>
      </c>
      <c r="J18" s="49">
        <v>-0.26827015053884173</v>
      </c>
      <c r="K18" s="49">
        <v>-0.41393359987634859</v>
      </c>
      <c r="L18" s="49">
        <v>-0.27808928919505427</v>
      </c>
      <c r="M18" s="49">
        <v>-8.2516063610404908E-2</v>
      </c>
      <c r="N18" s="49">
        <v>-5.4782936161271653E-2</v>
      </c>
      <c r="O18" s="49">
        <v>-0.17449871614812756</v>
      </c>
      <c r="P18" s="49">
        <v>-0.10203795300201901</v>
      </c>
      <c r="Q18" s="49">
        <v>0.15658494830701686</v>
      </c>
      <c r="R18" s="49">
        <v>0.17625360416017896</v>
      </c>
      <c r="S18" s="49">
        <v>8.3762150673865568E-2</v>
      </c>
      <c r="T18" s="49">
        <v>0.28271014695396757</v>
      </c>
      <c r="U18" s="49">
        <v>0.25642195864467365</v>
      </c>
      <c r="V18" s="49">
        <v>0.30827489250941814</v>
      </c>
      <c r="W18" s="49">
        <v>0.25060830860160593</v>
      </c>
      <c r="X18" s="49">
        <v>0.35786882936841091</v>
      </c>
      <c r="Y18" s="49">
        <v>0.5192757111902504</v>
      </c>
      <c r="Z18" s="49">
        <v>0.70373805823008806</v>
      </c>
      <c r="AA18" s="49">
        <v>0.76391835601296654</v>
      </c>
      <c r="AB18" s="49">
        <v>0.880176029012813</v>
      </c>
      <c r="AC18" s="49">
        <v>1.1990074429956303</v>
      </c>
      <c r="AD18" s="49">
        <v>1.3172146848374868</v>
      </c>
      <c r="AE18" s="49">
        <v>1.4714666067479865</v>
      </c>
      <c r="AF18" s="49">
        <v>1.4494361814906866</v>
      </c>
      <c r="AG18" s="49">
        <v>1.5315891291332078</v>
      </c>
      <c r="AH18" s="49">
        <v>1.2201138935348566</v>
      </c>
      <c r="AI18" s="49">
        <v>0.94727369923359961</v>
      </c>
      <c r="AJ18" s="49">
        <v>0.63905285809139745</v>
      </c>
      <c r="AK18" s="49">
        <v>0.23449266104875627</v>
      </c>
      <c r="AL18" s="49">
        <v>-0.41969225708157182</v>
      </c>
      <c r="AM18" s="49">
        <v>-1.1805578772119514</v>
      </c>
      <c r="AN18" s="49">
        <v>-1.6265217583812779</v>
      </c>
      <c r="AO18" s="49">
        <v>-1.7546203096267221</v>
      </c>
      <c r="AP18" s="49">
        <v>-1.789813715137949</v>
      </c>
      <c r="AQ18" s="49">
        <v>-1.6976111102439322</v>
      </c>
      <c r="AR18" s="49">
        <v>-1.3450404371047635</v>
      </c>
      <c r="AS18" s="49">
        <v>-0.96699812092909421</v>
      </c>
      <c r="AT18" s="49">
        <v>-0.88184415413232542</v>
      </c>
      <c r="AU18" s="49">
        <v>-0.85411209664422116</v>
      </c>
      <c r="AV18" s="49">
        <v>-0.64105439590802293</v>
      </c>
      <c r="AW18" s="49">
        <v>-0.34622183959275105</v>
      </c>
      <c r="AX18" s="49">
        <v>-0.46342689961218231</v>
      </c>
      <c r="AY18" s="49">
        <v>-0.42835933278354599</v>
      </c>
      <c r="AZ18" s="49">
        <v>-0.37212554353869082</v>
      </c>
      <c r="BA18" s="49">
        <v>-0.27048449195316809</v>
      </c>
      <c r="BB18" s="49">
        <v>-0.36350097967102968</v>
      </c>
      <c r="BC18" s="49">
        <v>-0.23385609205747765</v>
      </c>
      <c r="BD18" s="49">
        <v>-0.2173020430319432</v>
      </c>
      <c r="BE18" s="49">
        <v>-9.9208121603676896E-2</v>
      </c>
      <c r="BF18" s="49">
        <v>-0.20118225323985534</v>
      </c>
      <c r="BG18" s="49">
        <v>-7.0214847151710225E-2</v>
      </c>
      <c r="BH18" s="49">
        <v>-5.6519060231263331E-2</v>
      </c>
      <c r="BI18" s="49">
        <v>-2.5894391121691944E-2</v>
      </c>
      <c r="BJ18" s="49">
        <v>-0.26875125684879692</v>
      </c>
      <c r="BK18" s="49">
        <v>-0.22505376823076514</v>
      </c>
      <c r="BL18" s="49">
        <v>-0.16677674292492276</v>
      </c>
      <c r="BM18" s="49">
        <v>-0.17495622844939249</v>
      </c>
      <c r="BN18" s="49">
        <v>-0.27415207075761089</v>
      </c>
      <c r="BO18" s="49">
        <v>-0.26612419567774842</v>
      </c>
      <c r="BP18" s="49">
        <v>-0.17362098770807505</v>
      </c>
      <c r="BQ18" s="49">
        <v>-0.12769505952028934</v>
      </c>
      <c r="BR18" s="49">
        <v>-0.13851544104005767</v>
      </c>
      <c r="BS18" s="49">
        <v>-6.0328080635058047E-2</v>
      </c>
      <c r="BT18" s="49">
        <v>0.14087841073008936</v>
      </c>
      <c r="BU18" s="49">
        <v>0.22793109499131936</v>
      </c>
      <c r="BV18" s="49">
        <v>0.1329011446569256</v>
      </c>
      <c r="BW18" s="49">
        <v>0.30443161319842865</v>
      </c>
      <c r="BX18" s="49">
        <v>0.38540259360231749</v>
      </c>
      <c r="BY18" s="49">
        <v>0.53795722898433251</v>
      </c>
      <c r="BZ18" s="49">
        <v>0.39479363844918497</v>
      </c>
      <c r="CA18" s="49">
        <v>0.49713764322255749</v>
      </c>
      <c r="CB18" s="49">
        <v>0.54951550896679002</v>
      </c>
      <c r="CC18" s="49">
        <v>0.52000750051037381</v>
      </c>
      <c r="CD18" s="49">
        <v>0.32926431938968276</v>
      </c>
      <c r="CE18" s="49">
        <v>0.10932406301812904</v>
      </c>
      <c r="CF18" s="49">
        <v>-0.24229221525804506</v>
      </c>
      <c r="CG18" s="49">
        <v>-6.8073130650601374E-2</v>
      </c>
      <c r="CH18" s="49">
        <v>-7.4049396966120853E-2</v>
      </c>
      <c r="CI18" s="49">
        <v>-2.7999472764543395E-2</v>
      </c>
      <c r="CJ18" s="49">
        <v>0.42692055632345227</v>
      </c>
      <c r="CK18" s="49">
        <v>0.52235438931521483</v>
      </c>
      <c r="CL18" s="49">
        <v>0.40728077718132544</v>
      </c>
      <c r="CM18" s="49">
        <v>0.53047011649731712</v>
      </c>
      <c r="CN18" s="49">
        <v>0.66618137412035205</v>
      </c>
      <c r="CO18" s="49">
        <v>0.64241443161176048</v>
      </c>
      <c r="CP18" s="49">
        <v>0.45925811568322172</v>
      </c>
      <c r="CQ18" s="49">
        <v>0.38546654943153363</v>
      </c>
      <c r="CR18" s="49">
        <v>0.43811429567305143</v>
      </c>
      <c r="CS18" s="49">
        <v>0.41914772766420227</v>
      </c>
    </row>
    <row r="19" spans="1:132" x14ac:dyDescent="0.2"/>
  </sheetData>
  <mergeCells count="24">
    <mergeCell ref="CQ2:CT2"/>
    <mergeCell ref="CM2:CP2"/>
    <mergeCell ref="CI2:CL2"/>
    <mergeCell ref="CE2:CH2"/>
    <mergeCell ref="AU2:AX2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  <mergeCell ref="CA2:CD2"/>
    <mergeCell ref="BW2:BZ2"/>
    <mergeCell ref="BS2:BV2"/>
    <mergeCell ref="AY2:BB2"/>
    <mergeCell ref="BC2:BF2"/>
    <mergeCell ref="BG2:BJ2"/>
    <mergeCell ref="BK2:BN2"/>
    <mergeCell ref="BO2:BR2"/>
  </mergeCells>
  <conditionalFormatting sqref="D4:BF6 CA4:CS6 BY4:BY6 BJ4:BW6">
    <cfRule type="colorScale" priority="1">
      <colorScale>
        <cfvo type="min"/>
        <cfvo type="num" val="0"/>
        <cfvo type="max"/>
        <color rgb="FF0070C0"/>
        <color theme="0"/>
        <color rgb="FFFF6600"/>
      </colorScale>
    </cfRule>
    <cfRule type="colorScale" priority="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8:BF8 CQ8:CS8 CE8:CO8 BY8:CC8 BJ8:BW8">
    <cfRule type="colorScale" priority="4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7">
      <colorScale>
        <cfvo type="min"/>
        <cfvo type="num" val="0"/>
        <cfvo type="max"/>
        <color rgb="FF0070C0"/>
        <color theme="0"/>
        <color rgb="FFFF6600"/>
      </colorScale>
    </cfRule>
    <cfRule type="colorScale" priority="4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1">
      <colorScale>
        <cfvo type="num" val="-2"/>
        <cfvo type="num" val="0"/>
        <cfvo type="num" val="2"/>
        <color rgb="FF0070C0"/>
        <color theme="0"/>
        <color theme="9" tint="-0.249977111117893"/>
      </colorScale>
    </cfRule>
  </conditionalFormatting>
  <conditionalFormatting sqref="D12:BF12 BY12:CQ12 BJ12:BW12">
    <cfRule type="colorScale" priority="10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0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0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0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0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00">
      <colorScale>
        <cfvo type="min"/>
        <cfvo type="num" val="0"/>
        <cfvo type="max"/>
        <color rgb="FF0070C0"/>
        <color theme="0"/>
        <color rgb="FFFF6600"/>
      </colorScale>
    </cfRule>
    <cfRule type="colorScale" priority="10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05">
      <colorScale>
        <cfvo type="num" val="-2"/>
        <cfvo type="num" val="0"/>
        <cfvo type="num" val="2"/>
        <color rgb="FF00B0F0"/>
        <color theme="0"/>
        <color theme="9" tint="-0.249977111117893"/>
      </colorScale>
    </cfRule>
  </conditionalFormatting>
  <conditionalFormatting sqref="D13:BF13 BY13:CQ13 BJ13:BW13">
    <cfRule type="colorScale" priority="109">
      <colorScale>
        <cfvo type="min"/>
        <cfvo type="num" val="0"/>
        <cfvo type="max"/>
        <color rgb="FF0070C0"/>
        <color theme="0"/>
        <color rgb="FFFF6600"/>
      </colorScale>
    </cfRule>
    <cfRule type="colorScale" priority="11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1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1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1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1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1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12">
      <colorScale>
        <cfvo type="num" val="-2"/>
        <cfvo type="num" val="0"/>
        <cfvo type="num" val="2"/>
        <color theme="8" tint="-0.249977111117893"/>
        <color theme="0"/>
        <color rgb="FFFF6600"/>
      </colorScale>
    </cfRule>
  </conditionalFormatting>
  <conditionalFormatting sqref="D14:BF14 BY14:CQ14 BJ14:BW14">
    <cfRule type="colorScale" priority="12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18">
      <colorScale>
        <cfvo type="min"/>
        <cfvo type="num" val="0"/>
        <cfvo type="max"/>
        <color rgb="FF0070C0"/>
        <color theme="0"/>
        <color rgb="FFFF6600"/>
      </colorScale>
    </cfRule>
    <cfRule type="colorScale" priority="12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2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2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2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2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1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0">
      <colorScale>
        <cfvo type="num" val="-2"/>
        <cfvo type="num" val="0"/>
        <cfvo type="num" val="2"/>
        <color rgb="FFFF6600"/>
        <color theme="0"/>
        <color rgb="FF0070C0"/>
      </colorScale>
    </cfRule>
  </conditionalFormatting>
  <conditionalFormatting sqref="D15:BF15 BY15:CQ15 BJ15:BW15">
    <cfRule type="colorScale" priority="136">
      <colorScale>
        <cfvo type="min"/>
        <cfvo type="num" val="0"/>
        <cfvo type="max"/>
        <color rgb="FF0070C0"/>
        <color theme="0"/>
        <color rgb="FFFF6600"/>
      </colorScale>
    </cfRule>
    <cfRule type="colorScale" priority="13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4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4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4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4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4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3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38">
      <colorScale>
        <cfvo type="num" val="-2"/>
        <cfvo type="num" val="0"/>
        <cfvo type="num" val="2"/>
        <color rgb="FFFF6600"/>
        <color theme="0"/>
        <color rgb="FF0070C0"/>
      </colorScale>
    </cfRule>
  </conditionalFormatting>
  <conditionalFormatting sqref="D16:BF16 BY16:CQ16 BJ16:BW16">
    <cfRule type="colorScale" priority="145">
      <colorScale>
        <cfvo type="min"/>
        <cfvo type="num" val="0"/>
        <cfvo type="max"/>
        <color rgb="FF0070C0"/>
        <color theme="0"/>
        <color rgb="FFFF6600"/>
      </colorScale>
    </cfRule>
    <cfRule type="colorScale" priority="15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5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5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5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4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4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4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48">
      <colorScale>
        <cfvo type="num" val="-2"/>
        <cfvo type="num" val="0"/>
        <cfvo type="num" val="2"/>
        <color theme="8" tint="-0.249977111117893"/>
        <color theme="0"/>
        <color rgb="FFFF6600"/>
      </colorScale>
    </cfRule>
  </conditionalFormatting>
  <conditionalFormatting sqref="D17:BF17 BY17:CQ17 BJ17:BW17">
    <cfRule type="colorScale" priority="15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5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54">
      <colorScale>
        <cfvo type="min"/>
        <cfvo type="num" val="0"/>
        <cfvo type="max"/>
        <color rgb="FF0070C0"/>
        <color theme="0"/>
        <color rgb="FFFF6600"/>
      </colorScale>
    </cfRule>
    <cfRule type="colorScale" priority="16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6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6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5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5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7">
      <colorScale>
        <cfvo type="num" val="-2"/>
        <cfvo type="num" val="0"/>
        <cfvo type="num" val="2"/>
        <color theme="8" tint="-0.249977111117893"/>
        <color theme="0"/>
        <color rgb="FFFF6600"/>
      </colorScale>
    </cfRule>
  </conditionalFormatting>
  <conditionalFormatting sqref="D18:BF18 BY18:CQ18 BJ18:BW18">
    <cfRule type="colorScale" priority="17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6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6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6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6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6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63">
      <colorScale>
        <cfvo type="min"/>
        <cfvo type="num" val="0"/>
        <cfvo type="max"/>
        <color rgb="FF0070C0"/>
        <color theme="0"/>
        <color rgb="FFFF6600"/>
      </colorScale>
    </cfRule>
    <cfRule type="colorScale" priority="17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H9:BJ9 CI9:CS9 CC9:CG9 BN9:CA9">
    <cfRule type="colorScale" priority="55">
      <colorScale>
        <cfvo type="min"/>
        <cfvo type="num" val="0"/>
        <cfvo type="max"/>
        <color rgb="FF0070C0"/>
        <color theme="0"/>
        <color rgb="FFFF6600"/>
      </colorScale>
    </cfRule>
    <cfRule type="colorScale" priority="6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6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10:BV10 CO10:CS10 BZ10:CM10">
    <cfRule type="colorScale" priority="7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8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8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7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3">
      <colorScale>
        <cfvo type="min"/>
        <cfvo type="num" val="0"/>
        <cfvo type="max"/>
        <color rgb="FF0070C0"/>
        <color theme="0"/>
        <color rgb="FFFF6600"/>
      </colorScale>
    </cfRule>
    <cfRule type="colorScale" priority="7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5">
      <colorScale>
        <cfvo type="num" val="-2"/>
        <cfvo type="num" val="0"/>
        <cfvo type="num" val="2"/>
        <color rgb="FFFF6600"/>
        <color theme="0"/>
        <color rgb="FF0070C0"/>
      </colorScale>
    </cfRule>
  </conditionalFormatting>
  <conditionalFormatting sqref="T11:BV11 CO11:CS11 BZ11:CM11">
    <cfRule type="colorScale" priority="8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8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8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82">
      <colorScale>
        <cfvo type="min"/>
        <cfvo type="num" val="0"/>
        <cfvo type="max"/>
        <color rgb="FF0070C0"/>
        <color theme="0"/>
        <color rgb="FFFF6600"/>
      </colorScale>
    </cfRule>
    <cfRule type="colorScale" priority="8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8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9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85">
      <colorScale>
        <cfvo type="num" val="-2"/>
        <cfvo type="num" val="0"/>
        <cfvo type="num" val="2"/>
        <color theme="8" tint="-0.249977111117893"/>
        <color theme="0"/>
        <color rgb="FFFF6600"/>
      </colorScale>
    </cfRule>
  </conditionalFormatting>
  <conditionalFormatting sqref="X7:BZ7 CS7 CD7:CQ7">
    <cfRule type="colorScale" priority="2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9">
      <colorScale>
        <cfvo type="min"/>
        <cfvo type="num" val="0"/>
        <cfvo type="max"/>
        <color rgb="FF0070C0"/>
        <color theme="0"/>
        <color rgb="FFFF6600"/>
      </colorScale>
    </cfRule>
    <cfRule type="colorScale" priority="2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3">
      <colorScale>
        <cfvo type="num" val="-2"/>
        <cfvo type="num" val="0"/>
        <cfvo type="num" val="2"/>
        <color rgb="FF0070C0"/>
        <color theme="0"/>
        <color theme="9" tint="-0.249977111117893"/>
      </colorScale>
    </cfRule>
  </conditionalFormatting>
  <conditionalFormatting sqref="BG4:BI6 C4:C6 BZ4:BZ6 BX4:BX6">
    <cfRule type="colorScale" priority="1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1">
      <colorScale>
        <cfvo type="num" val="-2"/>
        <cfvo type="num" val="0"/>
        <cfvo type="num" val="2"/>
        <color rgb="FF0070C0"/>
        <color theme="0"/>
        <color rgb="FFFF6600"/>
      </colorScale>
    </cfRule>
  </conditionalFormatting>
  <conditionalFormatting sqref="BG8:BI8 C8 CP8 CD8 BX8">
    <cfRule type="colorScale" priority="5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5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5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1">
      <colorScale>
        <cfvo type="num" val="-2"/>
        <cfvo type="num" val="0"/>
        <cfvo type="num" val="2"/>
        <color rgb="FF00B0F0"/>
        <color theme="0"/>
        <color theme="9" tint="-0.249977111117893"/>
      </colorScale>
    </cfRule>
  </conditionalFormatting>
  <conditionalFormatting sqref="BK9:BM9 G9 CH9 CB9">
    <cfRule type="colorScale" priority="7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7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7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4">
      <colorScale>
        <cfvo type="num" val="-2"/>
        <cfvo type="num" val="0"/>
        <cfvo type="num" val="2"/>
        <color rgb="FF0070C0"/>
        <color theme="0"/>
        <color rgb="FFFF6600"/>
      </colorScale>
    </cfRule>
  </conditionalFormatting>
  <conditionalFormatting sqref="BW10:BY11 S10:S11 CN10:CN11">
    <cfRule type="colorScale" priority="9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9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9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9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9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9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9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9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9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7:CC7 W7 CR7">
    <cfRule type="colorScale" priority="3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1">
      <colorScale>
        <cfvo type="num" val="-2"/>
        <cfvo type="num" val="0"/>
        <cfvo type="num" val="2"/>
        <color theme="8" tint="-0.249977111117893"/>
        <color theme="0"/>
        <color rgb="FFFF6600"/>
      </colorScale>
    </cfRule>
  </conditionalFormatting>
  <conditionalFormatting sqref="CR15:CT15 CR12:CS14 BG12:BI18 C12:C18 CR16:CS18 BX12:BX18">
    <cfRule type="colorScale" priority="17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7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7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7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7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7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7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8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V17">
    <cfRule type="colorScale" priority="405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05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05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05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05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05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05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05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05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W17:EB17 CT17:DU17">
    <cfRule type="colorScale" priority="4041">
      <colorScale>
        <cfvo type="min"/>
        <cfvo type="num" val="0"/>
        <cfvo type="max"/>
        <color rgb="FF0070C0"/>
        <color theme="0"/>
        <color rgb="FFFF6600"/>
      </colorScale>
    </cfRule>
    <cfRule type="colorScale" priority="404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04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04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04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04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04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04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04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G10">
    <cfRule type="colorScale" priority="412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12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12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12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12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12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12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12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13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G11">
    <cfRule type="colorScale" priority="412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11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11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11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11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11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11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11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12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H10">
    <cfRule type="colorScale" priority="426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25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25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26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26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26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26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26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258">
      <colorScale>
        <cfvo type="num" val="-2"/>
        <cfvo type="num" val="0"/>
        <cfvo type="num" val="2"/>
        <color rgb="FF0070C0"/>
        <color theme="0"/>
        <color rgb="FFFF6600"/>
      </colorScale>
    </cfRule>
  </conditionalFormatting>
  <conditionalFormatting sqref="EH11">
    <cfRule type="colorScale" priority="424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24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24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24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23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24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24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24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243">
      <colorScale>
        <cfvo type="num" val="-2"/>
        <cfvo type="num" val="0"/>
        <cfvo type="num" val="2"/>
        <color rgb="FF0070C0"/>
        <color theme="0"/>
        <color theme="9" tint="-0.249977111117893"/>
      </colorScale>
    </cfRule>
  </conditionalFormatting>
  <conditionalFormatting sqref="EH10:EM10 CT10:EF10">
    <cfRule type="colorScale" priority="452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52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518">
      <colorScale>
        <cfvo type="min"/>
        <cfvo type="num" val="0"/>
        <cfvo type="max"/>
        <color rgb="FF0070C0"/>
        <color theme="0"/>
        <color rgb="FFFF6600"/>
      </colorScale>
    </cfRule>
    <cfRule type="colorScale" priority="451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2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52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52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52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52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H11:EM11 CT11:EF11">
    <cfRule type="colorScale" priority="448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48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48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482">
      <colorScale>
        <cfvo type="min"/>
        <cfvo type="num" val="0"/>
        <cfvo type="max"/>
        <color rgb="FF0070C0"/>
        <color theme="0"/>
        <color rgb="FFFF6600"/>
      </colorScale>
    </cfRule>
    <cfRule type="colorScale" priority="448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48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48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49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48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I10:EN10 CT10:EG10">
    <cfRule type="colorScale" priority="424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25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248">
      <colorScale>
        <cfvo type="min"/>
        <cfvo type="num" val="0"/>
        <cfvo type="max"/>
        <color rgb="FF0070C0"/>
        <color theme="0"/>
        <color rgb="FFFF6600"/>
      </colorScale>
    </cfRule>
    <cfRule type="colorScale" priority="425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25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25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25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25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252">
      <colorScale>
        <cfvo type="num" val="-2"/>
        <cfvo type="num" val="0"/>
        <cfvo type="num" val="2"/>
        <color rgb="FF0070C0"/>
        <color theme="0"/>
        <color theme="9" tint="-0.249977111117893"/>
      </colorScale>
    </cfRule>
  </conditionalFormatting>
  <conditionalFormatting sqref="EI11:EN11 CT11:EG11">
    <cfRule type="colorScale" priority="423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23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23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23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230">
      <colorScale>
        <cfvo type="min"/>
        <cfvo type="num" val="0"/>
        <cfvo type="max"/>
        <color rgb="FF0070C0"/>
        <color theme="0"/>
        <color rgb="FFFF6600"/>
      </colorScale>
    </cfRule>
    <cfRule type="colorScale" priority="423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23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23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235">
      <colorScale>
        <cfvo type="num" val="-2"/>
        <cfvo type="num" val="0"/>
        <cfvo type="num" val="2"/>
        <color rgb="FF00B0F0"/>
        <color theme="0"/>
        <color theme="9" tint="-0.249977111117893"/>
      </colorScale>
    </cfRule>
  </conditionalFormatting>
  <conditionalFormatting sqref="EO10:EU10 EW10:FB10">
    <cfRule type="colorScale" priority="454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54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54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53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3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53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54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54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536">
      <colorScale>
        <cfvo type="min"/>
        <cfvo type="num" val="0"/>
        <cfvo type="max"/>
        <color rgb="FF0070C0"/>
        <color theme="0"/>
        <color rgb="FFFF6600"/>
      </colorScale>
    </cfRule>
  </conditionalFormatting>
  <conditionalFormatting sqref="EO11:EU11 EW11:FB11">
    <cfRule type="colorScale" priority="450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50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00">
      <colorScale>
        <cfvo type="min"/>
        <cfvo type="num" val="0"/>
        <cfvo type="max"/>
        <color rgb="FF0070C0"/>
        <color theme="0"/>
        <color rgb="FFFF6600"/>
      </colorScale>
    </cfRule>
    <cfRule type="colorScale" priority="450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50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50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50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50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503">
      <colorScale>
        <cfvo type="num" val="-2"/>
        <cfvo type="num" val="0"/>
        <cfvo type="num" val="2"/>
        <color theme="8" tint="-0.249977111117893"/>
        <color theme="0"/>
        <color rgb="FFFF6600"/>
      </colorScale>
    </cfRule>
  </conditionalFormatting>
  <conditionalFormatting sqref="ES9">
    <cfRule type="colorScale" priority="413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13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13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13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13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13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13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13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132">
      <colorScale>
        <cfvo type="num" val="-2"/>
        <cfvo type="num" val="0"/>
        <cfvo type="num" val="2"/>
        <color rgb="FF0070C0"/>
        <color theme="0"/>
        <color rgb="FFFF6600"/>
      </colorScale>
    </cfRule>
  </conditionalFormatting>
  <conditionalFormatting sqref="ET9">
    <cfRule type="colorScale" priority="427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27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27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27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27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28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28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28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28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T9:EY9 CT9:ER9">
    <cfRule type="colorScale" priority="457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58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572">
      <colorScale>
        <cfvo type="min"/>
        <cfvo type="num" val="0"/>
        <cfvo type="max"/>
        <color rgb="FF0070C0"/>
        <color theme="0"/>
        <color rgb="FFFF6600"/>
      </colorScale>
    </cfRule>
    <cfRule type="colorScale" priority="457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7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57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57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57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57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</conditionalFormatting>
  <conditionalFormatting sqref="EU9:EZ9 CT9:ES9">
    <cfRule type="colorScale" priority="427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27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27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27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26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266">
      <colorScale>
        <cfvo type="min"/>
        <cfvo type="num" val="0"/>
        <cfvo type="max"/>
        <color rgb="FF0070C0"/>
        <color theme="0"/>
        <color rgb="FFFF6600"/>
      </colorScale>
    </cfRule>
    <cfRule type="colorScale" priority="426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26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270">
      <colorScale>
        <cfvo type="num" val="-2"/>
        <cfvo type="num" val="0"/>
        <cfvo type="num" val="2"/>
        <color rgb="FF0070C0"/>
        <color theme="0"/>
        <color theme="9" tint="-0.249977111117893"/>
      </colorScale>
    </cfRule>
  </conditionalFormatting>
  <conditionalFormatting sqref="EV10">
    <cfRule type="colorScale" priority="455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54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54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4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4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55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54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55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55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V11">
    <cfRule type="colorScale" priority="451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51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51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50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1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1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51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51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51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</conditionalFormatting>
  <conditionalFormatting sqref="EX4">
    <cfRule type="colorScale" priority="435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35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35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35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35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34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34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34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35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5">
    <cfRule type="colorScale" priority="432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33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33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33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33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33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33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33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330">
      <colorScale>
        <cfvo type="num" val="-2"/>
        <cfvo type="num" val="0"/>
        <cfvo type="num" val="2"/>
        <color rgb="FF0070C0"/>
        <color theme="0"/>
        <color rgb="FFFF6600"/>
      </colorScale>
    </cfRule>
  </conditionalFormatting>
  <conditionalFormatting sqref="EX6">
    <cfRule type="colorScale" priority="431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31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31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31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31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31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31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31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31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</conditionalFormatting>
  <conditionalFormatting sqref="EX8">
    <cfRule type="colorScale" priority="429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29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29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29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29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29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30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29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30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12">
    <cfRule type="colorScale" priority="410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11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10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11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10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10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11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10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104">
      <colorScale>
        <cfvo type="num" val="-2"/>
        <cfvo type="num" val="0"/>
        <cfvo type="num" val="2"/>
        <color rgb="FF0070C0"/>
        <color theme="0"/>
        <color rgb="FFFF6600"/>
      </colorScale>
    </cfRule>
  </conditionalFormatting>
  <conditionalFormatting sqref="EX13">
    <cfRule type="colorScale" priority="420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20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21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20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20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20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20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20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21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14">
    <cfRule type="colorScale" priority="419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19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18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18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19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18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19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18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189">
      <colorScale>
        <cfvo type="num" val="-2"/>
        <cfvo type="num" val="0"/>
        <cfvo type="num" val="2"/>
        <color rgb="FF0070C0"/>
        <color theme="0"/>
        <color theme="9" tint="-0.249977111117893"/>
      </colorScale>
    </cfRule>
  </conditionalFormatting>
  <conditionalFormatting sqref="EX15">
    <cfRule type="colorScale" priority="417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17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17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17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17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16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16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16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17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Y4:FD4 CT4:EW4">
    <cfRule type="colorScale" priority="434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34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34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34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33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338">
      <colorScale>
        <cfvo type="min"/>
        <cfvo type="num" val="0"/>
        <cfvo type="max"/>
        <color rgb="FF0070C0"/>
        <color theme="0"/>
        <color rgb="FFFF6600"/>
      </colorScale>
    </cfRule>
    <cfRule type="colorScale" priority="434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34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34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Y5:FD5 CT5:EW5">
    <cfRule type="colorScale" priority="432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32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32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32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32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320">
      <colorScale>
        <cfvo type="min"/>
        <cfvo type="num" val="0"/>
        <cfvo type="max"/>
        <color rgb="FF0070C0"/>
        <color theme="0"/>
        <color rgb="FFFF6600"/>
      </colorScale>
    </cfRule>
    <cfRule type="colorScale" priority="432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32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323">
      <colorScale>
        <cfvo type="num" val="-2"/>
        <cfvo type="num" val="0"/>
        <cfvo type="num" val="2"/>
        <color theme="8" tint="-0.249977111117893"/>
        <color theme="0"/>
        <color rgb="FFFF6600"/>
      </colorScale>
    </cfRule>
  </conditionalFormatting>
  <conditionalFormatting sqref="EY6:FD6 CT6:EW6">
    <cfRule type="colorScale" priority="431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302">
      <colorScale>
        <cfvo type="min"/>
        <cfvo type="num" val="0"/>
        <cfvo type="max"/>
        <color rgb="FF0070C0"/>
        <color theme="0"/>
        <color rgb="FFFF6600"/>
      </colorScale>
    </cfRule>
    <cfRule type="colorScale" priority="430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30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30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30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30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30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30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Y8:FD8 CT8:EW8">
    <cfRule type="colorScale" priority="429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29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28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28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28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28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28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284">
      <colorScale>
        <cfvo type="min"/>
        <cfvo type="num" val="0"/>
        <cfvo type="max"/>
        <color rgb="FF0070C0"/>
        <color theme="0"/>
        <color rgb="FFFF6600"/>
      </colorScale>
    </cfRule>
    <cfRule type="colorScale" priority="429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Y12:FD12 CT12:EW12">
    <cfRule type="colorScale" priority="410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09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10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09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095">
      <colorScale>
        <cfvo type="min"/>
        <cfvo type="num" val="0"/>
        <cfvo type="max"/>
        <color rgb="FF0070C0"/>
        <color theme="0"/>
        <color rgb="FFFF6600"/>
      </colorScale>
    </cfRule>
    <cfRule type="colorScale" priority="410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10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09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097">
      <colorScale>
        <cfvo type="num" val="-2"/>
        <cfvo type="num" val="0"/>
        <cfvo type="num" val="2"/>
        <color rgb="FFFF6600"/>
        <color theme="0"/>
        <color rgb="FF0070C0"/>
      </colorScale>
    </cfRule>
  </conditionalFormatting>
  <conditionalFormatting sqref="EY13:FD13 CT13:EW13">
    <cfRule type="colorScale" priority="419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194">
      <colorScale>
        <cfvo type="min"/>
        <cfvo type="num" val="0"/>
        <cfvo type="max"/>
        <color rgb="FF0070C0"/>
        <color theme="0"/>
        <color rgb="FFFF6600"/>
      </colorScale>
    </cfRule>
    <cfRule type="colorScale" priority="419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19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19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20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20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19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20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Y14:FD14 CT14:EW14">
    <cfRule type="colorScale" priority="4176">
      <colorScale>
        <cfvo type="min"/>
        <cfvo type="num" val="0"/>
        <cfvo type="max"/>
        <color rgb="FF0070C0"/>
        <color theme="0"/>
        <color rgb="FFFF6600"/>
      </colorScale>
    </cfRule>
    <cfRule type="colorScale" priority="418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18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18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18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18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17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17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177">
      <colorScale>
        <cfvo type="num" val="-2"/>
        <cfvo type="num" val="0"/>
        <cfvo type="num" val="2"/>
        <color rgb="FF0070C0"/>
        <color theme="0"/>
        <color rgb="FFFF6600"/>
      </colorScale>
    </cfRule>
  </conditionalFormatting>
  <conditionalFormatting sqref="EY15:FD15 CU15:EW15">
    <cfRule type="colorScale" priority="416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16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16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16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16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15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158">
      <colorScale>
        <cfvo type="min"/>
        <cfvo type="num" val="0"/>
        <cfvo type="max"/>
        <color rgb="FF0070C0"/>
        <color theme="0"/>
        <color rgb="FFFF6600"/>
      </colorScale>
    </cfRule>
    <cfRule type="colorScale" priority="416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163">
      <colorScale>
        <cfvo type="num" val="-2"/>
        <cfvo type="num" val="0"/>
        <cfvo type="num" val="2"/>
        <color rgb="FF00B0F0"/>
        <color theme="0"/>
        <color theme="9" tint="-0.249977111117893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103627C2F4969444B9DFD665D750DD18" ma:contentTypeVersion="17" ma:contentTypeDescription="Izveidot jaunu dokumentu." ma:contentTypeScope="" ma:versionID="abe39919a33628c5bb3fea5ed0fdefed">
  <xsd:schema xmlns:xsd="http://www.w3.org/2001/XMLSchema" xmlns:xs="http://www.w3.org/2001/XMLSchema" xmlns:p="http://schemas.microsoft.com/office/2006/metadata/properties" xmlns:ns1="http://schemas.microsoft.com/sharepoint/v3" xmlns:ns2="594c01c2-5651-43c1-91c6-5886a185086b" xmlns:ns3="7ba305ec-9cbc-4545-996f-db38dd6e3512" targetNamespace="http://schemas.microsoft.com/office/2006/metadata/properties" ma:root="true" ma:fieldsID="ba66587c4819d5da5e2df03d59e6937f" ns1:_="" ns2:_="" ns3:_="">
    <xsd:import namespace="http://schemas.microsoft.com/sharepoint/v3"/>
    <xsd:import namespace="594c01c2-5651-43c1-91c6-5886a185086b"/>
    <xsd:import namespace="7ba305ec-9cbc-4545-996f-db38dd6e351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ākuma datuma plānošana" ma:description="Sākuma datuma plānošana ir vietnes kolonna, ko izveido publicēšanas līdzeklis. To izmanto, lai norādītu datumu un laiku, kad lapa tiks pirmo reizi parādīta vietnes apmeklētājiem." ma:internalName="PublishingStartDate">
      <xsd:simpleType>
        <xsd:restriction base="dms:Unknown"/>
      </xsd:simpleType>
    </xsd:element>
    <xsd:element name="PublishingExpirationDate" ma:index="9" nillable="true" ma:displayName="Beigu datuma plānošana" ma:description="Beigu datuma plānošana ir vietnes kolonna, ko izveido publicēšanas līdzeklis. To izmanto, lai norādītu datumu un laiku, kad tiks pārtraukta šīs lapas rādīšana vietnes apmeklētājiem." ma:internalName="PublishingExpirationDate">
      <xsd:simpleType>
        <xsd:restriction base="dms:Unknown"/>
      </xsd:simpleType>
    </xsd:element>
    <xsd:element name="_ip_UnifiedCompliancePolicyProperties" ma:index="24" nillable="true" ma:displayName="Vienotās atbilstības politikas rekvizīti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Vienotās atbilstības politikas UI darbīb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c01c2-5651-43c1-91c6-5886a18508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Attēlu atzīmes" ma:readOnly="false" ma:fieldId="{5cf76f15-5ced-4ddc-b409-7134ff3c332f}" ma:taxonomyMulti="true" ma:sspId="c20d572e-93f8-47b3-8c65-cc8b4da651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305ec-9cbc-4545-996f-db38dd6e351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c703e71-4dcb-4415-a4b8-58599872ad86}" ma:internalName="TaxCatchAll" ma:showField="CatchAllData" ma:web="7ba305ec-9cbc-4545-996f-db38dd6e35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ba305ec-9cbc-4545-996f-db38dd6e3512" xsi:nil="true"/>
    <PublishingExpirationDate xmlns="http://schemas.microsoft.com/sharepoint/v3" xsi:nil="true"/>
    <lcf76f155ced4ddcb4097134ff3c332f xmlns="594c01c2-5651-43c1-91c6-5886a185086b">
      <Terms xmlns="http://schemas.microsoft.com/office/infopath/2007/PartnerControls"/>
    </lcf76f155ced4ddcb4097134ff3c332f>
    <PublishingStartDate xmlns="http://schemas.microsoft.com/sharepoint/v3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40262B5-9A58-451F-81DD-EA49A2A2FA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5B10D3-C557-41D1-92DE-631E37F642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4c01c2-5651-43c1-91c6-5886a185086b"/>
    <ds:schemaRef ds:uri="7ba305ec-9cbc-4545-996f-db38dd6e35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FB150C-82A0-40FB-A312-75EA650F00C9}">
  <ds:schemaRefs>
    <ds:schemaRef ds:uri="http://purl.org/dc/dcmitype/"/>
    <ds:schemaRef ds:uri="http://purl.org/dc/terms/"/>
    <ds:schemaRef ds:uri="18cde31a-aed2-49ce-b570-e812b29b6342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9c70c90a-7b91-4514-9304-0bf9c3ca33df"/>
    <ds:schemaRef ds:uri="http://www.w3.org/XML/1998/namespace"/>
    <ds:schemaRef ds:uri="7ba305ec-9cbc-4545-996f-db38dd6e3512"/>
    <ds:schemaRef ds:uri="http://schemas.microsoft.com/sharepoint/v3"/>
    <ds:schemaRef ds:uri="594c01c2-5651-43c1-91c6-5886a185086b"/>
  </ds:schemaRefs>
</ds:datastoreItem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3</vt:i4>
      </vt:variant>
      <vt:variant>
        <vt:lpstr>Diapazoni ar nosaukumiem</vt:lpstr>
      </vt:variant>
      <vt:variant>
        <vt:i4>1</vt:i4>
      </vt:variant>
    </vt:vector>
  </HeadingPairs>
  <TitlesOfParts>
    <vt:vector size="4" baseType="lpstr">
      <vt:lpstr>Legend</vt:lpstr>
      <vt:lpstr>DATA</vt:lpstr>
      <vt:lpstr>HEATMAP</vt:lpstr>
      <vt:lpstr>DATA!Drukas_apgabals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ekonomikas siltuma karte</dc:title>
  <dc:creator/>
  <cp:lastModifiedBy/>
  <dcterms:created xsi:type="dcterms:W3CDTF">2006-09-16T00:00:00Z</dcterms:created>
  <dcterms:modified xsi:type="dcterms:W3CDTF">2024-01-02T13:37:25Z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0x010100103627C2F4969444B9DFD665D750DD18</vt:lpwstr>
  </property>
  <property fmtid="{D5CDD505-2E9C-101B-9397-08002B2CF9AE}" pid="3" name="MediaServiceImageTags">
    <vt:lpwstr/>
  </property>
</Properties>
</file>