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_Fiskala_politika\Dati_Ceturksnu_parskati\04_2018_bilances\"/>
    </mc:Choice>
  </mc:AlternateContent>
  <bookViews>
    <workbookView xWindow="0" yWindow="0" windowWidth="29070" windowHeight="15870"/>
  </bookViews>
  <sheets>
    <sheet name="Bilances un EKS korekcijas" sheetId="9" r:id="rId1"/>
    <sheet name="IKP" sheetId="10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3" i="9" l="1"/>
  <c r="E262" i="9"/>
  <c r="E261" i="9"/>
  <c r="E260" i="9"/>
  <c r="E259" i="9"/>
  <c r="E258" i="9"/>
  <c r="D263" i="9"/>
  <c r="D262" i="9"/>
  <c r="D261" i="9"/>
  <c r="D260" i="9"/>
  <c r="D259" i="9"/>
  <c r="D258" i="9"/>
  <c r="E229" i="9"/>
  <c r="E228" i="9"/>
  <c r="E227" i="9"/>
  <c r="E226" i="9"/>
  <c r="E225" i="9"/>
  <c r="E224" i="9"/>
  <c r="D229" i="9"/>
  <c r="D228" i="9"/>
  <c r="D227" i="9"/>
  <c r="D226" i="9"/>
  <c r="D225" i="9"/>
  <c r="D224" i="9"/>
  <c r="E194" i="9"/>
  <c r="E193" i="9"/>
  <c r="E192" i="9"/>
  <c r="E191" i="9"/>
  <c r="E190" i="9"/>
  <c r="E189" i="9"/>
  <c r="D194" i="9"/>
  <c r="D193" i="9"/>
  <c r="D192" i="9"/>
  <c r="D191" i="9"/>
  <c r="D190" i="9"/>
  <c r="D189" i="9"/>
  <c r="E159" i="9"/>
  <c r="E158" i="9"/>
  <c r="E157" i="9"/>
  <c r="E156" i="9"/>
  <c r="E155" i="9"/>
  <c r="E154" i="9"/>
  <c r="D159" i="9"/>
  <c r="D158" i="9"/>
  <c r="D157" i="9"/>
  <c r="D156" i="9"/>
  <c r="D155" i="9"/>
  <c r="D154" i="9"/>
  <c r="E124" i="9"/>
  <c r="E123" i="9"/>
  <c r="E122" i="9"/>
  <c r="E121" i="9"/>
  <c r="E120" i="9"/>
  <c r="E119" i="9"/>
  <c r="D124" i="9"/>
  <c r="D123" i="9"/>
  <c r="D122" i="9"/>
  <c r="D121" i="9"/>
  <c r="D120" i="9"/>
  <c r="D119" i="9"/>
  <c r="D89" i="9"/>
  <c r="D88" i="9"/>
  <c r="D87" i="9"/>
  <c r="D86" i="9"/>
  <c r="D85" i="9"/>
  <c r="D84" i="9"/>
  <c r="E89" i="9"/>
  <c r="E88" i="9"/>
  <c r="E87" i="9"/>
  <c r="E86" i="9"/>
  <c r="D54" i="9"/>
  <c r="D53" i="9"/>
  <c r="D52" i="9"/>
  <c r="D51" i="9"/>
  <c r="D50" i="9"/>
  <c r="D49" i="9"/>
  <c r="E40" i="9"/>
  <c r="E75" i="9" s="1"/>
  <c r="E85" i="9" s="1"/>
  <c r="E39" i="9"/>
  <c r="F39" i="9" s="1"/>
  <c r="D15" i="9"/>
  <c r="D16" i="9"/>
  <c r="D17" i="9"/>
  <c r="D18" i="9"/>
  <c r="D19" i="9"/>
  <c r="D14" i="9"/>
  <c r="E15" i="9"/>
  <c r="E16" i="9"/>
  <c r="E17" i="9"/>
  <c r="E18" i="9"/>
  <c r="E19" i="9"/>
  <c r="E14" i="9"/>
  <c r="A3" i="10"/>
  <c r="F4" i="9"/>
  <c r="F9" i="9"/>
  <c r="F8" i="9"/>
  <c r="F7" i="9"/>
  <c r="F6" i="9"/>
  <c r="F5" i="9"/>
  <c r="E74" i="9" l="1"/>
  <c r="E84" i="9" s="1"/>
  <c r="F263" i="9" l="1"/>
  <c r="F262" i="9"/>
  <c r="F261" i="9"/>
  <c r="F260" i="9"/>
  <c r="F259" i="9"/>
  <c r="F258" i="9"/>
  <c r="F253" i="9"/>
  <c r="F252" i="9"/>
  <c r="F251" i="9"/>
  <c r="F250" i="9"/>
  <c r="F249" i="9"/>
  <c r="F248" i="9"/>
  <c r="F229" i="9"/>
  <c r="F228" i="9"/>
  <c r="F227" i="9"/>
  <c r="F226" i="9"/>
  <c r="F225" i="9"/>
  <c r="F224" i="9"/>
  <c r="F219" i="9"/>
  <c r="F218" i="9"/>
  <c r="F217" i="9"/>
  <c r="F216" i="9"/>
  <c r="F215" i="9"/>
  <c r="F214" i="9"/>
  <c r="F194" i="9"/>
  <c r="F193" i="9"/>
  <c r="F192" i="9"/>
  <c r="F191" i="9"/>
  <c r="F190" i="9"/>
  <c r="F189" i="9"/>
  <c r="F184" i="9"/>
  <c r="F183" i="9"/>
  <c r="F182" i="9"/>
  <c r="F181" i="9"/>
  <c r="F180" i="9"/>
  <c r="F179" i="9"/>
  <c r="F159" i="9"/>
  <c r="F158" i="9"/>
  <c r="F157" i="9"/>
  <c r="F156" i="9"/>
  <c r="F155" i="9"/>
  <c r="F154" i="9"/>
  <c r="F149" i="9"/>
  <c r="F148" i="9"/>
  <c r="F147" i="9"/>
  <c r="F146" i="9"/>
  <c r="F145" i="9"/>
  <c r="F144" i="9"/>
  <c r="F124" i="9"/>
  <c r="F123" i="9"/>
  <c r="F122" i="9"/>
  <c r="F121" i="9"/>
  <c r="F120" i="9"/>
  <c r="F119" i="9"/>
  <c r="F114" i="9"/>
  <c r="F113" i="9"/>
  <c r="F112" i="9"/>
  <c r="F111" i="9"/>
  <c r="F110" i="9"/>
  <c r="F109" i="9"/>
  <c r="F89" i="9"/>
  <c r="F88" i="9"/>
  <c r="F87" i="9"/>
  <c r="F86" i="9"/>
  <c r="F85" i="9"/>
  <c r="F84" i="9"/>
  <c r="F79" i="9"/>
  <c r="F78" i="9"/>
  <c r="F77" i="9"/>
  <c r="F76" i="9"/>
  <c r="F75" i="9"/>
  <c r="F74" i="9"/>
  <c r="F54" i="9"/>
  <c r="F53" i="9"/>
  <c r="F52" i="9"/>
  <c r="F51" i="9"/>
  <c r="F50" i="9"/>
  <c r="F49" i="9"/>
  <c r="F44" i="9"/>
  <c r="F43" i="9"/>
  <c r="F42" i="9"/>
  <c r="F41" i="9"/>
  <c r="F40" i="9"/>
  <c r="F15" i="9"/>
  <c r="F16" i="9"/>
  <c r="F17" i="9"/>
  <c r="F18" i="9"/>
  <c r="F19" i="9"/>
  <c r="F14" i="9"/>
</calcChain>
</file>

<file path=xl/comments1.xml><?xml version="1.0" encoding="utf-8"?>
<comments xmlns="http://schemas.openxmlformats.org/spreadsheetml/2006/main">
  <authors>
    <author>Dace Kalsone</author>
  </authors>
  <commentList>
    <comment ref="E41" authorId="0" shapeId="0">
      <text>
        <r>
          <rPr>
            <sz val="9"/>
            <color indexed="81"/>
            <rFont val="Tahoma"/>
            <family val="2"/>
            <charset val="186"/>
          </rPr>
          <t>Aritmētiski būtu jāsanāk -253,7 milj. eiro. Ja rēķina likumā doto IKP nominālajās cenās.</t>
        </r>
      </text>
    </comment>
    <comment ref="E42" authorId="0" shapeId="0">
      <text>
        <r>
          <rPr>
            <sz val="9"/>
            <color indexed="81"/>
            <rFont val="Tahoma"/>
            <family val="2"/>
            <charset val="186"/>
          </rPr>
          <t xml:space="preserve">Aritmētiski būtu jāsanāk -261,3 milj. eiro. Ja rēķina likumā doto IKP nominālajās cenās.
</t>
        </r>
      </text>
    </comment>
    <comment ref="E43" authorId="0" shapeId="0">
      <text>
        <r>
          <rPr>
            <sz val="9"/>
            <color indexed="81"/>
            <rFont val="Tahoma"/>
            <family val="2"/>
            <charset val="186"/>
          </rPr>
          <t>Aritmētiski būtu jāsanāk -290,4 milj. eiro. Ja rēķina likumā doto IKP nominālajās cenās.</t>
        </r>
      </text>
    </comment>
    <comment ref="E44" authorId="0" shapeId="0">
      <text>
        <r>
          <rPr>
            <sz val="9"/>
            <color indexed="81"/>
            <rFont val="Tahoma"/>
            <family val="2"/>
            <charset val="186"/>
          </rPr>
          <t>Aritmētiski būtu jāsanāk -283,6 milj. eiro. Ja rēķina likumā doto IKP nominālajās cenās.</t>
        </r>
      </text>
    </comment>
  </commentList>
</comments>
</file>

<file path=xl/comments2.xml><?xml version="1.0" encoding="utf-8"?>
<comments xmlns="http://schemas.openxmlformats.org/spreadsheetml/2006/main">
  <authors>
    <author>Dace Kalsone</author>
  </authors>
  <commentList>
    <comment ref="B8" authorId="0" shapeId="0">
      <text>
        <r>
          <rPr>
            <sz val="9"/>
            <color indexed="81"/>
            <rFont val="Tahoma"/>
            <family val="2"/>
            <charset val="186"/>
          </rPr>
          <t>15.10.2018.makroekonomikas prognozes. http://fdp.gov.lv/15102018-makroekonomikas-prognozu-apstiprinasana</t>
        </r>
      </text>
    </comment>
  </commentList>
</comments>
</file>

<file path=xl/sharedStrings.xml><?xml version="1.0" encoding="utf-8"?>
<sst xmlns="http://schemas.openxmlformats.org/spreadsheetml/2006/main" count="98" uniqueCount="24">
  <si>
    <t>2-3</t>
  </si>
  <si>
    <t>Faktiskais IKP apmērs, 01.02.2019., tūkst. eiro</t>
  </si>
  <si>
    <t>VTBIL noteiktais tā gada IKP apmērs, tūkst. eiro</t>
  </si>
  <si>
    <t>Year</t>
  </si>
  <si>
    <t>Outcome</t>
  </si>
  <si>
    <t>Objective, set in the Budget law</t>
  </si>
  <si>
    <t>Difference</t>
  </si>
  <si>
    <t>Objective, set in the Budget framework</t>
  </si>
  <si>
    <t>Structural general government budget balance, % of GDP</t>
  </si>
  <si>
    <t>Structural general government budget balance, million euro</t>
  </si>
  <si>
    <t>General government budget balance, % of GDP</t>
  </si>
  <si>
    <t>General government budget balance, million euro</t>
  </si>
  <si>
    <t>European System of Accounts (ESA) corrections, million euro</t>
  </si>
  <si>
    <t>European System of Accounts (ESA) corrections, % of GDP</t>
  </si>
  <si>
    <t>General government budget balance (cash flow), million euro</t>
  </si>
  <si>
    <t>General government budget balance (cash flow), % of GDP</t>
  </si>
  <si>
    <t>Central government basic budget balance (cash flow), million euro</t>
  </si>
  <si>
    <t>Central government special budget balance (cash flow), million euro</t>
  </si>
  <si>
    <t>Central government special budget balance (cash flow), % of GDP</t>
  </si>
  <si>
    <t>Local government budget balance (cash flow), million euro</t>
  </si>
  <si>
    <t>Local government budget balance (cash flow), % of GDP</t>
  </si>
  <si>
    <t>Derived public persons budget balance (cash flow), million euro</t>
  </si>
  <si>
    <t>Derived public persons budget balance (cash flow), % of GDP</t>
  </si>
  <si>
    <t>Central government basic budget balance (cash flow), %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</si>
</sst>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2"/>
      <color theme="1"/>
      <name val="Times New Roman"/>
      <family val="2"/>
      <charset val="186"/>
    </font>
    <font>
      <b/>
      <sz val="10"/>
      <color theme="1"/>
      <name val="Calibri Light"/>
      <family val="2"/>
      <charset val="186"/>
      <scheme val="major"/>
    </font>
    <font>
      <sz val="10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2" fontId="2" fillId="2" borderId="4" xfId="0" applyNumberFormat="1" applyFont="1" applyFill="1" applyBorder="1" applyAlignment="1">
      <alignment horizontal="left" vertical="center"/>
    </xf>
    <xf numFmtId="0" fontId="2" fillId="0" borderId="4" xfId="0" applyFont="1" applyBorder="1"/>
    <xf numFmtId="164" fontId="2" fillId="0" borderId="4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4" fontId="2" fillId="0" borderId="4" xfId="0" applyNumberFormat="1" applyFont="1" applyFill="1" applyBorder="1"/>
    <xf numFmtId="0" fontId="3" fillId="3" borderId="0" xfId="0" applyFont="1" applyFill="1"/>
    <xf numFmtId="164" fontId="2" fillId="3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200"/>
              <a:t>Difference among outcome and planned structural general government budget balance, %pp of GDP</a:t>
            </a:r>
          </a:p>
        </c:rich>
      </c:tx>
      <c:layout>
        <c:manualLayout>
          <c:xMode val="edge"/>
          <c:yMode val="edge"/>
          <c:x val="0.1427019601273245"/>
          <c:y val="1.4184397163120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8026135030993463E-2"/>
          <c:y val="0.21418439716312057"/>
          <c:w val="0.88076819121014127"/>
          <c:h val="0.73380614657210397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02-46F8-9928-A117287D4F89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02-46F8-9928-A117287D4F89}"/>
              </c:ext>
            </c:extLst>
          </c:dPt>
          <c:cat>
            <c:numRef>
              <c:f>'Bilances un EKS korekcijas'!$C$4:$C$9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korekcijas'!$F$4:$F$9</c:f>
              <c:numCache>
                <c:formatCode>#\ ##0.0</c:formatCode>
                <c:ptCount val="6"/>
                <c:pt idx="0">
                  <c:v>8.3224085248446711E-2</c:v>
                </c:pt>
                <c:pt idx="1">
                  <c:v>-0.30220221428550076</c:v>
                </c:pt>
                <c:pt idx="2">
                  <c:v>-0.26007865555260512</c:v>
                </c:pt>
                <c:pt idx="3">
                  <c:v>1.0655329632722794</c:v>
                </c:pt>
                <c:pt idx="4">
                  <c:v>0.23255169398552034</c:v>
                </c:pt>
                <c:pt idx="5">
                  <c:v>0.95699841725739021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2-46F8-9928-A117287D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221760"/>
        <c:axId val="662220928"/>
      </c:barChart>
      <c:catAx>
        <c:axId val="6622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2220928"/>
        <c:crosses val="autoZero"/>
        <c:auto val="1"/>
        <c:lblAlgn val="ctr"/>
        <c:lblOffset val="100"/>
        <c:noMultiLvlLbl val="0"/>
      </c:catAx>
      <c:valAx>
        <c:axId val="66222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22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200" b="0" i="0" baseline="0">
                <a:effectLst/>
              </a:rPr>
              <a:t>Difference among outcome and planned general government budget balance, %pp of GDP</a:t>
            </a:r>
            <a:endParaRPr lang="lv-L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7932579912185907E-2"/>
          <c:y val="0.20509259259259255"/>
          <c:w val="0.88089491205313919"/>
          <c:h val="0.68750801983085452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5A-4A94-850F-84A9388D549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5A-4A94-850F-84A9388D5497}"/>
              </c:ext>
            </c:extLst>
          </c:dPt>
          <c:cat>
            <c:numRef>
              <c:f>'Bilances un EKS korekcijas'!$C$49:$C$54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korekcijas'!$F$49:$F$54</c:f>
              <c:numCache>
                <c:formatCode>#\ ##0.0</c:formatCode>
                <c:ptCount val="6"/>
                <c:pt idx="0">
                  <c:v>0.24085484927804335</c:v>
                </c:pt>
                <c:pt idx="1">
                  <c:v>-0.58886002692081452</c:v>
                </c:pt>
                <c:pt idx="2">
                  <c:v>-0.36014228363076106</c:v>
                </c:pt>
                <c:pt idx="3">
                  <c:v>1.062403582847647</c:v>
                </c:pt>
                <c:pt idx="4">
                  <c:v>0.61410068103288074</c:v>
                </c:pt>
                <c:pt idx="5">
                  <c:v>0.60176909912948839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A-4A94-850F-84A9388D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6888176"/>
        <c:axId val="2056891920"/>
      </c:barChart>
      <c:catAx>
        <c:axId val="20568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6891920"/>
        <c:crosses val="autoZero"/>
        <c:auto val="1"/>
        <c:lblAlgn val="ctr"/>
        <c:lblOffset val="100"/>
        <c:noMultiLvlLbl val="0"/>
      </c:catAx>
      <c:valAx>
        <c:axId val="205689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688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200" b="0" i="0" baseline="0">
                <a:effectLst/>
              </a:rPr>
              <a:t>Difference among outcome and planned ESA corrections, %pp of GDP</a:t>
            </a:r>
            <a:endParaRPr lang="lv-L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870545842786606E-2"/>
          <c:y val="0.1958333333333333"/>
          <c:w val="0.88905600782952976"/>
          <c:h val="0.6967672790901137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'Bilances un EKS korekcijas'!$C$84:$C$89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korekcijas'!$F$84:$F$89</c:f>
              <c:numCache>
                <c:formatCode>#\ ##0.0</c:formatCode>
                <c:ptCount val="6"/>
                <c:pt idx="0">
                  <c:v>9.7385979746016038E-2</c:v>
                </c:pt>
                <c:pt idx="1">
                  <c:v>0.38583999748617598</c:v>
                </c:pt>
                <c:pt idx="2">
                  <c:v>2.6195327135516089E-2</c:v>
                </c:pt>
                <c:pt idx="3">
                  <c:v>0.15278148183838236</c:v>
                </c:pt>
                <c:pt idx="4">
                  <c:v>0.18995840626872601</c:v>
                </c:pt>
                <c:pt idx="5">
                  <c:v>0.70083507738777384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A-4C36-BA7E-EE550A574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9143168"/>
        <c:axId val="2056856144"/>
      </c:barChart>
      <c:catAx>
        <c:axId val="17791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6856144"/>
        <c:crosses val="autoZero"/>
        <c:auto val="1"/>
        <c:lblAlgn val="ctr"/>
        <c:lblOffset val="100"/>
        <c:noMultiLvlLbl val="0"/>
      </c:catAx>
      <c:valAx>
        <c:axId val="205685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7914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200" b="0" i="0" baseline="0">
                <a:effectLst/>
              </a:rPr>
              <a:t>Difference among outcome and planned general government budget balance (cash flow), %pp of GDP</a:t>
            </a:r>
            <a:endParaRPr lang="lv-L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7932579912185907E-2"/>
          <c:y val="0.1958333333333333"/>
          <c:w val="0.88089491205313919"/>
          <c:h val="0.6967672790901137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3C-437C-B765-C37E76D55E55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C-437C-B765-C37E76D55E55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3C-437C-B765-C37E76D55E55}"/>
              </c:ext>
            </c:extLst>
          </c:dPt>
          <c:cat>
            <c:numRef>
              <c:f>'Bilances un EKS korekcijas'!$C$119:$C$124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korekcijas'!$F$119:$F$124</c:f>
              <c:numCache>
                <c:formatCode>#\ ##0.0</c:formatCode>
                <c:ptCount val="6"/>
                <c:pt idx="0">
                  <c:v>0.14346886953202731</c:v>
                </c:pt>
                <c:pt idx="1">
                  <c:v>-0.97470002440699055</c:v>
                </c:pt>
                <c:pt idx="2">
                  <c:v>-0.40587588307207678</c:v>
                </c:pt>
                <c:pt idx="3">
                  <c:v>0.90822505203599979</c:v>
                </c:pt>
                <c:pt idx="4">
                  <c:v>0.32061994775586011</c:v>
                </c:pt>
                <c:pt idx="5">
                  <c:v>-0.16356049499018765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C-437C-B765-C37E76D5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4760672"/>
        <c:axId val="2014758176"/>
      </c:barChart>
      <c:catAx>
        <c:axId val="20147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14758176"/>
        <c:crosses val="autoZero"/>
        <c:auto val="1"/>
        <c:lblAlgn val="ctr"/>
        <c:lblOffset val="100"/>
        <c:noMultiLvlLbl val="0"/>
      </c:catAx>
      <c:valAx>
        <c:axId val="201475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1476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100" b="0" i="0" baseline="0">
                <a:effectLst/>
              </a:rPr>
              <a:t>Difference among outcome and planned central government basic budget balance (cash flow), %pp of GDP</a:t>
            </a:r>
            <a:endParaRPr lang="lv-L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4E0-4AF1-84FC-C9BFCB2AC1B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E0-4AF1-84FC-C9BFCB2AC1BF}"/>
              </c:ext>
            </c:extLst>
          </c:dPt>
          <c:cat>
            <c:numRef>
              <c:f>'Bilances un EKS korekcijas'!$C$154:$C$159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korekcijas'!$F$154:$F$159</c:f>
              <c:numCache>
                <c:formatCode>#\ ##0.0</c:formatCode>
                <c:ptCount val="6"/>
                <c:pt idx="0">
                  <c:v>0.65232013374388909</c:v>
                </c:pt>
                <c:pt idx="1">
                  <c:v>-0.6066611471289558</c:v>
                </c:pt>
                <c:pt idx="2">
                  <c:v>-8.9597736165272002E-2</c:v>
                </c:pt>
                <c:pt idx="3">
                  <c:v>0.53352933730689323</c:v>
                </c:pt>
                <c:pt idx="4">
                  <c:v>6.8021738328351899E-2</c:v>
                </c:pt>
                <c:pt idx="5">
                  <c:v>9.3905198459028671E-2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AF1-84FC-C9BFCB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357184"/>
        <c:axId val="655355936"/>
      </c:barChart>
      <c:catAx>
        <c:axId val="65535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55355936"/>
        <c:crosses val="autoZero"/>
        <c:auto val="1"/>
        <c:lblAlgn val="ctr"/>
        <c:lblOffset val="100"/>
        <c:noMultiLvlLbl val="0"/>
      </c:catAx>
      <c:valAx>
        <c:axId val="6553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553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100" b="0" i="0" baseline="0">
                <a:effectLst/>
              </a:rPr>
              <a:t>Difference among outcome and planned central government special budget balance (cash flow), %pp of GDP</a:t>
            </a:r>
            <a:endParaRPr lang="lv-LV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78F-416E-86CE-B9E86193E04C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8F-416E-86CE-B9E86193E04C}"/>
              </c:ext>
            </c:extLst>
          </c:dPt>
          <c:cat>
            <c:numRef>
              <c:f>'Bilances un EKS korekcijas'!$C$189:$C$194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korekcijas'!$F$189:$F$194</c:f>
              <c:numCache>
                <c:formatCode>#\ ##0.0</c:formatCode>
                <c:ptCount val="6"/>
                <c:pt idx="0">
                  <c:v>-6.6222535508709546E-3</c:v>
                </c:pt>
                <c:pt idx="1">
                  <c:v>-0.10976309944120727</c:v>
                </c:pt>
                <c:pt idx="2">
                  <c:v>-0.26749313869355551</c:v>
                </c:pt>
                <c:pt idx="3">
                  <c:v>-0.20935783338085198</c:v>
                </c:pt>
                <c:pt idx="4">
                  <c:v>0.17379280797905533</c:v>
                </c:pt>
                <c:pt idx="5">
                  <c:v>0.2524524208198643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F-416E-86CE-B9E86193E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486656"/>
        <c:axId val="608485408"/>
      </c:barChart>
      <c:catAx>
        <c:axId val="6084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08485408"/>
        <c:crosses val="autoZero"/>
        <c:auto val="1"/>
        <c:lblAlgn val="ctr"/>
        <c:lblOffset val="100"/>
        <c:noMultiLvlLbl val="0"/>
      </c:catAx>
      <c:valAx>
        <c:axId val="6084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0848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200" b="0" i="0" baseline="0">
                <a:effectLst/>
              </a:rPr>
              <a:t>Difference among outcome and planned local government budget balance (cash flow), %pp of GDP</a:t>
            </a:r>
            <a:endParaRPr lang="lv-L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B0-4DB2-A9DD-DC8CCB24CB99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B0-4DB2-A9DD-DC8CCB24CB99}"/>
              </c:ext>
            </c:extLst>
          </c:dPt>
          <c:cat>
            <c:numRef>
              <c:f>'Bilances un EKS korekcijas'!$C$224:$C$229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korekcijas'!$F$224:$F$229</c:f>
              <c:numCache>
                <c:formatCode>#\ ##0.0</c:formatCode>
                <c:ptCount val="6"/>
                <c:pt idx="0">
                  <c:v>-0.40455514838835294</c:v>
                </c:pt>
                <c:pt idx="1">
                  <c:v>-0.27002735780970738</c:v>
                </c:pt>
                <c:pt idx="2">
                  <c:v>0.11066748610593709</c:v>
                </c:pt>
                <c:pt idx="3">
                  <c:v>0.43084720199542081</c:v>
                </c:pt>
                <c:pt idx="4">
                  <c:v>-5.2705254633436283E-2</c:v>
                </c:pt>
                <c:pt idx="5">
                  <c:v>-0.62984988387197105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0-4DB2-A9DD-DC8CCB24C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381968"/>
        <c:axId val="612378224"/>
      </c:barChart>
      <c:catAx>
        <c:axId val="61238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12378224"/>
        <c:crosses val="autoZero"/>
        <c:auto val="1"/>
        <c:lblAlgn val="ctr"/>
        <c:lblOffset val="100"/>
        <c:noMultiLvlLbl val="0"/>
      </c:catAx>
      <c:valAx>
        <c:axId val="61237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1238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100" b="0" i="0" baseline="0">
                <a:effectLst/>
              </a:rPr>
              <a:t>Difference among outcome and planned derived public persons budget balance (cash flow), %pp of GDP</a:t>
            </a:r>
            <a:endParaRPr lang="lv-LV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3E-4117-A0E2-F78149058873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63E-4117-A0E2-F78149058873}"/>
              </c:ext>
            </c:extLst>
          </c:dPt>
          <c:cat>
            <c:numRef>
              <c:f>'Bilances un EKS korekcijas'!$C$258:$C$263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'Bilances un EKS korekcijas'!$F$258:$F$263</c:f>
              <c:numCache>
                <c:formatCode>#\ ##0.0</c:formatCode>
                <c:ptCount val="6"/>
                <c:pt idx="0">
                  <c:v>-0.10258502309608816</c:v>
                </c:pt>
                <c:pt idx="1">
                  <c:v>3.4933741446093597E-3</c:v>
                </c:pt>
                <c:pt idx="2">
                  <c:v>-0.15834691953325652</c:v>
                </c:pt>
                <c:pt idx="3">
                  <c:v>0.15368431767755689</c:v>
                </c:pt>
                <c:pt idx="4">
                  <c:v>0.13222417511577891</c:v>
                </c:pt>
                <c:pt idx="5">
                  <c:v>0.11909709000494761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E-4117-A0E2-F7814905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805776"/>
        <c:axId val="828686032"/>
      </c:barChart>
      <c:catAx>
        <c:axId val="179180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828686032"/>
        <c:crosses val="autoZero"/>
        <c:auto val="1"/>
        <c:lblAlgn val="ctr"/>
        <c:lblOffset val="100"/>
        <c:noMultiLvlLbl val="0"/>
      </c:catAx>
      <c:valAx>
        <c:axId val="8286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9180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20</xdr:row>
      <xdr:rowOff>38100</xdr:rowOff>
    </xdr:from>
    <xdr:to>
      <xdr:col>5</xdr:col>
      <xdr:colOff>1238250</xdr:colOff>
      <xdr:row>33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55</xdr:row>
      <xdr:rowOff>38100</xdr:rowOff>
    </xdr:from>
    <xdr:to>
      <xdr:col>5</xdr:col>
      <xdr:colOff>1214438</xdr:colOff>
      <xdr:row>68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</xdr:colOff>
      <xdr:row>90</xdr:row>
      <xdr:rowOff>9525</xdr:rowOff>
    </xdr:from>
    <xdr:to>
      <xdr:col>5</xdr:col>
      <xdr:colOff>1228726</xdr:colOff>
      <xdr:row>103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</xdr:colOff>
      <xdr:row>125</xdr:row>
      <xdr:rowOff>19050</xdr:rowOff>
    </xdr:from>
    <xdr:to>
      <xdr:col>5</xdr:col>
      <xdr:colOff>1238250</xdr:colOff>
      <xdr:row>138</xdr:row>
      <xdr:rowOff>161925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</xdr:colOff>
      <xdr:row>160</xdr:row>
      <xdr:rowOff>0</xdr:rowOff>
    </xdr:from>
    <xdr:to>
      <xdr:col>5</xdr:col>
      <xdr:colOff>1247775</xdr:colOff>
      <xdr:row>173</xdr:row>
      <xdr:rowOff>142875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33337</xdr:colOff>
      <xdr:row>195</xdr:row>
      <xdr:rowOff>47625</xdr:rowOff>
    </xdr:from>
    <xdr:to>
      <xdr:col>5</xdr:col>
      <xdr:colOff>1238250</xdr:colOff>
      <xdr:row>208</xdr:row>
      <xdr:rowOff>190500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229</xdr:row>
      <xdr:rowOff>95250</xdr:rowOff>
    </xdr:from>
    <xdr:to>
      <xdr:col>5</xdr:col>
      <xdr:colOff>1238250</xdr:colOff>
      <xdr:row>243</xdr:row>
      <xdr:rowOff>38100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9525</xdr:colOff>
      <xdr:row>263</xdr:row>
      <xdr:rowOff>161925</xdr:rowOff>
    </xdr:from>
    <xdr:to>
      <xdr:col>5</xdr:col>
      <xdr:colOff>1257300</xdr:colOff>
      <xdr:row>277</xdr:row>
      <xdr:rowOff>104775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2"/>
  <sheetViews>
    <sheetView tabSelected="1" workbookViewId="0">
      <selection activeCell="C3" sqref="C3"/>
    </sheetView>
  </sheetViews>
  <sheetFormatPr defaultColWidth="0" defaultRowHeight="15.75" zeroHeight="1" x14ac:dyDescent="0.25"/>
  <cols>
    <col min="1" max="2" width="2.625" style="13" customWidth="1"/>
    <col min="3" max="3" width="9.625" style="5" customWidth="1"/>
    <col min="4" max="6" width="16.625" style="5" customWidth="1"/>
    <col min="7" max="8" width="2.625" style="13" customWidth="1"/>
    <col min="9" max="9" width="13.5" style="15" hidden="1" customWidth="1"/>
    <col min="10" max="10" width="10.5" style="15" hidden="1" customWidth="1"/>
    <col min="11" max="16384" width="9" style="16" hidden="1"/>
  </cols>
  <sheetData>
    <row r="1" spans="3:11" x14ac:dyDescent="0.25">
      <c r="C1" s="19" t="s">
        <v>8</v>
      </c>
      <c r="D1" s="20"/>
      <c r="E1" s="20"/>
      <c r="F1" s="21"/>
    </row>
    <row r="2" spans="3:11" x14ac:dyDescent="0.25">
      <c r="C2" s="1" t="s">
        <v>3</v>
      </c>
      <c r="D2" s="2" t="s">
        <v>4</v>
      </c>
      <c r="E2" s="7" t="s">
        <v>5</v>
      </c>
      <c r="F2" s="2" t="s">
        <v>6</v>
      </c>
    </row>
    <row r="3" spans="3:11" x14ac:dyDescent="0.25">
      <c r="C3" s="3">
        <v>1</v>
      </c>
      <c r="D3" s="3">
        <v>2</v>
      </c>
      <c r="E3" s="3">
        <v>3</v>
      </c>
      <c r="F3" s="4" t="s">
        <v>0</v>
      </c>
    </row>
    <row r="4" spans="3:11" x14ac:dyDescent="0.25">
      <c r="C4" s="8">
        <v>2013</v>
      </c>
      <c r="D4" s="9">
        <v>-1.2167759147515533</v>
      </c>
      <c r="E4" s="9">
        <v>-1.3</v>
      </c>
      <c r="F4" s="9">
        <f>D4-E4</f>
        <v>8.3224085248446711E-2</v>
      </c>
    </row>
    <row r="5" spans="3:11" x14ac:dyDescent="0.25">
      <c r="C5" s="8">
        <v>2014</v>
      </c>
      <c r="D5" s="9">
        <v>-1.3022022142855008</v>
      </c>
      <c r="E5" s="9">
        <v>-1</v>
      </c>
      <c r="F5" s="9">
        <f t="shared" ref="F5:F9" si="0">D5-E5</f>
        <v>-0.30220221428550076</v>
      </c>
    </row>
    <row r="6" spans="3:11" x14ac:dyDescent="0.25">
      <c r="C6" s="8">
        <v>2015</v>
      </c>
      <c r="D6" s="9">
        <v>-1.2600786555526051</v>
      </c>
      <c r="E6" s="9">
        <v>-1</v>
      </c>
      <c r="F6" s="9">
        <f t="shared" si="0"/>
        <v>-0.26007865555260512</v>
      </c>
    </row>
    <row r="7" spans="3:11" x14ac:dyDescent="0.25">
      <c r="C7" s="8">
        <v>2016</v>
      </c>
      <c r="D7" s="9">
        <v>0.16553296327227929</v>
      </c>
      <c r="E7" s="9">
        <v>-0.9</v>
      </c>
      <c r="F7" s="9">
        <f t="shared" si="0"/>
        <v>1.0655329632722794</v>
      </c>
    </row>
    <row r="8" spans="3:11" x14ac:dyDescent="0.25">
      <c r="C8" s="8">
        <v>2017</v>
      </c>
      <c r="D8" s="9">
        <v>-0.76744830601447966</v>
      </c>
      <c r="E8" s="9">
        <v>-1</v>
      </c>
      <c r="F8" s="9">
        <f t="shared" si="0"/>
        <v>0.23255169398552034</v>
      </c>
    </row>
    <row r="9" spans="3:11" x14ac:dyDescent="0.25">
      <c r="C9" s="8">
        <v>2018</v>
      </c>
      <c r="D9" s="9">
        <v>-0.24300158274260975</v>
      </c>
      <c r="E9" s="9">
        <v>-1.2</v>
      </c>
      <c r="F9" s="9">
        <f t="shared" si="0"/>
        <v>0.95699841725739021</v>
      </c>
    </row>
    <row r="10" spans="3:11" x14ac:dyDescent="0.25">
      <c r="C10" s="13"/>
      <c r="D10" s="13"/>
      <c r="E10" s="13"/>
      <c r="F10" s="13"/>
    </row>
    <row r="11" spans="3:11" x14ac:dyDescent="0.25">
      <c r="C11" s="19" t="s">
        <v>9</v>
      </c>
      <c r="D11" s="20"/>
      <c r="E11" s="20"/>
      <c r="F11" s="21"/>
    </row>
    <row r="12" spans="3:11" x14ac:dyDescent="0.25">
      <c r="C12" s="1" t="s">
        <v>3</v>
      </c>
      <c r="D12" s="2" t="s">
        <v>4</v>
      </c>
      <c r="E12" s="7" t="s">
        <v>5</v>
      </c>
      <c r="F12" s="2" t="s">
        <v>6</v>
      </c>
      <c r="K12" s="15"/>
    </row>
    <row r="13" spans="3:11" x14ac:dyDescent="0.25">
      <c r="C13" s="3">
        <v>1</v>
      </c>
      <c r="D13" s="3">
        <v>2</v>
      </c>
      <c r="E13" s="3">
        <v>3</v>
      </c>
      <c r="F13" s="4" t="s">
        <v>0</v>
      </c>
      <c r="K13" s="15"/>
    </row>
    <row r="14" spans="3:11" x14ac:dyDescent="0.25">
      <c r="C14" s="8">
        <v>2013</v>
      </c>
      <c r="D14" s="9">
        <f>(IKP!B3/1000)/100*D4</f>
        <v>-277.2617145776677</v>
      </c>
      <c r="E14" s="9">
        <f>IKP!A3/100*E4/1000</f>
        <v>-295.68912527532575</v>
      </c>
      <c r="F14" s="9">
        <f>D14-E14</f>
        <v>18.427410697658047</v>
      </c>
      <c r="K14" s="15"/>
    </row>
    <row r="15" spans="3:11" x14ac:dyDescent="0.25">
      <c r="C15" s="8">
        <v>2014</v>
      </c>
      <c r="D15" s="9">
        <f>(IKP!B4/1000)/100*D5</f>
        <v>-307.55624155955888</v>
      </c>
      <c r="E15" s="9">
        <f>IKP!A4/100*E5/1000</f>
        <v>-247.636</v>
      </c>
      <c r="F15" s="9">
        <f t="shared" ref="F15:F19" si="1">D15-E15</f>
        <v>-59.920241559558889</v>
      </c>
      <c r="K15" s="15"/>
    </row>
    <row r="16" spans="3:11" x14ac:dyDescent="0.25">
      <c r="C16" s="8">
        <v>2015</v>
      </c>
      <c r="D16" s="9">
        <f>(IKP!B5/1000)/100*D6</f>
        <v>-306.45521168523754</v>
      </c>
      <c r="E16" s="9">
        <f>IKP!A5/100*E6/1000</f>
        <v>-253.65600000000001</v>
      </c>
      <c r="F16" s="9">
        <f t="shared" si="1"/>
        <v>-52.799211685237537</v>
      </c>
      <c r="K16" s="15"/>
    </row>
    <row r="17" spans="3:11" x14ac:dyDescent="0.25">
      <c r="C17" s="8">
        <v>2016</v>
      </c>
      <c r="D17" s="9">
        <f>(IKP!B6/1000)/100*D7</f>
        <v>41.445616949290084</v>
      </c>
      <c r="E17" s="9">
        <f>IKP!A6/100*E7/1000</f>
        <v>-235.13849999999999</v>
      </c>
      <c r="F17" s="9">
        <f t="shared" si="1"/>
        <v>276.58411694929009</v>
      </c>
      <c r="K17" s="15"/>
    </row>
    <row r="18" spans="3:11" x14ac:dyDescent="0.25">
      <c r="C18" s="8">
        <v>2017</v>
      </c>
      <c r="D18" s="9">
        <f>(IKP!B7/1000)/100*D8</f>
        <v>-207.46473033594566</v>
      </c>
      <c r="E18" s="9">
        <f>IKP!A7/100*E8/1000</f>
        <v>-264.02999999999997</v>
      </c>
      <c r="F18" s="9">
        <f t="shared" si="1"/>
        <v>56.565269664054313</v>
      </c>
      <c r="K18" s="15"/>
    </row>
    <row r="19" spans="3:11" x14ac:dyDescent="0.25">
      <c r="C19" s="8">
        <v>2018</v>
      </c>
      <c r="D19" s="9">
        <f>(IKP!B8/1000)/100*D9</f>
        <v>-70.566348397000382</v>
      </c>
      <c r="E19" s="9">
        <f>IKP!A8/100*E9/1000</f>
        <v>-340.30799999999999</v>
      </c>
      <c r="F19" s="9">
        <f t="shared" si="1"/>
        <v>269.74165160299958</v>
      </c>
      <c r="K19" s="15"/>
    </row>
    <row r="20" spans="3:11" x14ac:dyDescent="0.25">
      <c r="C20" s="13"/>
      <c r="D20" s="13"/>
      <c r="E20" s="13"/>
      <c r="F20" s="13"/>
      <c r="K20" s="15"/>
    </row>
    <row r="21" spans="3:11" x14ac:dyDescent="0.25">
      <c r="C21" s="13"/>
      <c r="D21" s="13"/>
      <c r="E21" s="13"/>
      <c r="F21" s="13"/>
    </row>
    <row r="22" spans="3:11" x14ac:dyDescent="0.25">
      <c r="C22" s="13"/>
      <c r="D22" s="13"/>
      <c r="E22" s="13"/>
      <c r="F22" s="13"/>
    </row>
    <row r="23" spans="3:11" x14ac:dyDescent="0.25">
      <c r="C23" s="13"/>
      <c r="D23" s="13"/>
      <c r="E23" s="13"/>
      <c r="F23" s="13"/>
    </row>
    <row r="24" spans="3:11" x14ac:dyDescent="0.25">
      <c r="C24" s="13"/>
      <c r="D24" s="13"/>
      <c r="E24" s="13"/>
      <c r="F24" s="13"/>
    </row>
    <row r="25" spans="3:11" x14ac:dyDescent="0.25">
      <c r="C25" s="13"/>
      <c r="D25" s="13"/>
      <c r="E25" s="13"/>
      <c r="F25" s="13"/>
    </row>
    <row r="26" spans="3:11" x14ac:dyDescent="0.25">
      <c r="C26" s="13"/>
      <c r="D26" s="13"/>
      <c r="E26" s="13"/>
      <c r="F26" s="13"/>
    </row>
    <row r="27" spans="3:11" x14ac:dyDescent="0.25">
      <c r="C27" s="13"/>
      <c r="D27" s="13"/>
      <c r="E27" s="13"/>
      <c r="F27" s="14"/>
    </row>
    <row r="28" spans="3:11" x14ac:dyDescent="0.25">
      <c r="C28" s="13"/>
      <c r="D28" s="13"/>
      <c r="E28" s="13"/>
      <c r="F28" s="13"/>
    </row>
    <row r="29" spans="3:11" x14ac:dyDescent="0.25">
      <c r="C29" s="13"/>
      <c r="D29" s="13"/>
      <c r="E29" s="13"/>
      <c r="F29" s="13"/>
    </row>
    <row r="30" spans="3:11" x14ac:dyDescent="0.25">
      <c r="C30" s="13"/>
      <c r="D30" s="13"/>
      <c r="E30" s="13"/>
      <c r="F30" s="13"/>
    </row>
    <row r="31" spans="3:11" x14ac:dyDescent="0.25">
      <c r="C31" s="13"/>
      <c r="D31" s="13"/>
      <c r="E31" s="13"/>
      <c r="F31" s="13"/>
    </row>
    <row r="32" spans="3:11" x14ac:dyDescent="0.25">
      <c r="C32" s="13"/>
      <c r="D32" s="13"/>
      <c r="E32" s="13"/>
      <c r="F32" s="13"/>
    </row>
    <row r="33" spans="3:11" x14ac:dyDescent="0.25">
      <c r="C33" s="13"/>
      <c r="D33" s="13"/>
      <c r="E33" s="13"/>
      <c r="F33" s="13"/>
    </row>
    <row r="34" spans="3:11" x14ac:dyDescent="0.25">
      <c r="C34" s="13"/>
      <c r="D34" s="13"/>
      <c r="E34" s="13"/>
      <c r="F34" s="13"/>
    </row>
    <row r="35" spans="3:11" x14ac:dyDescent="0.25">
      <c r="C35" s="13"/>
      <c r="D35" s="13"/>
      <c r="E35" s="13"/>
      <c r="F35" s="13"/>
    </row>
    <row r="36" spans="3:11" x14ac:dyDescent="0.25">
      <c r="C36" s="19" t="s">
        <v>11</v>
      </c>
      <c r="D36" s="20"/>
      <c r="E36" s="20"/>
      <c r="F36" s="21"/>
    </row>
    <row r="37" spans="3:11" x14ac:dyDescent="0.25">
      <c r="C37" s="1" t="s">
        <v>3</v>
      </c>
      <c r="D37" s="2" t="s">
        <v>4</v>
      </c>
      <c r="E37" s="7" t="s">
        <v>5</v>
      </c>
      <c r="F37" s="2" t="s">
        <v>6</v>
      </c>
      <c r="K37" s="15"/>
    </row>
    <row r="38" spans="3:11" x14ac:dyDescent="0.25">
      <c r="C38" s="3">
        <v>1</v>
      </c>
      <c r="D38" s="3">
        <v>2</v>
      </c>
      <c r="E38" s="3">
        <v>3</v>
      </c>
      <c r="F38" s="4" t="s">
        <v>0</v>
      </c>
      <c r="K38" s="15"/>
    </row>
    <row r="39" spans="3:11" x14ac:dyDescent="0.25">
      <c r="C39" s="8">
        <v>2013</v>
      </c>
      <c r="D39" s="9">
        <v>-264.12962981699127</v>
      </c>
      <c r="E39" s="9">
        <f>(IKP!A3/1000)/100*E49</f>
        <v>-318.43444260419693</v>
      </c>
      <c r="F39" s="9">
        <f>D39-E39</f>
        <v>54.304812787205663</v>
      </c>
      <c r="K39" s="15"/>
    </row>
    <row r="40" spans="3:11" x14ac:dyDescent="0.25">
      <c r="C40" s="8">
        <v>2014</v>
      </c>
      <c r="D40" s="9">
        <v>-351.64138800000188</v>
      </c>
      <c r="E40" s="9">
        <f>(IKP!A4/1000)/100*E50</f>
        <v>-222.8724</v>
      </c>
      <c r="F40" s="9">
        <f t="shared" ref="F40:F44" si="2">D40-E40</f>
        <v>-128.76898800000188</v>
      </c>
      <c r="K40" s="15"/>
    </row>
    <row r="41" spans="3:11" x14ac:dyDescent="0.25">
      <c r="C41" s="8">
        <v>2015</v>
      </c>
      <c r="D41" s="9">
        <v>-330.79101024000005</v>
      </c>
      <c r="E41" s="9">
        <v>-248.7</v>
      </c>
      <c r="F41" s="9">
        <f t="shared" si="2"/>
        <v>-82.09101024000006</v>
      </c>
      <c r="K41" s="15"/>
    </row>
    <row r="42" spans="3:11" x14ac:dyDescent="0.25">
      <c r="C42" s="8">
        <v>2016</v>
      </c>
      <c r="D42" s="9">
        <v>15.624410630000398</v>
      </c>
      <c r="E42" s="9">
        <v>-260.89999999999998</v>
      </c>
      <c r="F42" s="9">
        <f t="shared" si="2"/>
        <v>276.52441063000038</v>
      </c>
      <c r="K42" s="15"/>
    </row>
    <row r="43" spans="3:11" x14ac:dyDescent="0.25">
      <c r="C43" s="8">
        <v>2017</v>
      </c>
      <c r="D43" s="9">
        <v>-131.35343499999999</v>
      </c>
      <c r="E43" s="9">
        <v>-263.10000000000002</v>
      </c>
      <c r="F43" s="9">
        <f t="shared" si="2"/>
        <v>131.74656500000003</v>
      </c>
      <c r="K43" s="15"/>
    </row>
    <row r="44" spans="3:11" x14ac:dyDescent="0.25">
      <c r="C44" s="8">
        <v>2018</v>
      </c>
      <c r="D44" s="12">
        <v>-115.644104767192</v>
      </c>
      <c r="E44" s="9">
        <v>-265.3</v>
      </c>
      <c r="F44" s="9">
        <f t="shared" si="2"/>
        <v>149.65589523280801</v>
      </c>
      <c r="K44" s="15"/>
    </row>
    <row r="45" spans="3:11" x14ac:dyDescent="0.25">
      <c r="C45" s="13"/>
      <c r="D45" s="13"/>
      <c r="E45" s="13"/>
      <c r="F45" s="13"/>
      <c r="K45" s="15"/>
    </row>
    <row r="46" spans="3:11" x14ac:dyDescent="0.25">
      <c r="C46" s="19" t="s">
        <v>10</v>
      </c>
      <c r="D46" s="20"/>
      <c r="E46" s="20"/>
      <c r="F46" s="21"/>
    </row>
    <row r="47" spans="3:11" x14ac:dyDescent="0.25">
      <c r="C47" s="1" t="s">
        <v>3</v>
      </c>
      <c r="D47" s="2" t="s">
        <v>4</v>
      </c>
      <c r="E47" s="7" t="s">
        <v>5</v>
      </c>
      <c r="F47" s="2" t="s">
        <v>6</v>
      </c>
    </row>
    <row r="48" spans="3:11" x14ac:dyDescent="0.25">
      <c r="C48" s="3">
        <v>1</v>
      </c>
      <c r="D48" s="3">
        <v>2</v>
      </c>
      <c r="E48" s="3">
        <v>3</v>
      </c>
      <c r="F48" s="4" t="s">
        <v>0</v>
      </c>
    </row>
    <row r="49" spans="3:10" x14ac:dyDescent="0.25">
      <c r="C49" s="8">
        <v>2013</v>
      </c>
      <c r="D49" s="9">
        <f>D39/(IKP!B3/1000)*100</f>
        <v>-1.1591451507219566</v>
      </c>
      <c r="E49" s="9">
        <v>-1.4</v>
      </c>
      <c r="F49" s="9">
        <f>D49-E49</f>
        <v>0.24085484927804335</v>
      </c>
    </row>
    <row r="50" spans="3:10" x14ac:dyDescent="0.25">
      <c r="C50" s="8">
        <v>2014</v>
      </c>
      <c r="D50" s="9">
        <f>D40/(IKP!B4/1000)*100</f>
        <v>-1.4888600269208145</v>
      </c>
      <c r="E50" s="9">
        <v>-0.9</v>
      </c>
      <c r="F50" s="9">
        <f t="shared" ref="F50:F54" si="3">D50-E50</f>
        <v>-0.58886002692081452</v>
      </c>
    </row>
    <row r="51" spans="3:10" x14ac:dyDescent="0.25">
      <c r="C51" s="8">
        <v>2015</v>
      </c>
      <c r="D51" s="9">
        <f>D41/(IKP!B5/1000)*100</f>
        <v>-1.3601422836307611</v>
      </c>
      <c r="E51" s="9">
        <v>-1</v>
      </c>
      <c r="F51" s="9">
        <f t="shared" si="3"/>
        <v>-0.36014228363076106</v>
      </c>
    </row>
    <row r="52" spans="3:10" x14ac:dyDescent="0.25">
      <c r="C52" s="8">
        <v>2016</v>
      </c>
      <c r="D52" s="9">
        <f>D42/(IKP!B6/1000)*100</f>
        <v>6.2403582847646979E-2</v>
      </c>
      <c r="E52" s="9">
        <v>-1</v>
      </c>
      <c r="F52" s="9">
        <f t="shared" si="3"/>
        <v>1.062403582847647</v>
      </c>
    </row>
    <row r="53" spans="3:10" x14ac:dyDescent="0.25">
      <c r="C53" s="8">
        <v>2017</v>
      </c>
      <c r="D53" s="9">
        <f>D43/(IKP!B7/1000)*100</f>
        <v>-0.48589931896711935</v>
      </c>
      <c r="E53" s="9">
        <v>-1.1000000000000001</v>
      </c>
      <c r="F53" s="9">
        <f t="shared" si="3"/>
        <v>0.61410068103288074</v>
      </c>
    </row>
    <row r="54" spans="3:10" x14ac:dyDescent="0.25">
      <c r="C54" s="8">
        <v>2018</v>
      </c>
      <c r="D54" s="9">
        <f>D44/(IKP!B8/1000)*100</f>
        <v>-0.39823090087051155</v>
      </c>
      <c r="E54" s="9">
        <v>-1</v>
      </c>
      <c r="F54" s="9">
        <f t="shared" si="3"/>
        <v>0.60176909912948839</v>
      </c>
    </row>
    <row r="55" spans="3:10" x14ac:dyDescent="0.25">
      <c r="C55" s="13"/>
      <c r="D55" s="13"/>
      <c r="E55" s="13"/>
      <c r="F55" s="13"/>
    </row>
    <row r="56" spans="3:10" x14ac:dyDescent="0.25">
      <c r="C56" s="13"/>
      <c r="D56" s="13"/>
      <c r="E56" s="13"/>
      <c r="F56" s="13"/>
      <c r="I56" s="17"/>
      <c r="J56" s="17"/>
    </row>
    <row r="57" spans="3:10" x14ac:dyDescent="0.25">
      <c r="C57" s="13"/>
      <c r="D57" s="13"/>
      <c r="E57" s="13"/>
      <c r="F57" s="13"/>
      <c r="I57" s="17"/>
      <c r="J57" s="17"/>
    </row>
    <row r="58" spans="3:10" x14ac:dyDescent="0.25">
      <c r="C58" s="13"/>
      <c r="D58" s="13"/>
      <c r="E58" s="13"/>
      <c r="F58" s="13"/>
      <c r="I58" s="17"/>
      <c r="J58" s="17"/>
    </row>
    <row r="59" spans="3:10" x14ac:dyDescent="0.25">
      <c r="C59" s="13"/>
      <c r="D59" s="13"/>
      <c r="E59" s="13"/>
      <c r="F59" s="13"/>
      <c r="I59" s="17"/>
      <c r="J59" s="17"/>
    </row>
    <row r="60" spans="3:10" x14ac:dyDescent="0.25">
      <c r="C60" s="13"/>
      <c r="D60" s="13"/>
      <c r="E60" s="13"/>
      <c r="F60" s="13"/>
      <c r="I60" s="17"/>
      <c r="J60" s="17"/>
    </row>
    <row r="61" spans="3:10" x14ac:dyDescent="0.25">
      <c r="C61" s="13"/>
      <c r="D61" s="13"/>
      <c r="E61" s="13"/>
      <c r="F61" s="13"/>
      <c r="I61" s="18"/>
    </row>
    <row r="62" spans="3:10" x14ac:dyDescent="0.25">
      <c r="C62" s="13"/>
      <c r="D62" s="13"/>
      <c r="E62" s="13"/>
      <c r="F62" s="13"/>
    </row>
    <row r="63" spans="3:10" x14ac:dyDescent="0.25">
      <c r="C63" s="13"/>
      <c r="D63" s="13"/>
      <c r="E63" s="13"/>
      <c r="F63" s="13"/>
    </row>
    <row r="64" spans="3:10" x14ac:dyDescent="0.25">
      <c r="C64" s="13"/>
      <c r="D64" s="13"/>
      <c r="E64" s="13"/>
      <c r="F64" s="13"/>
    </row>
    <row r="65" spans="3:6" x14ac:dyDescent="0.25">
      <c r="C65" s="13"/>
      <c r="D65" s="13"/>
      <c r="E65" s="13"/>
      <c r="F65" s="13"/>
    </row>
    <row r="66" spans="3:6" x14ac:dyDescent="0.25">
      <c r="C66" s="13"/>
      <c r="D66" s="13"/>
      <c r="E66" s="13"/>
      <c r="F66" s="13"/>
    </row>
    <row r="67" spans="3:6" x14ac:dyDescent="0.25">
      <c r="C67" s="13"/>
      <c r="D67" s="13"/>
      <c r="E67" s="13"/>
      <c r="F67" s="13"/>
    </row>
    <row r="68" spans="3:6" x14ac:dyDescent="0.25">
      <c r="C68" s="13"/>
      <c r="D68" s="13"/>
      <c r="E68" s="13"/>
      <c r="F68" s="13"/>
    </row>
    <row r="69" spans="3:6" x14ac:dyDescent="0.25">
      <c r="C69" s="13"/>
      <c r="D69" s="13"/>
      <c r="E69" s="13"/>
      <c r="F69" s="13"/>
    </row>
    <row r="70" spans="3:6" x14ac:dyDescent="0.25">
      <c r="C70" s="13"/>
      <c r="D70" s="13"/>
      <c r="E70" s="13"/>
      <c r="F70" s="13"/>
    </row>
    <row r="71" spans="3:6" x14ac:dyDescent="0.25">
      <c r="C71" s="19" t="s">
        <v>12</v>
      </c>
      <c r="D71" s="20"/>
      <c r="E71" s="20"/>
      <c r="F71" s="21"/>
    </row>
    <row r="72" spans="3:6" x14ac:dyDescent="0.25">
      <c r="C72" s="1" t="s">
        <v>3</v>
      </c>
      <c r="D72" s="2" t="s">
        <v>4</v>
      </c>
      <c r="E72" s="7" t="s">
        <v>7</v>
      </c>
      <c r="F72" s="2" t="s">
        <v>6</v>
      </c>
    </row>
    <row r="73" spans="3:6" x14ac:dyDescent="0.25">
      <c r="C73" s="3">
        <v>1</v>
      </c>
      <c r="D73" s="3">
        <v>2</v>
      </c>
      <c r="E73" s="3">
        <v>3</v>
      </c>
      <c r="F73" s="4" t="s">
        <v>0</v>
      </c>
    </row>
    <row r="74" spans="3:6" x14ac:dyDescent="0.25">
      <c r="C74" s="8">
        <v>2013</v>
      </c>
      <c r="D74" s="9">
        <v>-136.53097500000004</v>
      </c>
      <c r="E74" s="9">
        <f>E39-E109</f>
        <v>-158.43444260419693</v>
      </c>
      <c r="F74" s="9">
        <f>D74-E74</f>
        <v>21.903467604196891</v>
      </c>
    </row>
    <row r="75" spans="3:6" x14ac:dyDescent="0.25">
      <c r="C75" s="8">
        <v>2014</v>
      </c>
      <c r="D75" s="9">
        <v>45.660999999999987</v>
      </c>
      <c r="E75" s="9">
        <f>E40-E110</f>
        <v>-47.67240000000001</v>
      </c>
      <c r="F75" s="9">
        <f t="shared" ref="F75:F79" si="4">D75-E75</f>
        <v>93.333399999999997</v>
      </c>
    </row>
    <row r="76" spans="3:6" x14ac:dyDescent="0.25">
      <c r="C76" s="8">
        <v>2015</v>
      </c>
      <c r="D76" s="9">
        <v>42.708989759999945</v>
      </c>
      <c r="E76" s="9">
        <v>37.9</v>
      </c>
      <c r="F76" s="9">
        <f t="shared" si="4"/>
        <v>4.808989759999946</v>
      </c>
    </row>
    <row r="77" spans="3:6" x14ac:dyDescent="0.25">
      <c r="C77" s="8">
        <v>2016</v>
      </c>
      <c r="D77" s="9">
        <v>115.87727862999998</v>
      </c>
      <c r="E77" s="9">
        <v>81</v>
      </c>
      <c r="F77" s="9">
        <f t="shared" si="4"/>
        <v>34.877278629999978</v>
      </c>
    </row>
    <row r="78" spans="3:6" x14ac:dyDescent="0.25">
      <c r="C78" s="8">
        <v>2017</v>
      </c>
      <c r="D78" s="9">
        <v>90.565517000000014</v>
      </c>
      <c r="E78" s="9">
        <v>38.299999999999997</v>
      </c>
      <c r="F78" s="9">
        <f t="shared" si="4"/>
        <v>52.265517000000017</v>
      </c>
    </row>
    <row r="79" spans="3:6" x14ac:dyDescent="0.25">
      <c r="C79" s="8">
        <v>2018</v>
      </c>
      <c r="D79" s="12">
        <v>99.480882232805826</v>
      </c>
      <c r="E79" s="9">
        <v>-101.6</v>
      </c>
      <c r="F79" s="9">
        <f t="shared" si="4"/>
        <v>201.08088223280583</v>
      </c>
    </row>
    <row r="80" spans="3:6" x14ac:dyDescent="0.25"/>
    <row r="81" spans="3:11" x14ac:dyDescent="0.25">
      <c r="C81" s="19" t="s">
        <v>13</v>
      </c>
      <c r="D81" s="20"/>
      <c r="E81" s="20"/>
      <c r="F81" s="21"/>
    </row>
    <row r="82" spans="3:11" x14ac:dyDescent="0.25">
      <c r="C82" s="1" t="s">
        <v>3</v>
      </c>
      <c r="D82" s="2" t="s">
        <v>4</v>
      </c>
      <c r="E82" s="7" t="s">
        <v>7</v>
      </c>
      <c r="F82" s="2" t="s">
        <v>6</v>
      </c>
      <c r="K82" s="15"/>
    </row>
    <row r="83" spans="3:11" x14ac:dyDescent="0.25">
      <c r="C83" s="3">
        <v>1</v>
      </c>
      <c r="D83" s="3">
        <v>2</v>
      </c>
      <c r="E83" s="3">
        <v>3</v>
      </c>
      <c r="F83" s="4" t="s">
        <v>0</v>
      </c>
      <c r="K83" s="15"/>
    </row>
    <row r="84" spans="3:11" x14ac:dyDescent="0.25">
      <c r="C84" s="8">
        <v>2013</v>
      </c>
      <c r="D84" s="9">
        <f>D74/(IKP!B3/1000)*100</f>
        <v>-0.59917252640017904</v>
      </c>
      <c r="E84" s="9">
        <f>E74/(IKP!A3/1000)*100</f>
        <v>-0.69655850614619508</v>
      </c>
      <c r="F84" s="9">
        <f>D84-E84</f>
        <v>9.7385979746016038E-2</v>
      </c>
      <c r="K84" s="15"/>
    </row>
    <row r="85" spans="3:11" x14ac:dyDescent="0.25">
      <c r="C85" s="8">
        <v>2014</v>
      </c>
      <c r="D85" s="9">
        <f>D75/(IKP!B4/1000)*100</f>
        <v>0.19333002316903303</v>
      </c>
      <c r="E85" s="9">
        <f>E75/(IKP!A4/1000)*100</f>
        <v>-0.19250997431714295</v>
      </c>
      <c r="F85" s="9">
        <f t="shared" ref="F85:F89" si="5">D85-E85</f>
        <v>0.38583999748617598</v>
      </c>
      <c r="K85" s="15"/>
    </row>
    <row r="86" spans="3:11" x14ac:dyDescent="0.25">
      <c r="C86" s="8">
        <v>2015</v>
      </c>
      <c r="D86" s="9">
        <f>D76/(IKP!B5/1000)*100</f>
        <v>0.17561028282353452</v>
      </c>
      <c r="E86" s="9">
        <f>E76/(IKP!A5/1000)*100</f>
        <v>0.14941495568801844</v>
      </c>
      <c r="F86" s="9">
        <f t="shared" si="5"/>
        <v>2.6195327135516089E-2</v>
      </c>
      <c r="K86" s="15"/>
    </row>
    <row r="87" spans="3:11" x14ac:dyDescent="0.25">
      <c r="C87" s="8">
        <v>2016</v>
      </c>
      <c r="D87" s="9">
        <f>D77/(IKP!B6/1000)*100</f>
        <v>0.46281152796013614</v>
      </c>
      <c r="E87" s="9">
        <f>E77/(IKP!A6/1000)*100</f>
        <v>0.31003004612175378</v>
      </c>
      <c r="F87" s="9">
        <f t="shared" si="5"/>
        <v>0.15278148183838236</v>
      </c>
      <c r="K87" s="15"/>
    </row>
    <row r="88" spans="3:11" x14ac:dyDescent="0.25">
      <c r="C88" s="8">
        <v>2017</v>
      </c>
      <c r="D88" s="9">
        <f>D78/(IKP!B7/1000)*100</f>
        <v>0.33501767983612363</v>
      </c>
      <c r="E88" s="9">
        <f>E78/(IKP!A7/1000)*100</f>
        <v>0.14505927356739762</v>
      </c>
      <c r="F88" s="9">
        <f t="shared" si="5"/>
        <v>0.18995840626872601</v>
      </c>
      <c r="K88" s="15"/>
    </row>
    <row r="89" spans="3:11" x14ac:dyDescent="0.25">
      <c r="C89" s="8">
        <v>2018</v>
      </c>
      <c r="D89" s="9">
        <f>D79/(IKP!B8/1000)*100</f>
        <v>0.34257138684861527</v>
      </c>
      <c r="E89" s="9">
        <f>E79/(IKP!A8/1000)*100</f>
        <v>-0.35826369053915863</v>
      </c>
      <c r="F89" s="9">
        <f t="shared" si="5"/>
        <v>0.70083507738777384</v>
      </c>
      <c r="K89" s="15"/>
    </row>
    <row r="90" spans="3:11" x14ac:dyDescent="0.25">
      <c r="C90" s="13"/>
      <c r="D90" s="13"/>
      <c r="E90" s="13"/>
      <c r="F90" s="13"/>
      <c r="K90" s="15"/>
    </row>
    <row r="91" spans="3:11" x14ac:dyDescent="0.25">
      <c r="C91" s="13"/>
      <c r="D91" s="13"/>
      <c r="E91" s="13"/>
      <c r="F91" s="13"/>
      <c r="K91" s="15"/>
    </row>
    <row r="92" spans="3:11" x14ac:dyDescent="0.25">
      <c r="C92" s="13"/>
      <c r="D92" s="13"/>
      <c r="E92" s="13"/>
      <c r="F92" s="13"/>
      <c r="I92" s="16"/>
      <c r="J92" s="16"/>
    </row>
    <row r="93" spans="3:11" x14ac:dyDescent="0.25">
      <c r="C93" s="13"/>
      <c r="D93" s="13"/>
      <c r="E93" s="13"/>
      <c r="F93" s="13"/>
      <c r="I93" s="16"/>
      <c r="J93" s="16"/>
    </row>
    <row r="94" spans="3:11" x14ac:dyDescent="0.25">
      <c r="C94" s="13"/>
      <c r="D94" s="13"/>
      <c r="E94" s="13"/>
      <c r="F94" s="13"/>
      <c r="I94" s="16"/>
      <c r="J94" s="16"/>
    </row>
    <row r="95" spans="3:11" x14ac:dyDescent="0.25">
      <c r="C95" s="13"/>
      <c r="D95" s="13"/>
      <c r="E95" s="13"/>
      <c r="F95" s="13"/>
      <c r="I95" s="16"/>
      <c r="J95" s="16"/>
    </row>
    <row r="96" spans="3:11" x14ac:dyDescent="0.25">
      <c r="C96" s="13"/>
      <c r="D96" s="13"/>
      <c r="E96" s="13"/>
      <c r="F96" s="13"/>
      <c r="I96" s="16"/>
      <c r="J96" s="16"/>
    </row>
    <row r="97" spans="3:6" x14ac:dyDescent="0.25">
      <c r="C97" s="13"/>
      <c r="D97" s="13"/>
      <c r="E97" s="13"/>
      <c r="F97" s="13"/>
    </row>
    <row r="98" spans="3:6" x14ac:dyDescent="0.25">
      <c r="C98" s="13"/>
      <c r="D98" s="13"/>
      <c r="E98" s="13"/>
      <c r="F98" s="13"/>
    </row>
    <row r="99" spans="3:6" x14ac:dyDescent="0.25">
      <c r="C99" s="13"/>
      <c r="D99" s="13"/>
      <c r="E99" s="13"/>
      <c r="F99" s="13"/>
    </row>
    <row r="100" spans="3:6" x14ac:dyDescent="0.25">
      <c r="C100" s="13"/>
      <c r="D100" s="13"/>
      <c r="E100" s="13"/>
      <c r="F100" s="13"/>
    </row>
    <row r="101" spans="3:6" x14ac:dyDescent="0.25">
      <c r="C101" s="13"/>
      <c r="D101" s="13"/>
      <c r="E101" s="13"/>
      <c r="F101" s="13"/>
    </row>
    <row r="102" spans="3:6" x14ac:dyDescent="0.25">
      <c r="C102" s="13"/>
      <c r="D102" s="13"/>
      <c r="E102" s="13"/>
      <c r="F102" s="13"/>
    </row>
    <row r="103" spans="3:6" x14ac:dyDescent="0.25">
      <c r="C103" s="13"/>
      <c r="D103" s="13"/>
      <c r="E103" s="13"/>
      <c r="F103" s="13"/>
    </row>
    <row r="104" spans="3:6" x14ac:dyDescent="0.25">
      <c r="C104" s="13"/>
      <c r="D104" s="13"/>
      <c r="E104" s="13"/>
      <c r="F104" s="13"/>
    </row>
    <row r="105" spans="3:6" x14ac:dyDescent="0.25">
      <c r="C105" s="13"/>
      <c r="D105" s="13"/>
      <c r="E105" s="13"/>
      <c r="F105" s="13"/>
    </row>
    <row r="106" spans="3:6" x14ac:dyDescent="0.25">
      <c r="C106" s="19" t="s">
        <v>14</v>
      </c>
      <c r="D106" s="20"/>
      <c r="E106" s="20"/>
      <c r="F106" s="21"/>
    </row>
    <row r="107" spans="3:6" x14ac:dyDescent="0.25">
      <c r="C107" s="1" t="s">
        <v>3</v>
      </c>
      <c r="D107" s="2" t="s">
        <v>4</v>
      </c>
      <c r="E107" s="7" t="s">
        <v>7</v>
      </c>
      <c r="F107" s="2" t="s">
        <v>6</v>
      </c>
    </row>
    <row r="108" spans="3:6" x14ac:dyDescent="0.25">
      <c r="C108" s="3">
        <v>1</v>
      </c>
      <c r="D108" s="3">
        <v>2</v>
      </c>
      <c r="E108" s="3">
        <v>3</v>
      </c>
      <c r="F108" s="4" t="s">
        <v>0</v>
      </c>
    </row>
    <row r="109" spans="3:6" x14ac:dyDescent="0.25">
      <c r="C109" s="8">
        <v>2013</v>
      </c>
      <c r="D109" s="9">
        <v>-127.59865481699126</v>
      </c>
      <c r="E109" s="9">
        <v>-160</v>
      </c>
      <c r="F109" s="9">
        <f>D109-E109</f>
        <v>32.401345183008743</v>
      </c>
    </row>
    <row r="110" spans="3:6" x14ac:dyDescent="0.25">
      <c r="C110" s="8">
        <v>2014</v>
      </c>
      <c r="D110" s="9">
        <v>-397.30238800000188</v>
      </c>
      <c r="E110" s="9">
        <v>-175.2</v>
      </c>
      <c r="F110" s="9">
        <f t="shared" ref="F110:F114" si="6">D110-E110</f>
        <v>-222.10238800000189</v>
      </c>
    </row>
    <row r="111" spans="3:6" x14ac:dyDescent="0.25">
      <c r="C111" s="8">
        <v>2015</v>
      </c>
      <c r="D111" s="9">
        <v>-373.5</v>
      </c>
      <c r="E111" s="9">
        <v>-286.60000000000002</v>
      </c>
      <c r="F111" s="9">
        <f t="shared" si="6"/>
        <v>-86.899999999999977</v>
      </c>
    </row>
    <row r="112" spans="3:6" x14ac:dyDescent="0.25">
      <c r="C112" s="8">
        <v>2016</v>
      </c>
      <c r="D112" s="9">
        <v>-100.25286799999958</v>
      </c>
      <c r="E112" s="9">
        <v>-341.9</v>
      </c>
      <c r="F112" s="9">
        <f t="shared" si="6"/>
        <v>241.6471320000004</v>
      </c>
    </row>
    <row r="113" spans="3:10" x14ac:dyDescent="0.25">
      <c r="C113" s="8">
        <v>2017</v>
      </c>
      <c r="D113" s="9">
        <v>-221.91895199999999</v>
      </c>
      <c r="E113" s="9">
        <v>-301.39999999999998</v>
      </c>
      <c r="F113" s="9">
        <f t="shared" si="6"/>
        <v>79.481047999999987</v>
      </c>
      <c r="I113" s="16"/>
      <c r="J113" s="16"/>
    </row>
    <row r="114" spans="3:10" x14ac:dyDescent="0.25">
      <c r="C114" s="8">
        <v>2018</v>
      </c>
      <c r="D114" s="12">
        <v>-215.12498699999799</v>
      </c>
      <c r="E114" s="9">
        <v>-163.69999999999999</v>
      </c>
      <c r="F114" s="9">
        <f t="shared" si="6"/>
        <v>-51.424986999997998</v>
      </c>
      <c r="I114" s="16"/>
      <c r="J114" s="16"/>
    </row>
    <row r="115" spans="3:10" x14ac:dyDescent="0.25">
      <c r="I115" s="16"/>
      <c r="J115" s="16"/>
    </row>
    <row r="116" spans="3:10" x14ac:dyDescent="0.25">
      <c r="C116" s="19" t="s">
        <v>15</v>
      </c>
      <c r="D116" s="20"/>
      <c r="E116" s="20"/>
      <c r="F116" s="21"/>
      <c r="I116" s="16"/>
      <c r="J116" s="16"/>
    </row>
    <row r="117" spans="3:10" x14ac:dyDescent="0.25">
      <c r="C117" s="1" t="s">
        <v>3</v>
      </c>
      <c r="D117" s="2" t="s">
        <v>4</v>
      </c>
      <c r="E117" s="7" t="s">
        <v>7</v>
      </c>
      <c r="F117" s="2" t="s">
        <v>6</v>
      </c>
      <c r="I117" s="16"/>
      <c r="J117" s="16"/>
    </row>
    <row r="118" spans="3:10" x14ac:dyDescent="0.25">
      <c r="C118" s="3">
        <v>1</v>
      </c>
      <c r="D118" s="3">
        <v>2</v>
      </c>
      <c r="E118" s="3">
        <v>3</v>
      </c>
      <c r="F118" s="4" t="s">
        <v>0</v>
      </c>
      <c r="I118" s="16"/>
      <c r="J118" s="16"/>
    </row>
    <row r="119" spans="3:10" x14ac:dyDescent="0.25">
      <c r="C119" s="8">
        <v>2013</v>
      </c>
      <c r="D119" s="9">
        <f>D109/(IKP!B3/1000)*100</f>
        <v>-0.55997262432177763</v>
      </c>
      <c r="E119" s="9">
        <f>E109/(IKP!A3/1000)*100</f>
        <v>-0.70344149385380494</v>
      </c>
      <c r="F119" s="9">
        <f>D119-E119</f>
        <v>0.14346886953202731</v>
      </c>
      <c r="I119" s="16"/>
      <c r="J119" s="16"/>
    </row>
    <row r="120" spans="3:10" x14ac:dyDescent="0.25">
      <c r="C120" s="8">
        <v>2014</v>
      </c>
      <c r="D120" s="9">
        <f>D110/(IKP!B4/1000)*100</f>
        <v>-1.6821900500898477</v>
      </c>
      <c r="E120" s="9">
        <f>E110/(IKP!A4/1000)*100</f>
        <v>-0.70749002568285713</v>
      </c>
      <c r="F120" s="9">
        <f t="shared" ref="F120:F124" si="7">D120-E120</f>
        <v>-0.97470002440699055</v>
      </c>
      <c r="I120" s="16"/>
      <c r="J120" s="16"/>
    </row>
    <row r="121" spans="3:10" x14ac:dyDescent="0.25">
      <c r="C121" s="8">
        <v>2015</v>
      </c>
      <c r="D121" s="9">
        <f>D111/(IKP!B5/1000)*100</f>
        <v>-1.5357525664542955</v>
      </c>
      <c r="E121" s="9">
        <f>E111/(IKP!A5/1000)*100</f>
        <v>-1.1298766833822187</v>
      </c>
      <c r="F121" s="9">
        <f t="shared" si="7"/>
        <v>-0.40587588307207678</v>
      </c>
      <c r="I121" s="16"/>
      <c r="J121" s="16"/>
    </row>
    <row r="122" spans="3:10" x14ac:dyDescent="0.25">
      <c r="C122" s="8">
        <v>2016</v>
      </c>
      <c r="D122" s="9">
        <f>D112/(IKP!B6/1000)*100</f>
        <v>-0.40040794511248917</v>
      </c>
      <c r="E122" s="9">
        <f>E112/(IKP!A6/1000)*100</f>
        <v>-1.3086329971484889</v>
      </c>
      <c r="F122" s="9">
        <f t="shared" si="7"/>
        <v>0.90822505203599979</v>
      </c>
      <c r="I122" s="16"/>
      <c r="J122" s="16"/>
    </row>
    <row r="123" spans="3:10" x14ac:dyDescent="0.25">
      <c r="C123" s="8">
        <v>2017</v>
      </c>
      <c r="D123" s="9">
        <f>D113/(IKP!B7/1000)*100</f>
        <v>-0.82091699880324287</v>
      </c>
      <c r="E123" s="9">
        <f>E113/(IKP!A7/1000)*100</f>
        <v>-1.141536946559103</v>
      </c>
      <c r="F123" s="9">
        <f t="shared" si="7"/>
        <v>0.32061994775586011</v>
      </c>
      <c r="I123" s="16"/>
      <c r="J123" s="16"/>
    </row>
    <row r="124" spans="3:10" x14ac:dyDescent="0.25">
      <c r="C124" s="8">
        <v>2018</v>
      </c>
      <c r="D124" s="9">
        <f>D114/(IKP!B8/1000)*100</f>
        <v>-0.74080228771912726</v>
      </c>
      <c r="E124" s="9">
        <f>E114/(IKP!A8/1000)*100</f>
        <v>-0.57724179272893961</v>
      </c>
      <c r="F124" s="9">
        <f t="shared" si="7"/>
        <v>-0.16356049499018765</v>
      </c>
      <c r="I124" s="16"/>
      <c r="J124" s="16"/>
    </row>
    <row r="125" spans="3:10" x14ac:dyDescent="0.25">
      <c r="C125" s="13"/>
      <c r="D125" s="13"/>
      <c r="E125" s="13"/>
      <c r="F125" s="13"/>
      <c r="I125" s="16"/>
      <c r="J125" s="16"/>
    </row>
    <row r="126" spans="3:10" x14ac:dyDescent="0.25">
      <c r="C126" s="13"/>
      <c r="D126" s="13"/>
      <c r="E126" s="13"/>
      <c r="F126" s="13"/>
      <c r="I126" s="16"/>
      <c r="J126" s="16"/>
    </row>
    <row r="127" spans="3:10" x14ac:dyDescent="0.25">
      <c r="C127" s="13"/>
      <c r="D127" s="13"/>
      <c r="E127" s="13"/>
      <c r="F127" s="13"/>
      <c r="I127" s="16"/>
      <c r="J127" s="16"/>
    </row>
    <row r="128" spans="3:10" x14ac:dyDescent="0.25">
      <c r="C128" s="13"/>
      <c r="D128" s="13"/>
      <c r="E128" s="13"/>
      <c r="F128" s="13"/>
      <c r="I128" s="16"/>
      <c r="J128" s="16"/>
    </row>
    <row r="129" spans="3:10" x14ac:dyDescent="0.25">
      <c r="C129" s="13"/>
      <c r="D129" s="13"/>
      <c r="E129" s="13"/>
      <c r="F129" s="13"/>
      <c r="I129" s="16"/>
      <c r="J129" s="16"/>
    </row>
    <row r="130" spans="3:10" x14ac:dyDescent="0.25">
      <c r="C130" s="13"/>
      <c r="D130" s="13"/>
      <c r="E130" s="13"/>
      <c r="F130" s="13"/>
      <c r="I130" s="16"/>
      <c r="J130" s="16"/>
    </row>
    <row r="131" spans="3:10" x14ac:dyDescent="0.25">
      <c r="C131" s="13"/>
      <c r="D131" s="13"/>
      <c r="E131" s="13"/>
      <c r="F131" s="13"/>
      <c r="I131" s="16"/>
      <c r="J131" s="16"/>
    </row>
    <row r="132" spans="3:10" x14ac:dyDescent="0.25">
      <c r="C132" s="13"/>
      <c r="D132" s="13"/>
      <c r="E132" s="13"/>
      <c r="F132" s="13"/>
      <c r="I132" s="16"/>
      <c r="J132" s="16"/>
    </row>
    <row r="133" spans="3:10" x14ac:dyDescent="0.25">
      <c r="C133" s="13"/>
      <c r="D133" s="13"/>
      <c r="E133" s="13"/>
      <c r="F133" s="13"/>
    </row>
    <row r="134" spans="3:10" x14ac:dyDescent="0.25">
      <c r="C134" s="13"/>
      <c r="D134" s="13"/>
      <c r="E134" s="13"/>
      <c r="F134" s="13"/>
    </row>
    <row r="135" spans="3:10" x14ac:dyDescent="0.25">
      <c r="C135" s="13"/>
      <c r="D135" s="13"/>
      <c r="E135" s="13"/>
      <c r="F135" s="13"/>
    </row>
    <row r="136" spans="3:10" x14ac:dyDescent="0.25">
      <c r="C136" s="13"/>
      <c r="D136" s="13"/>
      <c r="E136" s="13"/>
      <c r="F136" s="13"/>
    </row>
    <row r="137" spans="3:10" x14ac:dyDescent="0.25">
      <c r="C137" s="13"/>
      <c r="D137" s="13"/>
      <c r="E137" s="13"/>
      <c r="F137" s="13"/>
    </row>
    <row r="138" spans="3:10" x14ac:dyDescent="0.25">
      <c r="C138" s="13"/>
      <c r="D138" s="13"/>
      <c r="E138" s="13"/>
      <c r="F138" s="13"/>
    </row>
    <row r="139" spans="3:10" x14ac:dyDescent="0.25">
      <c r="C139" s="13"/>
      <c r="D139" s="13"/>
      <c r="E139" s="13"/>
      <c r="F139" s="13"/>
    </row>
    <row r="140" spans="3:10" x14ac:dyDescent="0.25">
      <c r="C140" s="13"/>
      <c r="D140" s="13"/>
      <c r="E140" s="13"/>
      <c r="F140" s="13"/>
    </row>
    <row r="141" spans="3:10" x14ac:dyDescent="0.25">
      <c r="C141" s="19" t="s">
        <v>16</v>
      </c>
      <c r="D141" s="20"/>
      <c r="E141" s="20"/>
      <c r="F141" s="21"/>
    </row>
    <row r="142" spans="3:10" x14ac:dyDescent="0.25">
      <c r="C142" s="1" t="s">
        <v>3</v>
      </c>
      <c r="D142" s="2" t="s">
        <v>4</v>
      </c>
      <c r="E142" s="7" t="s">
        <v>7</v>
      </c>
      <c r="F142" s="2" t="s">
        <v>6</v>
      </c>
    </row>
    <row r="143" spans="3:10" x14ac:dyDescent="0.25">
      <c r="C143" s="3">
        <v>1</v>
      </c>
      <c r="D143" s="3">
        <v>2</v>
      </c>
      <c r="E143" s="3">
        <v>3</v>
      </c>
      <c r="F143" s="4" t="s">
        <v>0</v>
      </c>
    </row>
    <row r="144" spans="3:10" x14ac:dyDescent="0.25">
      <c r="C144" s="8">
        <v>2013</v>
      </c>
      <c r="D144" s="9">
        <v>70.299609848550062</v>
      </c>
      <c r="E144" s="9">
        <v>-78.2</v>
      </c>
      <c r="F144" s="9">
        <f>D144-E144</f>
        <v>148.49960984855005</v>
      </c>
    </row>
    <row r="145" spans="3:11" x14ac:dyDescent="0.25">
      <c r="C145" s="8">
        <v>2014</v>
      </c>
      <c r="D145" s="9">
        <v>-406.03900299999987</v>
      </c>
      <c r="E145" s="9">
        <v>-275.5</v>
      </c>
      <c r="F145" s="9">
        <f t="shared" ref="F145:F149" si="8">D145-E145</f>
        <v>-130.53900299999987</v>
      </c>
    </row>
    <row r="146" spans="3:11" x14ac:dyDescent="0.25">
      <c r="C146" s="8">
        <v>2015</v>
      </c>
      <c r="D146" s="9">
        <v>-386.32302291999895</v>
      </c>
      <c r="E146" s="9">
        <v>-380.2</v>
      </c>
      <c r="F146" s="9">
        <f t="shared" si="8"/>
        <v>-6.1230229199989594</v>
      </c>
    </row>
    <row r="147" spans="3:11" x14ac:dyDescent="0.25">
      <c r="C147" s="8">
        <v>2016</v>
      </c>
      <c r="D147" s="9">
        <v>-239.01343899999938</v>
      </c>
      <c r="E147" s="9">
        <v>-388.8</v>
      </c>
      <c r="F147" s="9">
        <f t="shared" si="8"/>
        <v>149.78656100000063</v>
      </c>
    </row>
    <row r="148" spans="3:11" x14ac:dyDescent="0.25">
      <c r="C148" s="8">
        <v>2017</v>
      </c>
      <c r="D148" s="9">
        <v>-356.95983799999885</v>
      </c>
      <c r="E148" s="9">
        <v>-366.6</v>
      </c>
      <c r="F148" s="9">
        <f t="shared" si="8"/>
        <v>9.640162000001169</v>
      </c>
    </row>
    <row r="149" spans="3:11" x14ac:dyDescent="0.25">
      <c r="C149" s="8">
        <v>2018</v>
      </c>
      <c r="D149" s="12">
        <v>-302.14947199999898</v>
      </c>
      <c r="E149" s="9">
        <v>-321.7</v>
      </c>
      <c r="F149" s="9">
        <f t="shared" si="8"/>
        <v>19.550528000001009</v>
      </c>
    </row>
    <row r="150" spans="3:11" x14ac:dyDescent="0.25">
      <c r="C150" s="13"/>
      <c r="D150" s="13"/>
      <c r="E150" s="13"/>
      <c r="F150" s="13"/>
    </row>
    <row r="151" spans="3:11" x14ac:dyDescent="0.25">
      <c r="C151" s="19" t="s">
        <v>23</v>
      </c>
      <c r="D151" s="20"/>
      <c r="E151" s="20"/>
      <c r="F151" s="21"/>
    </row>
    <row r="152" spans="3:11" x14ac:dyDescent="0.25">
      <c r="C152" s="1" t="s">
        <v>3</v>
      </c>
      <c r="D152" s="2" t="s">
        <v>4</v>
      </c>
      <c r="E152" s="7" t="s">
        <v>7</v>
      </c>
      <c r="F152" s="2" t="s">
        <v>6</v>
      </c>
      <c r="K152" s="15"/>
    </row>
    <row r="153" spans="3:11" x14ac:dyDescent="0.25">
      <c r="C153" s="3">
        <v>1</v>
      </c>
      <c r="D153" s="3">
        <v>2</v>
      </c>
      <c r="E153" s="3">
        <v>3</v>
      </c>
      <c r="F153" s="4" t="s">
        <v>0</v>
      </c>
      <c r="K153" s="15"/>
    </row>
    <row r="154" spans="3:11" x14ac:dyDescent="0.25">
      <c r="C154" s="8">
        <v>2013</v>
      </c>
      <c r="D154" s="9">
        <f>D144/(IKP!B3/1000)*100</f>
        <v>0.3085131036228419</v>
      </c>
      <c r="E154" s="9">
        <f>E144/(IKP!A3/1000)*100</f>
        <v>-0.34380703012104719</v>
      </c>
      <c r="F154" s="9">
        <f>D154-E154</f>
        <v>0.65232013374388909</v>
      </c>
      <c r="K154" s="15"/>
    </row>
    <row r="155" spans="3:11" x14ac:dyDescent="0.25">
      <c r="C155" s="8">
        <v>2014</v>
      </c>
      <c r="D155" s="9">
        <f>D145/(IKP!B4/1000)*100</f>
        <v>-1.7191811361450926</v>
      </c>
      <c r="E155" s="9">
        <f>E145/(IKP!A4/1000)*100</f>
        <v>-1.1125199890161368</v>
      </c>
      <c r="F155" s="9">
        <f t="shared" ref="F155:F159" si="9">D155-E155</f>
        <v>-0.6066611471289558</v>
      </c>
      <c r="K155" s="15"/>
    </row>
    <row r="156" spans="3:11" x14ac:dyDescent="0.25">
      <c r="C156" s="8">
        <v>2015</v>
      </c>
      <c r="D156" s="9">
        <f>D146/(IKP!B5/1000)*100</f>
        <v>-1.588478109584391</v>
      </c>
      <c r="E156" s="9">
        <f>E146/(IKP!A5/1000)*100</f>
        <v>-1.4988803734191189</v>
      </c>
      <c r="F156" s="9">
        <f t="shared" si="9"/>
        <v>-8.9597736165272002E-2</v>
      </c>
      <c r="K156" s="15"/>
    </row>
    <row r="157" spans="3:11" x14ac:dyDescent="0.25">
      <c r="C157" s="8">
        <v>2016</v>
      </c>
      <c r="D157" s="9">
        <f>D147/(IKP!B6/1000)*100</f>
        <v>-0.95461488407752504</v>
      </c>
      <c r="E157" s="9">
        <f>E147/(IKP!A6/1000)*100</f>
        <v>-1.4881442213844183</v>
      </c>
      <c r="F157" s="9">
        <f t="shared" si="9"/>
        <v>0.53352933730689323</v>
      </c>
      <c r="K157" s="15"/>
    </row>
    <row r="158" spans="3:11" x14ac:dyDescent="0.25">
      <c r="C158" s="8">
        <v>2017</v>
      </c>
      <c r="D158" s="9">
        <f>D148/(IKP!B7/1000)*100</f>
        <v>-1.3204568436509687</v>
      </c>
      <c r="E158" s="9">
        <f>E148/(IKP!A7/1000)*100</f>
        <v>-1.3884785819793206</v>
      </c>
      <c r="F158" s="9">
        <f t="shared" si="9"/>
        <v>6.8021738328351899E-2</v>
      </c>
      <c r="K158" s="15"/>
    </row>
    <row r="159" spans="3:11" x14ac:dyDescent="0.25">
      <c r="C159" s="8">
        <v>2018</v>
      </c>
      <c r="D159" s="9">
        <f>D149/(IKP!B8/1000)*100</f>
        <v>-1.0404789476674214</v>
      </c>
      <c r="E159" s="9">
        <f>E149/(IKP!A8/1000)*100</f>
        <v>-1.1343841461264501</v>
      </c>
      <c r="F159" s="9">
        <f t="shared" si="9"/>
        <v>9.3905198459028671E-2</v>
      </c>
      <c r="K159" s="15"/>
    </row>
    <row r="160" spans="3:11" x14ac:dyDescent="0.25">
      <c r="C160" s="13"/>
      <c r="D160" s="13"/>
      <c r="E160" s="13"/>
      <c r="F160" s="13"/>
      <c r="K160" s="15"/>
    </row>
    <row r="161" spans="3:10" x14ac:dyDescent="0.25">
      <c r="C161" s="13"/>
      <c r="D161" s="13"/>
      <c r="E161" s="13"/>
      <c r="F161" s="13"/>
      <c r="I161" s="16"/>
      <c r="J161" s="16"/>
    </row>
    <row r="162" spans="3:10" x14ac:dyDescent="0.25">
      <c r="C162" s="13"/>
      <c r="D162" s="13"/>
      <c r="E162" s="13"/>
      <c r="F162" s="13"/>
      <c r="I162" s="16"/>
      <c r="J162" s="16"/>
    </row>
    <row r="163" spans="3:10" x14ac:dyDescent="0.25">
      <c r="C163" s="13"/>
      <c r="D163" s="13"/>
      <c r="E163" s="13"/>
      <c r="F163" s="13"/>
      <c r="I163" s="16"/>
      <c r="J163" s="16"/>
    </row>
    <row r="164" spans="3:10" x14ac:dyDescent="0.25">
      <c r="C164" s="13"/>
      <c r="D164" s="13"/>
      <c r="E164" s="13"/>
      <c r="F164" s="13"/>
      <c r="I164" s="16"/>
      <c r="J164" s="16"/>
    </row>
    <row r="165" spans="3:10" x14ac:dyDescent="0.25">
      <c r="C165" s="13"/>
      <c r="D165" s="13"/>
      <c r="E165" s="13"/>
      <c r="F165" s="13"/>
      <c r="I165" s="16"/>
      <c r="J165" s="16"/>
    </row>
    <row r="166" spans="3:10" x14ac:dyDescent="0.25">
      <c r="C166" s="13"/>
      <c r="D166" s="13"/>
      <c r="E166" s="13"/>
      <c r="F166" s="13"/>
      <c r="I166" s="16"/>
      <c r="J166" s="16"/>
    </row>
    <row r="167" spans="3:10" x14ac:dyDescent="0.25">
      <c r="C167" s="13"/>
      <c r="D167" s="13"/>
      <c r="E167" s="13"/>
      <c r="F167" s="13"/>
    </row>
    <row r="168" spans="3:10" x14ac:dyDescent="0.25">
      <c r="C168" s="13"/>
      <c r="D168" s="13"/>
      <c r="E168" s="13"/>
      <c r="F168" s="13"/>
    </row>
    <row r="169" spans="3:10" x14ac:dyDescent="0.25">
      <c r="C169" s="13"/>
      <c r="D169" s="13"/>
      <c r="E169" s="13"/>
      <c r="F169" s="13"/>
    </row>
    <row r="170" spans="3:10" x14ac:dyDescent="0.25">
      <c r="C170" s="13"/>
      <c r="D170" s="13"/>
      <c r="E170" s="13"/>
      <c r="F170" s="13"/>
    </row>
    <row r="171" spans="3:10" x14ac:dyDescent="0.25">
      <c r="C171" s="13"/>
      <c r="D171" s="13"/>
      <c r="E171" s="13"/>
      <c r="F171" s="13"/>
    </row>
    <row r="172" spans="3:10" x14ac:dyDescent="0.25">
      <c r="C172" s="13"/>
      <c r="D172" s="13"/>
      <c r="E172" s="13"/>
      <c r="F172" s="13"/>
    </row>
    <row r="173" spans="3:10" x14ac:dyDescent="0.25">
      <c r="C173" s="13"/>
      <c r="D173" s="13"/>
      <c r="E173" s="13"/>
      <c r="F173" s="13"/>
    </row>
    <row r="174" spans="3:10" x14ac:dyDescent="0.25">
      <c r="C174" s="13"/>
      <c r="D174" s="13"/>
      <c r="E174" s="13"/>
      <c r="F174" s="13"/>
    </row>
    <row r="175" spans="3:10" x14ac:dyDescent="0.25">
      <c r="C175" s="13"/>
      <c r="D175" s="13"/>
      <c r="E175" s="13"/>
      <c r="F175" s="13"/>
    </row>
    <row r="176" spans="3:10" x14ac:dyDescent="0.25">
      <c r="C176" s="19" t="s">
        <v>17</v>
      </c>
      <c r="D176" s="20"/>
      <c r="E176" s="20"/>
      <c r="F176" s="21"/>
    </row>
    <row r="177" spans="3:12" x14ac:dyDescent="0.25">
      <c r="C177" s="1" t="s">
        <v>3</v>
      </c>
      <c r="D177" s="2" t="s">
        <v>4</v>
      </c>
      <c r="E177" s="7" t="s">
        <v>7</v>
      </c>
      <c r="F177" s="2" t="s">
        <v>6</v>
      </c>
    </row>
    <row r="178" spans="3:12" x14ac:dyDescent="0.25">
      <c r="C178" s="3">
        <v>1</v>
      </c>
      <c r="D178" s="3">
        <v>2</v>
      </c>
      <c r="E178" s="3">
        <v>3</v>
      </c>
      <c r="F178" s="4" t="s">
        <v>0</v>
      </c>
    </row>
    <row r="179" spans="3:12" x14ac:dyDescent="0.25">
      <c r="C179" s="8">
        <v>2013</v>
      </c>
      <c r="D179" s="9">
        <v>-57.911140232554317</v>
      </c>
      <c r="E179" s="9">
        <v>-56.3</v>
      </c>
      <c r="F179" s="9">
        <f>D179-E179</f>
        <v>-1.6111402325543196</v>
      </c>
    </row>
    <row r="180" spans="3:12" x14ac:dyDescent="0.25">
      <c r="C180" s="8">
        <v>2014</v>
      </c>
      <c r="D180" s="9">
        <v>100.35182799999984</v>
      </c>
      <c r="E180" s="9">
        <v>132.4</v>
      </c>
      <c r="F180" s="9">
        <f t="shared" ref="F180:F184" si="10">D180-E180</f>
        <v>-32.048172000000164</v>
      </c>
    </row>
    <row r="181" spans="3:12" x14ac:dyDescent="0.25">
      <c r="C181" s="8">
        <v>2015</v>
      </c>
      <c r="D181" s="9">
        <v>91.13195228999939</v>
      </c>
      <c r="E181" s="9">
        <v>162.9</v>
      </c>
      <c r="F181" s="9">
        <f t="shared" si="10"/>
        <v>-71.768047710000616</v>
      </c>
    </row>
    <row r="182" spans="3:12" x14ac:dyDescent="0.25">
      <c r="C182" s="8">
        <v>2016</v>
      </c>
      <c r="D182" s="9">
        <v>47.822461999999177</v>
      </c>
      <c r="E182" s="9">
        <v>104.6</v>
      </c>
      <c r="F182" s="9">
        <f t="shared" si="10"/>
        <v>-56.777538000000817</v>
      </c>
    </row>
    <row r="183" spans="3:12" x14ac:dyDescent="0.25">
      <c r="C183" s="8">
        <v>2017</v>
      </c>
      <c r="D183" s="9">
        <v>113.83976400000029</v>
      </c>
      <c r="E183" s="9">
        <v>65.3</v>
      </c>
      <c r="F183" s="9">
        <f t="shared" si="10"/>
        <v>48.539764000000289</v>
      </c>
    </row>
    <row r="184" spans="3:12" x14ac:dyDescent="0.25">
      <c r="C184" s="8">
        <v>2018</v>
      </c>
      <c r="D184" s="12">
        <v>202.23173</v>
      </c>
      <c r="E184" s="9">
        <v>125.9</v>
      </c>
      <c r="F184" s="9">
        <f t="shared" si="10"/>
        <v>76.331729999999993</v>
      </c>
    </row>
    <row r="185" spans="3:12" x14ac:dyDescent="0.25">
      <c r="C185" s="13"/>
      <c r="D185" s="13"/>
      <c r="E185" s="13"/>
      <c r="F185" s="13"/>
    </row>
    <row r="186" spans="3:12" x14ac:dyDescent="0.25">
      <c r="C186" s="19" t="s">
        <v>18</v>
      </c>
      <c r="D186" s="20"/>
      <c r="E186" s="20"/>
      <c r="F186" s="21"/>
    </row>
    <row r="187" spans="3:12" x14ac:dyDescent="0.25">
      <c r="C187" s="1" t="s">
        <v>3</v>
      </c>
      <c r="D187" s="2" t="s">
        <v>4</v>
      </c>
      <c r="E187" s="7" t="s">
        <v>7</v>
      </c>
      <c r="F187" s="2" t="s">
        <v>6</v>
      </c>
      <c r="K187" s="15"/>
      <c r="L187" s="15"/>
    </row>
    <row r="188" spans="3:12" x14ac:dyDescent="0.25">
      <c r="C188" s="3">
        <v>1</v>
      </c>
      <c r="D188" s="3">
        <v>2</v>
      </c>
      <c r="E188" s="3">
        <v>3</v>
      </c>
      <c r="F188" s="4" t="s">
        <v>0</v>
      </c>
      <c r="K188" s="15"/>
      <c r="L188" s="15"/>
    </row>
    <row r="189" spans="3:12" x14ac:dyDescent="0.25">
      <c r="C189" s="8">
        <v>2013</v>
      </c>
      <c r="D189" s="9">
        <f>D179/(IKP!B3/1000)*100</f>
        <v>-0.25414572920067857</v>
      </c>
      <c r="E189" s="9">
        <f>E179/(IKP!A3/1000)*100</f>
        <v>-0.24752347564980762</v>
      </c>
      <c r="F189" s="9">
        <f>D189-E189</f>
        <v>-6.6222535508709546E-3</v>
      </c>
      <c r="K189" s="15"/>
      <c r="L189" s="15"/>
    </row>
    <row r="190" spans="3:12" x14ac:dyDescent="0.25">
      <c r="C190" s="8">
        <v>2014</v>
      </c>
      <c r="D190" s="9">
        <f>D180/(IKP!B4/1000)*100</f>
        <v>0.42489260489903408</v>
      </c>
      <c r="E190" s="9">
        <f>E180/(IKP!A4/1000)*100</f>
        <v>0.53465570434024134</v>
      </c>
      <c r="F190" s="9">
        <f t="shared" ref="F190:F194" si="11">D190-E190</f>
        <v>-0.10976309944120727</v>
      </c>
      <c r="K190" s="15"/>
      <c r="L190" s="15"/>
    </row>
    <row r="191" spans="3:12" x14ac:dyDescent="0.25">
      <c r="C191" s="8">
        <v>2015</v>
      </c>
      <c r="D191" s="9">
        <f>D181/(IKP!B5/1000)*100</f>
        <v>0.37471520646681922</v>
      </c>
      <c r="E191" s="9">
        <f>E181/(IKP!A5/1000)*100</f>
        <v>0.64220834516037473</v>
      </c>
      <c r="F191" s="9">
        <f t="shared" si="11"/>
        <v>-0.26749313869355551</v>
      </c>
      <c r="K191" s="15"/>
      <c r="L191" s="15"/>
    </row>
    <row r="192" spans="3:12" x14ac:dyDescent="0.25">
      <c r="C192" s="8">
        <v>2016</v>
      </c>
      <c r="D192" s="9">
        <f>D182/(IKP!B6/1000)*100</f>
        <v>0.19100195457390653</v>
      </c>
      <c r="E192" s="9">
        <f>E182/(IKP!A6/1000)*100</f>
        <v>0.40035978795475852</v>
      </c>
      <c r="F192" s="9">
        <f t="shared" si="11"/>
        <v>-0.20935783338085198</v>
      </c>
      <c r="K192" s="15"/>
      <c r="L192" s="15"/>
    </row>
    <row r="193" spans="3:12" x14ac:dyDescent="0.25">
      <c r="C193" s="8">
        <v>2017</v>
      </c>
      <c r="D193" s="9">
        <f>D183/(IKP!B7/1000)*100</f>
        <v>0.42111318823887428</v>
      </c>
      <c r="E193" s="9">
        <f>E183/(IKP!A7/1000)*100</f>
        <v>0.24732038025981895</v>
      </c>
      <c r="F193" s="9">
        <f t="shared" si="11"/>
        <v>0.17379280797905533</v>
      </c>
      <c r="K193" s="15"/>
      <c r="L193" s="15"/>
    </row>
    <row r="194" spans="3:12" x14ac:dyDescent="0.25">
      <c r="C194" s="8">
        <v>2018</v>
      </c>
      <c r="D194" s="9">
        <f>D184/(IKP!B8/1000)*100</f>
        <v>0.69640319482458946</v>
      </c>
      <c r="E194" s="9">
        <f>E184/(IKP!A8/1000)*100</f>
        <v>0.44395077400472516</v>
      </c>
      <c r="F194" s="9">
        <f t="shared" si="11"/>
        <v>0.2524524208198643</v>
      </c>
      <c r="K194" s="15"/>
      <c r="L194" s="15"/>
    </row>
    <row r="195" spans="3:12" x14ac:dyDescent="0.25">
      <c r="C195" s="13"/>
      <c r="D195" s="13"/>
      <c r="E195" s="13"/>
      <c r="F195" s="13"/>
      <c r="K195" s="15"/>
      <c r="L195" s="15"/>
    </row>
    <row r="196" spans="3:12" x14ac:dyDescent="0.25">
      <c r="C196" s="13"/>
      <c r="D196" s="13"/>
      <c r="E196" s="13"/>
      <c r="F196" s="13"/>
      <c r="K196" s="15"/>
      <c r="L196" s="15"/>
    </row>
    <row r="197" spans="3:12" x14ac:dyDescent="0.25">
      <c r="C197" s="13"/>
      <c r="D197" s="13"/>
      <c r="E197" s="13"/>
      <c r="F197" s="13"/>
      <c r="I197" s="16"/>
      <c r="J197" s="16"/>
    </row>
    <row r="198" spans="3:12" x14ac:dyDescent="0.25">
      <c r="C198" s="13"/>
      <c r="D198" s="13"/>
      <c r="E198" s="13"/>
      <c r="F198" s="13"/>
      <c r="I198" s="16"/>
      <c r="J198" s="16"/>
    </row>
    <row r="199" spans="3:12" x14ac:dyDescent="0.25">
      <c r="C199" s="13"/>
      <c r="D199" s="13"/>
      <c r="E199" s="13"/>
      <c r="F199" s="13"/>
      <c r="I199" s="16"/>
      <c r="J199" s="16"/>
    </row>
    <row r="200" spans="3:12" x14ac:dyDescent="0.25">
      <c r="C200" s="13"/>
      <c r="D200" s="13"/>
      <c r="E200" s="13"/>
      <c r="F200" s="13"/>
      <c r="I200" s="16"/>
      <c r="J200" s="16"/>
    </row>
    <row r="201" spans="3:12" x14ac:dyDescent="0.25">
      <c r="C201" s="13"/>
      <c r="D201" s="13"/>
      <c r="E201" s="13"/>
      <c r="F201" s="13"/>
      <c r="I201" s="16"/>
      <c r="J201" s="16"/>
    </row>
    <row r="202" spans="3:12" x14ac:dyDescent="0.25">
      <c r="C202" s="13"/>
      <c r="D202" s="13"/>
      <c r="E202" s="13"/>
      <c r="F202" s="13"/>
    </row>
    <row r="203" spans="3:12" x14ac:dyDescent="0.25">
      <c r="C203" s="13"/>
      <c r="D203" s="13"/>
      <c r="E203" s="13"/>
      <c r="F203" s="13"/>
    </row>
    <row r="204" spans="3:12" x14ac:dyDescent="0.25">
      <c r="C204" s="13"/>
      <c r="D204" s="13"/>
      <c r="E204" s="13"/>
      <c r="F204" s="13"/>
    </row>
    <row r="205" spans="3:12" x14ac:dyDescent="0.25">
      <c r="C205" s="13"/>
      <c r="D205" s="13"/>
      <c r="E205" s="13"/>
      <c r="F205" s="13"/>
    </row>
    <row r="206" spans="3:12" x14ac:dyDescent="0.25">
      <c r="C206" s="13"/>
      <c r="D206" s="13"/>
      <c r="E206" s="13"/>
      <c r="F206" s="13"/>
    </row>
    <row r="207" spans="3:12" x14ac:dyDescent="0.25">
      <c r="C207" s="13"/>
      <c r="D207" s="13"/>
      <c r="E207" s="13"/>
      <c r="F207" s="13"/>
    </row>
    <row r="208" spans="3:12" x14ac:dyDescent="0.25">
      <c r="C208" s="13"/>
      <c r="D208" s="13"/>
      <c r="E208" s="13"/>
      <c r="F208" s="13"/>
    </row>
    <row r="209" spans="3:6" x14ac:dyDescent="0.25">
      <c r="C209" s="13"/>
      <c r="D209" s="13"/>
      <c r="E209" s="13"/>
      <c r="F209" s="13"/>
    </row>
    <row r="210" spans="3:6" x14ac:dyDescent="0.25">
      <c r="C210" s="13"/>
      <c r="D210" s="13"/>
      <c r="E210" s="13"/>
      <c r="F210" s="13"/>
    </row>
    <row r="211" spans="3:6" x14ac:dyDescent="0.25">
      <c r="C211" s="19" t="s">
        <v>19</v>
      </c>
      <c r="D211" s="20"/>
      <c r="E211" s="20"/>
      <c r="F211" s="21"/>
    </row>
    <row r="212" spans="3:6" x14ac:dyDescent="0.25">
      <c r="C212" s="1" t="s">
        <v>3</v>
      </c>
      <c r="D212" s="2" t="s">
        <v>4</v>
      </c>
      <c r="E212" s="7" t="s">
        <v>7</v>
      </c>
      <c r="F212" s="2" t="s">
        <v>6</v>
      </c>
    </row>
    <row r="213" spans="3:6" x14ac:dyDescent="0.25">
      <c r="C213" s="3">
        <v>1</v>
      </c>
      <c r="D213" s="3">
        <v>2</v>
      </c>
      <c r="E213" s="3">
        <v>3</v>
      </c>
      <c r="F213" s="4" t="s">
        <v>0</v>
      </c>
    </row>
    <row r="214" spans="3:6" x14ac:dyDescent="0.25">
      <c r="C214" s="8">
        <v>2013</v>
      </c>
      <c r="D214" s="9">
        <v>-119.3334870034887</v>
      </c>
      <c r="E214" s="9">
        <v>-27.1</v>
      </c>
      <c r="F214" s="9">
        <f>D214-E214</f>
        <v>-92.233487003488705</v>
      </c>
    </row>
    <row r="215" spans="3:6" x14ac:dyDescent="0.25">
      <c r="C215" s="8">
        <v>2014</v>
      </c>
      <c r="D215" s="9">
        <v>-85.044017999999596</v>
      </c>
      <c r="E215" s="9">
        <v>-22.3</v>
      </c>
      <c r="F215" s="9">
        <f t="shared" ref="F215:F219" si="12">D215-E215</f>
        <v>-62.744017999999599</v>
      </c>
    </row>
    <row r="216" spans="3:6" x14ac:dyDescent="0.25">
      <c r="C216" s="8">
        <v>2015</v>
      </c>
      <c r="D216" s="9">
        <v>-26.202362999999878</v>
      </c>
      <c r="E216" s="9">
        <v>-55.4</v>
      </c>
      <c r="F216" s="9">
        <f t="shared" si="12"/>
        <v>29.197637000000121</v>
      </c>
    </row>
    <row r="217" spans="3:6" x14ac:dyDescent="0.25">
      <c r="C217" s="8">
        <v>2016</v>
      </c>
      <c r="D217" s="9">
        <v>57.370416999999634</v>
      </c>
      <c r="E217" s="9">
        <v>-52.7</v>
      </c>
      <c r="F217" s="9">
        <f t="shared" si="12"/>
        <v>110.07041699999964</v>
      </c>
    </row>
    <row r="218" spans="3:6" x14ac:dyDescent="0.25">
      <c r="C218" s="8">
        <v>2017</v>
      </c>
      <c r="D218" s="9">
        <v>-14.247840999999426</v>
      </c>
      <c r="E218" s="9">
        <v>0</v>
      </c>
      <c r="F218" s="9">
        <f t="shared" si="12"/>
        <v>-14.247840999999426</v>
      </c>
    </row>
    <row r="219" spans="3:6" x14ac:dyDescent="0.25">
      <c r="C219" s="8">
        <v>2018</v>
      </c>
      <c r="D219" s="12">
        <v>-150.54678100000001</v>
      </c>
      <c r="E219" s="9">
        <v>31.6</v>
      </c>
      <c r="F219" s="9">
        <f t="shared" si="12"/>
        <v>-182.146781</v>
      </c>
    </row>
    <row r="220" spans="3:6" x14ac:dyDescent="0.25">
      <c r="C220" s="13"/>
      <c r="D220" s="13"/>
      <c r="E220" s="13"/>
      <c r="F220" s="13"/>
    </row>
    <row r="221" spans="3:6" x14ac:dyDescent="0.25">
      <c r="C221" s="19" t="s">
        <v>20</v>
      </c>
      <c r="D221" s="20"/>
      <c r="E221" s="20"/>
      <c r="F221" s="21"/>
    </row>
    <row r="222" spans="3:6" x14ac:dyDescent="0.25">
      <c r="C222" s="1" t="s">
        <v>3</v>
      </c>
      <c r="D222" s="2" t="s">
        <v>4</v>
      </c>
      <c r="E222" s="7" t="s">
        <v>7</v>
      </c>
      <c r="F222" s="2" t="s">
        <v>6</v>
      </c>
    </row>
    <row r="223" spans="3:6" x14ac:dyDescent="0.25">
      <c r="C223" s="3">
        <v>1</v>
      </c>
      <c r="D223" s="3">
        <v>2</v>
      </c>
      <c r="E223" s="3">
        <v>3</v>
      </c>
      <c r="F223" s="4" t="s">
        <v>0</v>
      </c>
    </row>
    <row r="224" spans="3:6" x14ac:dyDescent="0.25">
      <c r="C224" s="8">
        <v>2013</v>
      </c>
      <c r="D224" s="9">
        <f>D214/(IKP!B3/1000)*100</f>
        <v>-0.52370055140984118</v>
      </c>
      <c r="E224" s="9">
        <f>E214/(IKP!A3/1000)*100</f>
        <v>-0.11914540302148822</v>
      </c>
      <c r="F224" s="9">
        <f>D224-E224</f>
        <v>-0.40455514838835294</v>
      </c>
    </row>
    <row r="225" spans="3:6" x14ac:dyDescent="0.25">
      <c r="C225" s="8">
        <v>2014</v>
      </c>
      <c r="D225" s="9">
        <f>D215/(IKP!B4/1000)*100</f>
        <v>-0.36007888505130392</v>
      </c>
      <c r="E225" s="9">
        <f>E215/(IKP!A4/1000)*100</f>
        <v>-9.0051527241596555E-2</v>
      </c>
      <c r="F225" s="9">
        <f t="shared" ref="F225:F229" si="13">D225-E225</f>
        <v>-0.27002735780970738</v>
      </c>
    </row>
    <row r="226" spans="3:6" x14ac:dyDescent="0.25">
      <c r="C226" s="8">
        <v>2015</v>
      </c>
      <c r="D226" s="9">
        <f>D216/(IKP!B5/1000)*100</f>
        <v>-0.10773854410821122</v>
      </c>
      <c r="E226" s="9">
        <f>E216/(IKP!A5/1000)*100</f>
        <v>-0.21840603021414831</v>
      </c>
      <c r="F226" s="9">
        <f t="shared" si="13"/>
        <v>0.11066748610593709</v>
      </c>
    </row>
    <row r="227" spans="3:6" x14ac:dyDescent="0.25">
      <c r="C227" s="8">
        <v>2016</v>
      </c>
      <c r="D227" s="9">
        <f>D217/(IKP!B6/1000)*100</f>
        <v>0.22913629544460079</v>
      </c>
      <c r="E227" s="9">
        <f>E217/(IKP!A6/1000)*100</f>
        <v>-0.20171090655082005</v>
      </c>
      <c r="F227" s="9">
        <f t="shared" si="13"/>
        <v>0.43084720199542081</v>
      </c>
    </row>
    <row r="228" spans="3:6" x14ac:dyDescent="0.25">
      <c r="C228" s="8">
        <v>2017</v>
      </c>
      <c r="D228" s="9">
        <f>D218/(IKP!B7/1000)*100</f>
        <v>-5.2705254633436283E-2</v>
      </c>
      <c r="E228" s="9">
        <f>E218/(IKP!A7/1000)*100</f>
        <v>0</v>
      </c>
      <c r="F228" s="9">
        <f t="shared" si="13"/>
        <v>-5.2705254633436283E-2</v>
      </c>
    </row>
    <row r="229" spans="3:6" x14ac:dyDescent="0.25">
      <c r="C229" s="8">
        <v>2018</v>
      </c>
      <c r="D229" s="9">
        <f>D219/(IKP!B8/1000)*100</f>
        <v>-0.51842141319246893</v>
      </c>
      <c r="E229" s="9">
        <f>E219/(IKP!A8/1000)*100</f>
        <v>0.11142847067950211</v>
      </c>
      <c r="F229" s="9">
        <f t="shared" si="13"/>
        <v>-0.62984988387197105</v>
      </c>
    </row>
    <row r="230" spans="3:6" x14ac:dyDescent="0.25">
      <c r="C230" s="13"/>
      <c r="D230" s="13"/>
      <c r="E230" s="13"/>
      <c r="F230" s="13"/>
    </row>
    <row r="231" spans="3:6" x14ac:dyDescent="0.25">
      <c r="C231" s="13"/>
      <c r="D231" s="13"/>
      <c r="E231" s="13"/>
      <c r="F231" s="13"/>
    </row>
    <row r="232" spans="3:6" x14ac:dyDescent="0.25">
      <c r="C232" s="13"/>
      <c r="D232" s="13"/>
      <c r="E232" s="13"/>
      <c r="F232" s="13"/>
    </row>
    <row r="233" spans="3:6" x14ac:dyDescent="0.25">
      <c r="C233" s="13"/>
      <c r="D233" s="13"/>
      <c r="E233" s="13"/>
      <c r="F233" s="13"/>
    </row>
    <row r="234" spans="3:6" x14ac:dyDescent="0.25">
      <c r="C234" s="13"/>
      <c r="D234" s="13"/>
      <c r="E234" s="13"/>
      <c r="F234" s="13"/>
    </row>
    <row r="235" spans="3:6" x14ac:dyDescent="0.25">
      <c r="C235" s="13"/>
      <c r="D235" s="13"/>
      <c r="E235" s="13"/>
      <c r="F235" s="13"/>
    </row>
    <row r="236" spans="3:6" x14ac:dyDescent="0.25">
      <c r="C236" s="13"/>
      <c r="D236" s="13"/>
      <c r="E236" s="13"/>
      <c r="F236" s="13"/>
    </row>
    <row r="237" spans="3:6" x14ac:dyDescent="0.25">
      <c r="C237" s="13"/>
      <c r="D237" s="13"/>
      <c r="E237" s="13"/>
      <c r="F237" s="13"/>
    </row>
    <row r="238" spans="3:6" x14ac:dyDescent="0.25">
      <c r="C238" s="13"/>
      <c r="D238" s="13"/>
      <c r="E238" s="13"/>
      <c r="F238" s="13"/>
    </row>
    <row r="239" spans="3:6" x14ac:dyDescent="0.25">
      <c r="C239" s="13"/>
      <c r="D239" s="13"/>
      <c r="E239" s="13"/>
      <c r="F239" s="13"/>
    </row>
    <row r="240" spans="3:6" x14ac:dyDescent="0.25">
      <c r="C240" s="13"/>
      <c r="D240" s="13"/>
      <c r="E240" s="13"/>
      <c r="F240" s="13"/>
    </row>
    <row r="241" spans="3:12" x14ac:dyDescent="0.25">
      <c r="C241" s="13"/>
      <c r="D241" s="13"/>
      <c r="E241" s="13"/>
      <c r="F241" s="13"/>
    </row>
    <row r="242" spans="3:12" x14ac:dyDescent="0.25">
      <c r="C242" s="13"/>
      <c r="D242" s="13"/>
      <c r="E242" s="13"/>
      <c r="F242" s="13"/>
    </row>
    <row r="243" spans="3:12" x14ac:dyDescent="0.25">
      <c r="C243" s="13"/>
      <c r="D243" s="13"/>
      <c r="E243" s="13"/>
      <c r="F243" s="13"/>
    </row>
    <row r="244" spans="3:12" x14ac:dyDescent="0.25">
      <c r="C244" s="13"/>
      <c r="D244" s="13"/>
      <c r="E244" s="13"/>
      <c r="F244" s="13"/>
    </row>
    <row r="245" spans="3:12" x14ac:dyDescent="0.25">
      <c r="C245" s="19" t="s">
        <v>21</v>
      </c>
      <c r="D245" s="20"/>
      <c r="E245" s="20"/>
      <c r="F245" s="21"/>
    </row>
    <row r="246" spans="3:12" x14ac:dyDescent="0.25">
      <c r="C246" s="1" t="s">
        <v>3</v>
      </c>
      <c r="D246" s="2" t="s">
        <v>4</v>
      </c>
      <c r="E246" s="7" t="s">
        <v>7</v>
      </c>
      <c r="F246" s="2" t="s">
        <v>6</v>
      </c>
    </row>
    <row r="247" spans="3:12" x14ac:dyDescent="0.25">
      <c r="C247" s="3">
        <v>1</v>
      </c>
      <c r="D247" s="3">
        <v>2</v>
      </c>
      <c r="E247" s="3">
        <v>3</v>
      </c>
      <c r="F247" s="4" t="s">
        <v>0</v>
      </c>
    </row>
    <row r="248" spans="3:12" x14ac:dyDescent="0.25">
      <c r="C248" s="8">
        <v>2013</v>
      </c>
      <c r="D248" s="9">
        <v>-21.772723412355333</v>
      </c>
      <c r="E248" s="9">
        <v>1.6</v>
      </c>
      <c r="F248" s="9">
        <f>D248-E248</f>
        <v>-23.372723412355334</v>
      </c>
    </row>
    <row r="249" spans="3:12" x14ac:dyDescent="0.25">
      <c r="C249" s="8">
        <v>2014</v>
      </c>
      <c r="D249" s="9">
        <v>-8.426257000000021</v>
      </c>
      <c r="E249" s="9">
        <v>-9.6999999999999993</v>
      </c>
      <c r="F249" s="9">
        <f t="shared" ref="F249:F253" si="14">D249-E249</f>
        <v>1.2737429999999783</v>
      </c>
    </row>
    <row r="250" spans="3:12" x14ac:dyDescent="0.25">
      <c r="C250" s="8">
        <v>2015</v>
      </c>
      <c r="D250" s="9">
        <v>-51.837687000000074</v>
      </c>
      <c r="E250" s="9">
        <v>-13.9</v>
      </c>
      <c r="F250" s="9">
        <f t="shared" si="14"/>
        <v>-37.937687000000075</v>
      </c>
    </row>
    <row r="251" spans="3:12" x14ac:dyDescent="0.25">
      <c r="C251" s="8">
        <v>2016</v>
      </c>
      <c r="D251" s="9">
        <v>33.687365000000057</v>
      </c>
      <c r="E251" s="9">
        <v>-5</v>
      </c>
      <c r="F251" s="9">
        <f t="shared" si="14"/>
        <v>38.687365000000057</v>
      </c>
    </row>
    <row r="252" spans="3:12" x14ac:dyDescent="0.25">
      <c r="C252" s="8">
        <v>2017</v>
      </c>
      <c r="D252" s="9">
        <v>35.641848999999979</v>
      </c>
      <c r="E252" s="9">
        <v>-0.1</v>
      </c>
      <c r="F252" s="9">
        <f t="shared" si="14"/>
        <v>35.741848999999981</v>
      </c>
    </row>
    <row r="253" spans="3:12" x14ac:dyDescent="0.25">
      <c r="C253" s="8">
        <v>2018</v>
      </c>
      <c r="D253" s="12">
        <v>35.199548999999998</v>
      </c>
      <c r="E253" s="9">
        <v>0.6</v>
      </c>
      <c r="F253" s="9">
        <f t="shared" si="14"/>
        <v>34.599548999999996</v>
      </c>
    </row>
    <row r="254" spans="3:12" x14ac:dyDescent="0.25">
      <c r="C254" s="13"/>
      <c r="D254" s="13"/>
      <c r="E254" s="13"/>
      <c r="F254" s="13"/>
    </row>
    <row r="255" spans="3:12" x14ac:dyDescent="0.25">
      <c r="C255" s="19" t="s">
        <v>22</v>
      </c>
      <c r="D255" s="20"/>
      <c r="E255" s="20"/>
      <c r="F255" s="21"/>
    </row>
    <row r="256" spans="3:12" x14ac:dyDescent="0.25">
      <c r="C256" s="1" t="s">
        <v>3</v>
      </c>
      <c r="D256" s="2" t="s">
        <v>4</v>
      </c>
      <c r="E256" s="7" t="s">
        <v>7</v>
      </c>
      <c r="F256" s="2" t="s">
        <v>6</v>
      </c>
      <c r="K256" s="15"/>
      <c r="L256" s="15"/>
    </row>
    <row r="257" spans="3:12" x14ac:dyDescent="0.25">
      <c r="C257" s="3">
        <v>1</v>
      </c>
      <c r="D257" s="3">
        <v>2</v>
      </c>
      <c r="E257" s="3">
        <v>3</v>
      </c>
      <c r="F257" s="4" t="s">
        <v>0</v>
      </c>
      <c r="K257" s="15"/>
      <c r="L257" s="15"/>
    </row>
    <row r="258" spans="3:12" x14ac:dyDescent="0.25">
      <c r="C258" s="8">
        <v>2013</v>
      </c>
      <c r="D258" s="9">
        <f>D248/(IKP!B3/1000)*100</f>
        <v>-9.5550608157550107E-2</v>
      </c>
      <c r="E258" s="9">
        <f>E248/(IKP!A3/1000)*100</f>
        <v>7.0344149385380495E-3</v>
      </c>
      <c r="F258" s="9">
        <f>D258-E258</f>
        <v>-0.10258502309608816</v>
      </c>
      <c r="K258" s="15"/>
      <c r="L258" s="15"/>
    </row>
    <row r="259" spans="3:12" x14ac:dyDescent="0.25">
      <c r="C259" s="8">
        <v>2014</v>
      </c>
      <c r="D259" s="9">
        <f>D249/(IKP!B4/1000)*100</f>
        <v>-3.5677021112946086E-2</v>
      </c>
      <c r="E259" s="9">
        <f>E249/(IKP!A4/1000)*100</f>
        <v>-3.9170395257555446E-2</v>
      </c>
      <c r="F259" s="9">
        <f t="shared" ref="F259:F263" si="15">D259-E259</f>
        <v>3.4933741446093597E-3</v>
      </c>
      <c r="K259" s="15"/>
      <c r="L259" s="15"/>
    </row>
    <row r="260" spans="3:12" x14ac:dyDescent="0.25">
      <c r="C260" s="8">
        <v>2015</v>
      </c>
      <c r="D260" s="9">
        <f>D250/(IKP!B5/1000)*100</f>
        <v>-0.21314554444258255</v>
      </c>
      <c r="E260" s="9">
        <f>E250/(IKP!A5/1000)*100</f>
        <v>-5.4798624909326021E-2</v>
      </c>
      <c r="F260" s="9">
        <f t="shared" si="15"/>
        <v>-0.15834691953325652</v>
      </c>
      <c r="K260" s="15"/>
      <c r="L260" s="15"/>
    </row>
    <row r="261" spans="3:12" x14ac:dyDescent="0.25">
      <c r="C261" s="8">
        <v>2016</v>
      </c>
      <c r="D261" s="9">
        <f>D251/(IKP!B6/1000)*100</f>
        <v>0.13454666050954739</v>
      </c>
      <c r="E261" s="9">
        <f>E251/(IKP!A6/1000)*100</f>
        <v>-1.9137657168009491E-2</v>
      </c>
      <c r="F261" s="9">
        <f t="shared" si="15"/>
        <v>0.15368431767755689</v>
      </c>
      <c r="K261" s="15"/>
      <c r="L261" s="15"/>
    </row>
    <row r="262" spans="3:12" x14ac:dyDescent="0.25">
      <c r="C262" s="8">
        <v>2017</v>
      </c>
      <c r="D262" s="9">
        <f>D252/(IKP!B7/1000)*100</f>
        <v>0.13184543027617734</v>
      </c>
      <c r="E262" s="9">
        <f>E252/(IKP!A7/1000)*100</f>
        <v>-3.7874483960156045E-4</v>
      </c>
      <c r="F262" s="9">
        <f t="shared" si="15"/>
        <v>0.13222417511577891</v>
      </c>
      <c r="K262" s="15"/>
      <c r="L262" s="15"/>
    </row>
    <row r="263" spans="3:12" x14ac:dyDescent="0.25">
      <c r="C263" s="8">
        <v>2018</v>
      </c>
      <c r="D263" s="9">
        <f>D253/(IKP!B8/1000)*100</f>
        <v>0.12121282046088752</v>
      </c>
      <c r="E263" s="9">
        <f>E253/(IKP!A8/1000)*100</f>
        <v>2.1157304559399131E-3</v>
      </c>
      <c r="F263" s="9">
        <f t="shared" si="15"/>
        <v>0.11909709000494761</v>
      </c>
      <c r="K263" s="15"/>
      <c r="L263" s="15"/>
    </row>
    <row r="264" spans="3:12" x14ac:dyDescent="0.25">
      <c r="C264" s="13"/>
      <c r="D264" s="13"/>
      <c r="E264" s="13"/>
      <c r="F264" s="13"/>
      <c r="K264" s="15"/>
      <c r="L264" s="15"/>
    </row>
    <row r="265" spans="3:12" x14ac:dyDescent="0.25">
      <c r="C265" s="13"/>
      <c r="D265" s="13"/>
      <c r="E265" s="13"/>
      <c r="F265" s="13"/>
      <c r="K265" s="15"/>
      <c r="L265" s="15"/>
    </row>
    <row r="266" spans="3:12" x14ac:dyDescent="0.25">
      <c r="C266" s="13"/>
      <c r="D266" s="13"/>
      <c r="E266" s="13"/>
      <c r="F266" s="13"/>
      <c r="K266" s="15"/>
      <c r="L266" s="15"/>
    </row>
    <row r="267" spans="3:12" x14ac:dyDescent="0.25">
      <c r="C267" s="13"/>
      <c r="D267" s="13"/>
      <c r="E267" s="13"/>
      <c r="F267" s="13"/>
    </row>
    <row r="268" spans="3:12" x14ac:dyDescent="0.25">
      <c r="C268" s="13"/>
      <c r="D268" s="13"/>
      <c r="E268" s="13"/>
      <c r="F268" s="13"/>
    </row>
    <row r="269" spans="3:12" x14ac:dyDescent="0.25">
      <c r="C269" s="13"/>
      <c r="D269" s="13"/>
      <c r="E269" s="13"/>
      <c r="F269" s="13"/>
    </row>
    <row r="270" spans="3:12" x14ac:dyDescent="0.25">
      <c r="C270" s="13"/>
      <c r="D270" s="13"/>
      <c r="E270" s="13"/>
      <c r="F270" s="13"/>
    </row>
    <row r="271" spans="3:12" x14ac:dyDescent="0.25">
      <c r="C271" s="13"/>
      <c r="D271" s="13"/>
      <c r="E271" s="13"/>
      <c r="F271" s="13"/>
    </row>
    <row r="272" spans="3:12" x14ac:dyDescent="0.25">
      <c r="C272" s="13"/>
      <c r="D272" s="13"/>
      <c r="E272" s="13"/>
      <c r="F272" s="13"/>
    </row>
    <row r="273" spans="3:6" x14ac:dyDescent="0.25">
      <c r="C273" s="13"/>
      <c r="D273" s="13"/>
      <c r="E273" s="13"/>
      <c r="F273" s="13"/>
    </row>
    <row r="274" spans="3:6" x14ac:dyDescent="0.25">
      <c r="C274" s="13"/>
      <c r="D274" s="13"/>
      <c r="E274" s="13"/>
      <c r="F274" s="13"/>
    </row>
    <row r="275" spans="3:6" x14ac:dyDescent="0.25">
      <c r="C275" s="13"/>
      <c r="D275" s="13"/>
      <c r="E275" s="13"/>
      <c r="F275" s="13"/>
    </row>
    <row r="276" spans="3:6" x14ac:dyDescent="0.25">
      <c r="C276" s="13"/>
      <c r="D276" s="13"/>
      <c r="E276" s="13"/>
      <c r="F276" s="13"/>
    </row>
    <row r="277" spans="3:6" x14ac:dyDescent="0.25">
      <c r="C277" s="13"/>
      <c r="D277" s="13"/>
      <c r="E277" s="13"/>
      <c r="F277" s="13"/>
    </row>
    <row r="278" spans="3:6" x14ac:dyDescent="0.25">
      <c r="C278" s="13"/>
      <c r="D278" s="13"/>
      <c r="E278" s="13"/>
      <c r="F278" s="13"/>
    </row>
    <row r="279" spans="3:6" x14ac:dyDescent="0.25">
      <c r="C279" s="13"/>
      <c r="D279" s="13"/>
      <c r="E279" s="13"/>
      <c r="F279" s="13"/>
    </row>
    <row r="280" spans="3:6" hidden="1" x14ac:dyDescent="0.25">
      <c r="C280" s="13"/>
      <c r="D280" s="13"/>
      <c r="E280" s="13"/>
      <c r="F280" s="13"/>
    </row>
    <row r="281" spans="3:6" hidden="1" x14ac:dyDescent="0.25">
      <c r="C281" s="13"/>
      <c r="D281" s="13"/>
      <c r="E281" s="13"/>
      <c r="F281" s="13"/>
    </row>
    <row r="282" spans="3:6" hidden="1" x14ac:dyDescent="0.25">
      <c r="C282" s="13"/>
      <c r="D282" s="13"/>
      <c r="E282" s="13"/>
      <c r="F282" s="13"/>
    </row>
  </sheetData>
  <mergeCells count="16">
    <mergeCell ref="C1:F1"/>
    <mergeCell ref="C11:F11"/>
    <mergeCell ref="C36:F36"/>
    <mergeCell ref="C46:F46"/>
    <mergeCell ref="C71:F71"/>
    <mergeCell ref="C81:F81"/>
    <mergeCell ref="C106:F106"/>
    <mergeCell ref="C116:F116"/>
    <mergeCell ref="C245:F245"/>
    <mergeCell ref="C255:F255"/>
    <mergeCell ref="C141:F141"/>
    <mergeCell ref="C151:F151"/>
    <mergeCell ref="C176:F176"/>
    <mergeCell ref="C186:F186"/>
    <mergeCell ref="C211:F211"/>
    <mergeCell ref="C221:F221"/>
  </mergeCells>
  <pageMargins left="0.7" right="0.7" top="0.75" bottom="0.75" header="0.3" footer="0.3"/>
  <pageSetup paperSize="9" orientation="portrait" verticalDpi="0" r:id="rId1"/>
  <rowBreaks count="7" manualBreakCount="7">
    <brk id="35" max="16383" man="1"/>
    <brk id="70" max="16383" man="1"/>
    <brk id="105" max="16383" man="1"/>
    <brk id="140" max="16383" man="1"/>
    <brk id="175" max="16383" man="1"/>
    <brk id="210" max="16383" man="1"/>
    <brk id="24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5.75" x14ac:dyDescent="0.25"/>
  <sheetData>
    <row r="1" spans="1:2" x14ac:dyDescent="0.25">
      <c r="A1" s="6" t="s">
        <v>2</v>
      </c>
      <c r="B1" s="6" t="s">
        <v>1</v>
      </c>
    </row>
    <row r="2" spans="1:2" x14ac:dyDescent="0.25">
      <c r="A2" s="6"/>
      <c r="B2" s="6"/>
    </row>
    <row r="3" spans="1:2" x14ac:dyDescent="0.25">
      <c r="A3" s="10">
        <f>15985500/0.702804</f>
        <v>22745317.328871209</v>
      </c>
      <c r="B3" s="10">
        <v>22786588</v>
      </c>
    </row>
    <row r="4" spans="1:2" x14ac:dyDescent="0.25">
      <c r="A4" s="10">
        <v>24763600</v>
      </c>
      <c r="B4" s="10">
        <v>23618163</v>
      </c>
    </row>
    <row r="5" spans="1:2" x14ac:dyDescent="0.25">
      <c r="A5" s="10">
        <v>25365600</v>
      </c>
      <c r="B5" s="10">
        <v>24320324</v>
      </c>
    </row>
    <row r="6" spans="1:2" x14ac:dyDescent="0.25">
      <c r="A6" s="10">
        <v>26126500</v>
      </c>
      <c r="B6" s="10">
        <v>25037682</v>
      </c>
    </row>
    <row r="7" spans="1:2" x14ac:dyDescent="0.25">
      <c r="A7" s="10">
        <v>26403000</v>
      </c>
      <c r="B7" s="10">
        <v>27033056</v>
      </c>
    </row>
    <row r="8" spans="1:2" x14ac:dyDescent="0.25">
      <c r="A8" s="11">
        <v>28359000</v>
      </c>
      <c r="B8" s="10">
        <v>29039460.402093399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Bilances un EKS korekcijas</vt:lpstr>
      <vt:lpstr>IKP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2019-02-01T15:39:45Z</cp:lastPrinted>
  <dcterms:created xsi:type="dcterms:W3CDTF">2017-04-20T11:14:21Z</dcterms:created>
  <dcterms:modified xsi:type="dcterms:W3CDTF">2019-02-01T15:43:36Z</dcterms:modified>
</cp:coreProperties>
</file>