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80" windowWidth="12780" windowHeight="12645" tabRatio="926"/>
  </bookViews>
  <sheets>
    <sheet name="Annex 5 Table 1" sheetId="12" r:id="rId1"/>
    <sheet name="Annex 5 Table 2" sheetId="9" r:id="rId2"/>
    <sheet name="Annex 5 Table 3" sheetId="2" r:id="rId3"/>
    <sheet name="Annex 5 Table 4" sheetId="11" r:id="rId4"/>
    <sheet name="Chart 3.5" sheetId="13" r:id="rId5"/>
    <sheet name="Annex 5 Table 5" sheetId="21" r:id="rId6"/>
    <sheet name="Annex 5 Table 6" sheetId="22" r:id="rId7"/>
    <sheet name="Annex 5 Table 7" sheetId="23" r:id="rId8"/>
    <sheet name="pGDP" sheetId="7" state="hidden" r:id="rId9"/>
    <sheet name="deficit reduction factor" sheetId="19"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Toc426714403" localSheetId="1">'Annex 5 Table 2'!#REF!</definedName>
    <definedName name="BEx00291TFWM0SH72LN67BUNGOVC" localSheetId="5" hidden="1">#REF!</definedName>
    <definedName name="BEx00291TFWM0SH72LN67BUNGOVC" localSheetId="6" hidden="1">#REF!</definedName>
    <definedName name="BEx00291TFWM0SH72LN67BUNGOVC" localSheetId="7" hidden="1">#REF!</definedName>
    <definedName name="BEx00291TFWM0SH72LN67BUNGOVC" localSheetId="8" hidden="1">#REF!</definedName>
    <definedName name="BEx00291TFWM0SH72LN67BUNGOVC" hidden="1">#REF!</definedName>
    <definedName name="BEx01NHUJB8UAP930A5BCDCMYNEA" localSheetId="5" hidden="1">#REF!</definedName>
    <definedName name="BEx01NHUJB8UAP930A5BCDCMYNEA" localSheetId="6" hidden="1">#REF!</definedName>
    <definedName name="BEx01NHUJB8UAP930A5BCDCMYNEA" localSheetId="7" hidden="1">#REF!</definedName>
    <definedName name="BEx01NHUJB8UAP930A5BCDCMYNEA" localSheetId="8" hidden="1">#REF!</definedName>
    <definedName name="BEx01NHUJB8UAP930A5BCDCMYNEA" hidden="1">#REF!</definedName>
    <definedName name="BEx02S3RMMAM49IRGCTRSYXIBTM3" localSheetId="5" hidden="1">#REF!</definedName>
    <definedName name="BEx02S3RMMAM49IRGCTRSYXIBTM3" localSheetId="6" hidden="1">#REF!</definedName>
    <definedName name="BEx02S3RMMAM49IRGCTRSYXIBTM3" localSheetId="7" hidden="1">#REF!</definedName>
    <definedName name="BEx02S3RMMAM49IRGCTRSYXIBTM3" localSheetId="8" hidden="1">#REF!</definedName>
    <definedName name="BEx02S3RMMAM49IRGCTRSYXIBTM3" hidden="1">#REF!</definedName>
    <definedName name="BEx1H7X513BJSY31BXLRNLKF2DL3" localSheetId="5" hidden="1">#REF!</definedName>
    <definedName name="BEx1H7X513BJSY31BXLRNLKF2DL3" localSheetId="6" hidden="1">#REF!</definedName>
    <definedName name="BEx1H7X513BJSY31BXLRNLKF2DL3" localSheetId="7" hidden="1">#REF!</definedName>
    <definedName name="BEx1H7X513BJSY31BXLRNLKF2DL3" localSheetId="8" hidden="1">#REF!</definedName>
    <definedName name="BEx1H7X513BJSY31BXLRNLKF2DL3" hidden="1">#REF!</definedName>
    <definedName name="BEx1HI9C72EAJA5BQVO8AFVN8RH6" localSheetId="5" hidden="1">#REF!</definedName>
    <definedName name="BEx1HI9C72EAJA5BQVO8AFVN8RH6" localSheetId="6" hidden="1">#REF!</definedName>
    <definedName name="BEx1HI9C72EAJA5BQVO8AFVN8RH6" localSheetId="7" hidden="1">#REF!</definedName>
    <definedName name="BEx1HI9C72EAJA5BQVO8AFVN8RH6" localSheetId="8" hidden="1">#REF!</definedName>
    <definedName name="BEx1HI9C72EAJA5BQVO8AFVN8RH6" hidden="1">#REF!</definedName>
    <definedName name="BEx1ILD9KYF8KV7QTO8AEJ2O44QJ" localSheetId="5" hidden="1">#REF!</definedName>
    <definedName name="BEx1ILD9KYF8KV7QTO8AEJ2O44QJ" localSheetId="6" hidden="1">#REF!</definedName>
    <definedName name="BEx1ILD9KYF8KV7QTO8AEJ2O44QJ" localSheetId="7" hidden="1">#REF!</definedName>
    <definedName name="BEx1ILD9KYF8KV7QTO8AEJ2O44QJ" localSheetId="8" hidden="1">#REF!</definedName>
    <definedName name="BEx1ILD9KYF8KV7QTO8AEJ2O44QJ" hidden="1">#REF!</definedName>
    <definedName name="BEx1J91O4L4U9RH1N6TZ5DMPA09Z" localSheetId="5" hidden="1">#REF!</definedName>
    <definedName name="BEx1J91O4L4U9RH1N6TZ5DMPA09Z" localSheetId="6" hidden="1">#REF!</definedName>
    <definedName name="BEx1J91O4L4U9RH1N6TZ5DMPA09Z" localSheetId="7" hidden="1">#REF!</definedName>
    <definedName name="BEx1J91O4L4U9RH1N6TZ5DMPA09Z" localSheetId="8" hidden="1">#REF!</definedName>
    <definedName name="BEx1J91O4L4U9RH1N6TZ5DMPA09Z" hidden="1">#REF!</definedName>
    <definedName name="BEx1JVIVQ4HNH47Q8YHSFOT7XE3E" localSheetId="5" hidden="1">#REF!</definedName>
    <definedName name="BEx1JVIVQ4HNH47Q8YHSFOT7XE3E" localSheetId="6" hidden="1">#REF!</definedName>
    <definedName name="BEx1JVIVQ4HNH47Q8YHSFOT7XE3E" localSheetId="7" hidden="1">#REF!</definedName>
    <definedName name="BEx1JVIVQ4HNH47Q8YHSFOT7XE3E" localSheetId="8" hidden="1">#REF!</definedName>
    <definedName name="BEx1JVIVQ4HNH47Q8YHSFOT7XE3E" hidden="1">#REF!</definedName>
    <definedName name="BEx1KP6WIEC74GT8JHR2WP9QPQJZ" localSheetId="5" hidden="1">#REF!</definedName>
    <definedName name="BEx1KP6WIEC74GT8JHR2WP9QPQJZ" localSheetId="6" hidden="1">#REF!</definedName>
    <definedName name="BEx1KP6WIEC74GT8JHR2WP9QPQJZ" localSheetId="7" hidden="1">#REF!</definedName>
    <definedName name="BEx1KP6WIEC74GT8JHR2WP9QPQJZ" localSheetId="8" hidden="1">#REF!</definedName>
    <definedName name="BEx1KP6WIEC74GT8JHR2WP9QPQJZ" hidden="1">#REF!</definedName>
    <definedName name="BEx1KWJD9OT4RI2N2N6MN4BMO1PX" localSheetId="5" hidden="1">#REF!</definedName>
    <definedName name="BEx1KWJD9OT4RI2N2N6MN4BMO1PX" localSheetId="6" hidden="1">#REF!</definedName>
    <definedName name="BEx1KWJD9OT4RI2N2N6MN4BMO1PX" localSheetId="7" hidden="1">#REF!</definedName>
    <definedName name="BEx1KWJD9OT4RI2N2N6MN4BMO1PX" localSheetId="8" hidden="1">#REF!</definedName>
    <definedName name="BEx1KWJD9OT4RI2N2N6MN4BMO1PX" hidden="1">#REF!</definedName>
    <definedName name="BEx1MJKVJJAUNYBM1BYB9LYH1CWL" localSheetId="5" hidden="1">#REF!</definedName>
    <definedName name="BEx1MJKVJJAUNYBM1BYB9LYH1CWL" localSheetId="6" hidden="1">#REF!</definedName>
    <definedName name="BEx1MJKVJJAUNYBM1BYB9LYH1CWL" localSheetId="7" hidden="1">#REF!</definedName>
    <definedName name="BEx1MJKVJJAUNYBM1BYB9LYH1CWL" localSheetId="8" hidden="1">#REF!</definedName>
    <definedName name="BEx1MJKVJJAUNYBM1BYB9LYH1CWL" hidden="1">#REF!</definedName>
    <definedName name="BEx1MMKMLWIJSHHE74V478CELFN5" localSheetId="5" hidden="1">#REF!</definedName>
    <definedName name="BEx1MMKMLWIJSHHE74V478CELFN5" localSheetId="6" hidden="1">#REF!</definedName>
    <definedName name="BEx1MMKMLWIJSHHE74V478CELFN5" localSheetId="7" hidden="1">#REF!</definedName>
    <definedName name="BEx1MMKMLWIJSHHE74V478CELFN5" localSheetId="8" hidden="1">#REF!</definedName>
    <definedName name="BEx1MMKMLWIJSHHE74V478CELFN5" hidden="1">#REF!</definedName>
    <definedName name="BEx1MS4BYFL60IBZC8LZ7VX13KM8" localSheetId="5" hidden="1">#REF!</definedName>
    <definedName name="BEx1MS4BYFL60IBZC8LZ7VX13KM8" localSheetId="6" hidden="1">#REF!</definedName>
    <definedName name="BEx1MS4BYFL60IBZC8LZ7VX13KM8" localSheetId="7" hidden="1">#REF!</definedName>
    <definedName name="BEx1MS4BYFL60IBZC8LZ7VX13KM8" localSheetId="8" hidden="1">#REF!</definedName>
    <definedName name="BEx1MS4BYFL60IBZC8LZ7VX13KM8" hidden="1">#REF!</definedName>
    <definedName name="BEx1OOWGET6S1KYHJBFZLD9XWWBC" localSheetId="5" hidden="1">#REF!</definedName>
    <definedName name="BEx1OOWGET6S1KYHJBFZLD9XWWBC" localSheetId="6" hidden="1">#REF!</definedName>
    <definedName name="BEx1OOWGET6S1KYHJBFZLD9XWWBC" localSheetId="7" hidden="1">#REF!</definedName>
    <definedName name="BEx1OOWGET6S1KYHJBFZLD9XWWBC" localSheetId="8" hidden="1">#REF!</definedName>
    <definedName name="BEx1OOWGET6S1KYHJBFZLD9XWWBC" hidden="1">#REF!</definedName>
    <definedName name="BEx1P2OSGCKL4ANRW5JU86B3OUP2" localSheetId="5" hidden="1">#REF!</definedName>
    <definedName name="BEx1P2OSGCKL4ANRW5JU86B3OUP2" localSheetId="6" hidden="1">#REF!</definedName>
    <definedName name="BEx1P2OSGCKL4ANRW5JU86B3OUP2" localSheetId="7" hidden="1">#REF!</definedName>
    <definedName name="BEx1P2OSGCKL4ANRW5JU86B3OUP2" localSheetId="8" hidden="1">#REF!</definedName>
    <definedName name="BEx1P2OSGCKL4ANRW5JU86B3OUP2" hidden="1">#REF!</definedName>
    <definedName name="BEx1PGH3GRG8414N36YXACK3CPOO" localSheetId="5" hidden="1">#REF!</definedName>
    <definedName name="BEx1PGH3GRG8414N36YXACK3CPOO" localSheetId="6" hidden="1">#REF!</definedName>
    <definedName name="BEx1PGH3GRG8414N36YXACK3CPOO" localSheetId="7" hidden="1">#REF!</definedName>
    <definedName name="BEx1PGH3GRG8414N36YXACK3CPOO" localSheetId="8" hidden="1">#REF!</definedName>
    <definedName name="BEx1PGH3GRG8414N36YXACK3CPOO" hidden="1">#REF!</definedName>
    <definedName name="BEx1QL3156WEYPI3R9CJQ00GSPI4" localSheetId="5" hidden="1">#REF!</definedName>
    <definedName name="BEx1QL3156WEYPI3R9CJQ00GSPI4" localSheetId="6" hidden="1">#REF!</definedName>
    <definedName name="BEx1QL3156WEYPI3R9CJQ00GSPI4" localSheetId="7" hidden="1">#REF!</definedName>
    <definedName name="BEx1QL3156WEYPI3R9CJQ00GSPI4" localSheetId="8" hidden="1">#REF!</definedName>
    <definedName name="BEx1QL3156WEYPI3R9CJQ00GSPI4" hidden="1">#REF!</definedName>
    <definedName name="BEx1QPKVDU9SLK3O0E92FYO40BZP" localSheetId="5" hidden="1">#REF!</definedName>
    <definedName name="BEx1QPKVDU9SLK3O0E92FYO40BZP" localSheetId="6" hidden="1">#REF!</definedName>
    <definedName name="BEx1QPKVDU9SLK3O0E92FYO40BZP" localSheetId="7" hidden="1">#REF!</definedName>
    <definedName name="BEx1QPKVDU9SLK3O0E92FYO40BZP" localSheetId="8" hidden="1">#REF!</definedName>
    <definedName name="BEx1QPKVDU9SLK3O0E92FYO40BZP" hidden="1">#REF!</definedName>
    <definedName name="BEx1SUG5GCPP5E1UPZD3TR8HR1DH" localSheetId="5" hidden="1">#REF!</definedName>
    <definedName name="BEx1SUG5GCPP5E1UPZD3TR8HR1DH" localSheetId="6" hidden="1">#REF!</definedName>
    <definedName name="BEx1SUG5GCPP5E1UPZD3TR8HR1DH" localSheetId="7" hidden="1">#REF!</definedName>
    <definedName name="BEx1SUG5GCPP5E1UPZD3TR8HR1DH" localSheetId="8" hidden="1">#REF!</definedName>
    <definedName name="BEx1SUG5GCPP5E1UPZD3TR8HR1DH" hidden="1">#REF!</definedName>
    <definedName name="BEx1T64YGK6TUA6FFFPBSX2QPPNB" localSheetId="5" hidden="1">#REF!</definedName>
    <definedName name="BEx1T64YGK6TUA6FFFPBSX2QPPNB" localSheetId="6" hidden="1">#REF!</definedName>
    <definedName name="BEx1T64YGK6TUA6FFFPBSX2QPPNB" localSheetId="7" hidden="1">#REF!</definedName>
    <definedName name="BEx1T64YGK6TUA6FFFPBSX2QPPNB" localSheetId="8" hidden="1">#REF!</definedName>
    <definedName name="BEx1T64YGK6TUA6FFFPBSX2QPPNB" hidden="1">#REF!</definedName>
    <definedName name="BEx1T9FNYP9XC413EICJJS3CIB3I" localSheetId="5" hidden="1">#REF!</definedName>
    <definedName name="BEx1T9FNYP9XC413EICJJS3CIB3I" localSheetId="6" hidden="1">#REF!</definedName>
    <definedName name="BEx1T9FNYP9XC413EICJJS3CIB3I" localSheetId="7" hidden="1">#REF!</definedName>
    <definedName name="BEx1T9FNYP9XC413EICJJS3CIB3I" localSheetId="8" hidden="1">#REF!</definedName>
    <definedName name="BEx1T9FNYP9XC413EICJJS3CIB3I" hidden="1">#REF!</definedName>
    <definedName name="BEx1UOU0SIP0VL35IYJ3IEV9IEQ9" localSheetId="5" hidden="1">#REF!</definedName>
    <definedName name="BEx1UOU0SIP0VL35IYJ3IEV9IEQ9" localSheetId="6" hidden="1">#REF!</definedName>
    <definedName name="BEx1UOU0SIP0VL35IYJ3IEV9IEQ9" localSheetId="7" hidden="1">#REF!</definedName>
    <definedName name="BEx1UOU0SIP0VL35IYJ3IEV9IEQ9" localSheetId="8" hidden="1">#REF!</definedName>
    <definedName name="BEx1UOU0SIP0VL35IYJ3IEV9IEQ9" hidden="1">#REF!</definedName>
    <definedName name="BEx1V79N0TQAFIRH3KFHSLZAL1GW" localSheetId="5" hidden="1">#REF!</definedName>
    <definedName name="BEx1V79N0TQAFIRH3KFHSLZAL1GW" localSheetId="6" hidden="1">#REF!</definedName>
    <definedName name="BEx1V79N0TQAFIRH3KFHSLZAL1GW" localSheetId="7" hidden="1">#REF!</definedName>
    <definedName name="BEx1V79N0TQAFIRH3KFHSLZAL1GW" localSheetId="8" hidden="1">#REF!</definedName>
    <definedName name="BEx1V79N0TQAFIRH3KFHSLZAL1GW" hidden="1">#REF!</definedName>
    <definedName name="BEx1VZVTULZORT9RPBIYQMS8LAIS" localSheetId="5" hidden="1">#REF!</definedName>
    <definedName name="BEx1VZVTULZORT9RPBIYQMS8LAIS" localSheetId="6" hidden="1">#REF!</definedName>
    <definedName name="BEx1VZVTULZORT9RPBIYQMS8LAIS" localSheetId="7" hidden="1">#REF!</definedName>
    <definedName name="BEx1VZVTULZORT9RPBIYQMS8LAIS" localSheetId="8" hidden="1">#REF!</definedName>
    <definedName name="BEx1VZVTULZORT9RPBIYQMS8LAIS" hidden="1">#REF!</definedName>
    <definedName name="BEx1W66EZ12EH9GPTUTM3ET4FUL2" localSheetId="5" hidden="1">#REF!</definedName>
    <definedName name="BEx1W66EZ12EH9GPTUTM3ET4FUL2" localSheetId="6" hidden="1">#REF!</definedName>
    <definedName name="BEx1W66EZ12EH9GPTUTM3ET4FUL2" localSheetId="7" hidden="1">#REF!</definedName>
    <definedName name="BEx1W66EZ12EH9GPTUTM3ET4FUL2" localSheetId="8" hidden="1">#REF!</definedName>
    <definedName name="BEx1W66EZ12EH9GPTUTM3ET4FUL2" hidden="1">#REF!</definedName>
    <definedName name="BEx1W9RV1JQUGHRFI7EU9J8END50" localSheetId="5" hidden="1">#REF!</definedName>
    <definedName name="BEx1W9RV1JQUGHRFI7EU9J8END50" localSheetId="6" hidden="1">#REF!</definedName>
    <definedName name="BEx1W9RV1JQUGHRFI7EU9J8END50" localSheetId="7" hidden="1">#REF!</definedName>
    <definedName name="BEx1W9RV1JQUGHRFI7EU9J8END50" localSheetId="8" hidden="1">#REF!</definedName>
    <definedName name="BEx1W9RV1JQUGHRFI7EU9J8END50" hidden="1">#REF!</definedName>
    <definedName name="BEx1WHKK4EWJNI2ZYDJKG5VN3BOD" localSheetId="5" hidden="1">#REF!</definedName>
    <definedName name="BEx1WHKK4EWJNI2ZYDJKG5VN3BOD" localSheetId="6" hidden="1">#REF!</definedName>
    <definedName name="BEx1WHKK4EWJNI2ZYDJKG5VN3BOD" localSheetId="7" hidden="1">#REF!</definedName>
    <definedName name="BEx1WHKK4EWJNI2ZYDJKG5VN3BOD" localSheetId="8" hidden="1">#REF!</definedName>
    <definedName name="BEx1WHKK4EWJNI2ZYDJKG5VN3BOD" hidden="1">#REF!</definedName>
    <definedName name="BEx1XJ1394CX4S34Z4EZIYEQ73N8" localSheetId="5" hidden="1">#REF!</definedName>
    <definedName name="BEx1XJ1394CX4S34Z4EZIYEQ73N8" localSheetId="6" hidden="1">#REF!</definedName>
    <definedName name="BEx1XJ1394CX4S34Z4EZIYEQ73N8" localSheetId="7" hidden="1">#REF!</definedName>
    <definedName name="BEx1XJ1394CX4S34Z4EZIYEQ73N8" localSheetId="8" hidden="1">#REF!</definedName>
    <definedName name="BEx1XJ1394CX4S34Z4EZIYEQ73N8" hidden="1">#REF!</definedName>
    <definedName name="BEx1XM0ZHSX4LKVGHKLQT41WT4J7" localSheetId="5" hidden="1">#REF!</definedName>
    <definedName name="BEx1XM0ZHSX4LKVGHKLQT41WT4J7" localSheetId="6" hidden="1">#REF!</definedName>
    <definedName name="BEx1XM0ZHSX4LKVGHKLQT41WT4J7" localSheetId="7" hidden="1">#REF!</definedName>
    <definedName name="BEx1XM0ZHSX4LKVGHKLQT41WT4J7" localSheetId="8" hidden="1">#REF!</definedName>
    <definedName name="BEx1XM0ZHSX4LKVGHKLQT41WT4J7" hidden="1">#REF!</definedName>
    <definedName name="BEx1XPMHFJ6EMBC383RB1U9P1Y6O" localSheetId="5" hidden="1">#REF!</definedName>
    <definedName name="BEx1XPMHFJ6EMBC383RB1U9P1Y6O" localSheetId="6" hidden="1">#REF!</definedName>
    <definedName name="BEx1XPMHFJ6EMBC383RB1U9P1Y6O" localSheetId="7" hidden="1">#REF!</definedName>
    <definedName name="BEx1XPMHFJ6EMBC383RB1U9P1Y6O" localSheetId="8" hidden="1">#REF!</definedName>
    <definedName name="BEx1XPMHFJ6EMBC383RB1U9P1Y6O" hidden="1">#REF!</definedName>
    <definedName name="BEx3ATHHUCGCIRND8KLAREDV3L40" localSheetId="5" hidden="1">[1]HEADER!#REF!</definedName>
    <definedName name="BEx3ATHHUCGCIRND8KLAREDV3L40" localSheetId="6" hidden="1">[1]HEADER!#REF!</definedName>
    <definedName name="BEx3ATHHUCGCIRND8KLAREDV3L40" localSheetId="7" hidden="1">[1]HEADER!#REF!</definedName>
    <definedName name="BEx3ATHHUCGCIRND8KLAREDV3L40" localSheetId="8" hidden="1">[1]HEADER!#REF!</definedName>
    <definedName name="BEx3ATHHUCGCIRND8KLAREDV3L40" hidden="1">[1]HEADER!#REF!</definedName>
    <definedName name="BEx3DHE1CEQ0EUM0NF3VG4L8Y352" localSheetId="5" hidden="1">#REF!</definedName>
    <definedName name="BEx3DHE1CEQ0EUM0NF3VG4L8Y352" localSheetId="6" hidden="1">#REF!</definedName>
    <definedName name="BEx3DHE1CEQ0EUM0NF3VG4L8Y352" localSheetId="7" hidden="1">#REF!</definedName>
    <definedName name="BEx3DHE1CEQ0EUM0NF3VG4L8Y352" localSheetId="8" hidden="1">#REF!</definedName>
    <definedName name="BEx3DHE1CEQ0EUM0NF3VG4L8Y352" hidden="1">#REF!</definedName>
    <definedName name="BEx3EYAB2I7N6QDFHR9LIJKXKPR2" localSheetId="5" hidden="1">#REF!</definedName>
    <definedName name="BEx3EYAB2I7N6QDFHR9LIJKXKPR2" localSheetId="6" hidden="1">#REF!</definedName>
    <definedName name="BEx3EYAB2I7N6QDFHR9LIJKXKPR2" localSheetId="7" hidden="1">#REF!</definedName>
    <definedName name="BEx3EYAB2I7N6QDFHR9LIJKXKPR2" localSheetId="8" hidden="1">#REF!</definedName>
    <definedName name="BEx3EYAB2I7N6QDFHR9LIJKXKPR2" hidden="1">#REF!</definedName>
    <definedName name="BEx3F6Z7Y33TXV9KZVL5HE4EREHD" localSheetId="5" hidden="1">#REF!</definedName>
    <definedName name="BEx3F6Z7Y33TXV9KZVL5HE4EREHD" localSheetId="6" hidden="1">#REF!</definedName>
    <definedName name="BEx3F6Z7Y33TXV9KZVL5HE4EREHD" localSheetId="7" hidden="1">#REF!</definedName>
    <definedName name="BEx3F6Z7Y33TXV9KZVL5HE4EREHD" localSheetId="8" hidden="1">#REF!</definedName>
    <definedName name="BEx3F6Z7Y33TXV9KZVL5HE4EREHD" hidden="1">#REF!</definedName>
    <definedName name="BEx3FYZZKXJZZERKHK5KVPCXV8Z2" localSheetId="5" hidden="1">#REF!</definedName>
    <definedName name="BEx3FYZZKXJZZERKHK5KVPCXV8Z2" localSheetId="6" hidden="1">#REF!</definedName>
    <definedName name="BEx3FYZZKXJZZERKHK5KVPCXV8Z2" localSheetId="7" hidden="1">#REF!</definedName>
    <definedName name="BEx3FYZZKXJZZERKHK5KVPCXV8Z2" localSheetId="8" hidden="1">#REF!</definedName>
    <definedName name="BEx3FYZZKXJZZERKHK5KVPCXV8Z2" hidden="1">#REF!</definedName>
    <definedName name="BEx3GJJ6IYBBSCURXRIA3BSCE5N1" localSheetId="5" hidden="1">#REF!</definedName>
    <definedName name="BEx3GJJ6IYBBSCURXRIA3BSCE5N1" localSheetId="6" hidden="1">#REF!</definedName>
    <definedName name="BEx3GJJ6IYBBSCURXRIA3BSCE5N1" localSheetId="7" hidden="1">#REF!</definedName>
    <definedName name="BEx3GJJ6IYBBSCURXRIA3BSCE5N1" localSheetId="8" hidden="1">#REF!</definedName>
    <definedName name="BEx3GJJ6IYBBSCURXRIA3BSCE5N1" hidden="1">#REF!</definedName>
    <definedName name="BEx3I7RORXESPXMIDKUURJTFXSAV" localSheetId="5" hidden="1">#REF!</definedName>
    <definedName name="BEx3I7RORXESPXMIDKUURJTFXSAV" localSheetId="6" hidden="1">#REF!</definedName>
    <definedName name="BEx3I7RORXESPXMIDKUURJTFXSAV" localSheetId="7" hidden="1">#REF!</definedName>
    <definedName name="BEx3I7RORXESPXMIDKUURJTFXSAV" localSheetId="8" hidden="1">#REF!</definedName>
    <definedName name="BEx3I7RORXESPXMIDKUURJTFXSAV" hidden="1">#REF!</definedName>
    <definedName name="BEx3J92XIHJHWBI9NRU822WLQ848" localSheetId="5" hidden="1">#REF!</definedName>
    <definedName name="BEx3J92XIHJHWBI9NRU822WLQ848" localSheetId="6" hidden="1">#REF!</definedName>
    <definedName name="BEx3J92XIHJHWBI9NRU822WLQ848" localSheetId="7" hidden="1">#REF!</definedName>
    <definedName name="BEx3J92XIHJHWBI9NRU822WLQ848" localSheetId="8" hidden="1">#REF!</definedName>
    <definedName name="BEx3J92XIHJHWBI9NRU822WLQ848" hidden="1">#REF!</definedName>
    <definedName name="BEx3JKRQMYNU9ORP9UW5CKAI5NKC" localSheetId="5" hidden="1">#REF!</definedName>
    <definedName name="BEx3JKRQMYNU9ORP9UW5CKAI5NKC" localSheetId="6" hidden="1">#REF!</definedName>
    <definedName name="BEx3JKRQMYNU9ORP9UW5CKAI5NKC" localSheetId="7" hidden="1">#REF!</definedName>
    <definedName name="BEx3JKRQMYNU9ORP9UW5CKAI5NKC" localSheetId="8" hidden="1">#REF!</definedName>
    <definedName name="BEx3JKRQMYNU9ORP9UW5CKAI5NKC" hidden="1">#REF!</definedName>
    <definedName name="BEx3JL80G3AZGNZH0WT8T6OQ3PXQ" localSheetId="5" hidden="1">#REF!</definedName>
    <definedName name="BEx3JL80G3AZGNZH0WT8T6OQ3PXQ" localSheetId="6" hidden="1">#REF!</definedName>
    <definedName name="BEx3JL80G3AZGNZH0WT8T6OQ3PXQ" localSheetId="7" hidden="1">#REF!</definedName>
    <definedName name="BEx3JL80G3AZGNZH0WT8T6OQ3PXQ" localSheetId="8" hidden="1">#REF!</definedName>
    <definedName name="BEx3JL80G3AZGNZH0WT8T6OQ3PXQ" hidden="1">#REF!</definedName>
    <definedName name="BEx3JPF1VX9EQ3WW6Y43S8UX965K" localSheetId="5" hidden="1">#REF!</definedName>
    <definedName name="BEx3JPF1VX9EQ3WW6Y43S8UX965K" localSheetId="6" hidden="1">#REF!</definedName>
    <definedName name="BEx3JPF1VX9EQ3WW6Y43S8UX965K" localSheetId="7" hidden="1">#REF!</definedName>
    <definedName name="BEx3JPF1VX9EQ3WW6Y43S8UX965K" localSheetId="8" hidden="1">#REF!</definedName>
    <definedName name="BEx3JPF1VX9EQ3WW6Y43S8UX965K" hidden="1">#REF!</definedName>
    <definedName name="BEx3JZGFSV34NYGIFLMUPO321I52" localSheetId="5" hidden="1">#REF!</definedName>
    <definedName name="BEx3JZGFSV34NYGIFLMUPO321I52" localSheetId="6" hidden="1">#REF!</definedName>
    <definedName name="BEx3JZGFSV34NYGIFLMUPO321I52" localSheetId="7" hidden="1">#REF!</definedName>
    <definedName name="BEx3JZGFSV34NYGIFLMUPO321I52" localSheetId="8" hidden="1">#REF!</definedName>
    <definedName name="BEx3JZGFSV34NYGIFLMUPO321I52" hidden="1">#REF!</definedName>
    <definedName name="BEx3JZR6XIEL1LTK3JAQ2QHJZ653" localSheetId="5" hidden="1">#REF!</definedName>
    <definedName name="BEx3JZR6XIEL1LTK3JAQ2QHJZ653" localSheetId="6" hidden="1">#REF!</definedName>
    <definedName name="BEx3JZR6XIEL1LTK3JAQ2QHJZ653" localSheetId="7" hidden="1">#REF!</definedName>
    <definedName name="BEx3JZR6XIEL1LTK3JAQ2QHJZ653" localSheetId="8" hidden="1">#REF!</definedName>
    <definedName name="BEx3JZR6XIEL1LTK3JAQ2QHJZ653" hidden="1">#REF!</definedName>
    <definedName name="BEx3KNA4YR3MXLI9IM9P15UAW7MQ" localSheetId="5" hidden="1">#REF!</definedName>
    <definedName name="BEx3KNA4YR3MXLI9IM9P15UAW7MQ" localSheetId="6" hidden="1">#REF!</definedName>
    <definedName name="BEx3KNA4YR3MXLI9IM9P15UAW7MQ" localSheetId="7" hidden="1">#REF!</definedName>
    <definedName name="BEx3KNA4YR3MXLI9IM9P15UAW7MQ" localSheetId="8" hidden="1">#REF!</definedName>
    <definedName name="BEx3KNA4YR3MXLI9IM9P15UAW7MQ" hidden="1">#REF!</definedName>
    <definedName name="BEx3KO6H3WRDKXYD37B5379Y0XLC" localSheetId="5" hidden="1">#REF!</definedName>
    <definedName name="BEx3KO6H3WRDKXYD37B5379Y0XLC" localSheetId="6" hidden="1">#REF!</definedName>
    <definedName name="BEx3KO6H3WRDKXYD37B5379Y0XLC" localSheetId="7" hidden="1">#REF!</definedName>
    <definedName name="BEx3KO6H3WRDKXYD37B5379Y0XLC" localSheetId="8" hidden="1">#REF!</definedName>
    <definedName name="BEx3KO6H3WRDKXYD37B5379Y0XLC" hidden="1">#REF!</definedName>
    <definedName name="BEx3LJNE53HQCNAYXJXZTS5YSOC7" localSheetId="5" hidden="1">#REF!</definedName>
    <definedName name="BEx3LJNE53HQCNAYXJXZTS5YSOC7" localSheetId="6" hidden="1">#REF!</definedName>
    <definedName name="BEx3LJNE53HQCNAYXJXZTS5YSOC7" localSheetId="7" hidden="1">#REF!</definedName>
    <definedName name="BEx3LJNE53HQCNAYXJXZTS5YSOC7" localSheetId="8" hidden="1">#REF!</definedName>
    <definedName name="BEx3LJNE53HQCNAYXJXZTS5YSOC7" hidden="1">#REF!</definedName>
    <definedName name="BEx3LR54HIP45KED74OABARDXXC3" localSheetId="5" hidden="1">#REF!</definedName>
    <definedName name="BEx3LR54HIP45KED74OABARDXXC3" localSheetId="6" hidden="1">#REF!</definedName>
    <definedName name="BEx3LR54HIP45KED74OABARDXXC3" localSheetId="7" hidden="1">#REF!</definedName>
    <definedName name="BEx3LR54HIP45KED74OABARDXXC3" localSheetId="8" hidden="1">#REF!</definedName>
    <definedName name="BEx3LR54HIP45KED74OABARDXXC3" hidden="1">#REF!</definedName>
    <definedName name="BEx3MYWG911V0YMT73OFHD748CEV" localSheetId="5" hidden="1">#REF!</definedName>
    <definedName name="BEx3MYWG911V0YMT73OFHD748CEV" localSheetId="6" hidden="1">#REF!</definedName>
    <definedName name="BEx3MYWG911V0YMT73OFHD748CEV" localSheetId="7" hidden="1">#REF!</definedName>
    <definedName name="BEx3MYWG911V0YMT73OFHD748CEV" localSheetId="8" hidden="1">#REF!</definedName>
    <definedName name="BEx3MYWG911V0YMT73OFHD748CEV" hidden="1">#REF!</definedName>
    <definedName name="BEx3NFDQJ1UG1SOMDJP1TMQUI1WY" localSheetId="5" hidden="1">#REF!</definedName>
    <definedName name="BEx3NFDQJ1UG1SOMDJP1TMQUI1WY" localSheetId="6" hidden="1">#REF!</definedName>
    <definedName name="BEx3NFDQJ1UG1SOMDJP1TMQUI1WY" localSheetId="7" hidden="1">#REF!</definedName>
    <definedName name="BEx3NFDQJ1UG1SOMDJP1TMQUI1WY" localSheetId="8" hidden="1">#REF!</definedName>
    <definedName name="BEx3NFDQJ1UG1SOMDJP1TMQUI1WY" hidden="1">#REF!</definedName>
    <definedName name="BEx3NHH8CN35OXMD80N7V10NC97W" localSheetId="5" hidden="1">#REF!</definedName>
    <definedName name="BEx3NHH8CN35OXMD80N7V10NC97W" localSheetId="6" hidden="1">#REF!</definedName>
    <definedName name="BEx3NHH8CN35OXMD80N7V10NC97W" localSheetId="7" hidden="1">#REF!</definedName>
    <definedName name="BEx3NHH8CN35OXMD80N7V10NC97W" localSheetId="8" hidden="1">#REF!</definedName>
    <definedName name="BEx3NHH8CN35OXMD80N7V10NC97W" hidden="1">#REF!</definedName>
    <definedName name="BEx3OHFYXXT8O8BZECGO4G67T5KV" localSheetId="5" hidden="1">#REF!</definedName>
    <definedName name="BEx3OHFYXXT8O8BZECGO4G67T5KV" localSheetId="6" hidden="1">#REF!</definedName>
    <definedName name="BEx3OHFYXXT8O8BZECGO4G67T5KV" localSheetId="7" hidden="1">#REF!</definedName>
    <definedName name="BEx3OHFYXXT8O8BZECGO4G67T5KV" localSheetId="8" hidden="1">#REF!</definedName>
    <definedName name="BEx3OHFYXXT8O8BZECGO4G67T5KV" hidden="1">#REF!</definedName>
    <definedName name="BEx3OTVP3JBTBAPUS9RJMIIOJBHB" localSheetId="5" hidden="1">#REF!</definedName>
    <definedName name="BEx3OTVP3JBTBAPUS9RJMIIOJBHB" localSheetId="6" hidden="1">#REF!</definedName>
    <definedName name="BEx3OTVP3JBTBAPUS9RJMIIOJBHB" localSheetId="7" hidden="1">#REF!</definedName>
    <definedName name="BEx3OTVP3JBTBAPUS9RJMIIOJBHB" localSheetId="8" hidden="1">#REF!</definedName>
    <definedName name="BEx3OTVP3JBTBAPUS9RJMIIOJBHB" hidden="1">#REF!</definedName>
    <definedName name="BEx3OWKRCQ64AMBOB45C7OZOIL99" localSheetId="5" hidden="1">#REF!</definedName>
    <definedName name="BEx3OWKRCQ64AMBOB45C7OZOIL99" localSheetId="6" hidden="1">#REF!</definedName>
    <definedName name="BEx3OWKRCQ64AMBOB45C7OZOIL99" localSheetId="7" hidden="1">#REF!</definedName>
    <definedName name="BEx3OWKRCQ64AMBOB45C7OZOIL99" localSheetId="8" hidden="1">#REF!</definedName>
    <definedName name="BEx3OWKRCQ64AMBOB45C7OZOIL99" hidden="1">#REF!</definedName>
    <definedName name="BEx3Q58GA3E2VZFYARH5P3P8STJ3" localSheetId="5" hidden="1">#REF!</definedName>
    <definedName name="BEx3Q58GA3E2VZFYARH5P3P8STJ3" localSheetId="6" hidden="1">#REF!</definedName>
    <definedName name="BEx3Q58GA3E2VZFYARH5P3P8STJ3" localSheetId="7" hidden="1">#REF!</definedName>
    <definedName name="BEx3Q58GA3E2VZFYARH5P3P8STJ3" localSheetId="8" hidden="1">#REF!</definedName>
    <definedName name="BEx3Q58GA3E2VZFYARH5P3P8STJ3" hidden="1">#REF!</definedName>
    <definedName name="BEx3QB2RILYEXIROLAFCWQMOJXMN" localSheetId="5" hidden="1">[1]HEADER!#REF!</definedName>
    <definedName name="BEx3QB2RILYEXIROLAFCWQMOJXMN" localSheetId="6" hidden="1">[1]HEADER!#REF!</definedName>
    <definedName name="BEx3QB2RILYEXIROLAFCWQMOJXMN" localSheetId="7" hidden="1">[1]HEADER!#REF!</definedName>
    <definedName name="BEx3QB2RILYEXIROLAFCWQMOJXMN" localSheetId="8" hidden="1">[1]HEADER!#REF!</definedName>
    <definedName name="BEx3QB2RILYEXIROLAFCWQMOJXMN" hidden="1">[1]HEADER!#REF!</definedName>
    <definedName name="BEx3RIJ9LXPXWNF4BFBFA4ILG6AY" localSheetId="5" hidden="1">[1]HEADER!#REF!</definedName>
    <definedName name="BEx3RIJ9LXPXWNF4BFBFA4ILG6AY" localSheetId="6" hidden="1">[1]HEADER!#REF!</definedName>
    <definedName name="BEx3RIJ9LXPXWNF4BFBFA4ILG6AY" localSheetId="7" hidden="1">[1]HEADER!#REF!</definedName>
    <definedName name="BEx3RIJ9LXPXWNF4BFBFA4ILG6AY" localSheetId="8" hidden="1">[1]HEADER!#REF!</definedName>
    <definedName name="BEx3RIJ9LXPXWNF4BFBFA4ILG6AY" hidden="1">[1]HEADER!#REF!</definedName>
    <definedName name="BEx3RZRLU0ALXJEMHH4AUF6XFENE" localSheetId="5" hidden="1">#REF!</definedName>
    <definedName name="BEx3RZRLU0ALXJEMHH4AUF6XFENE" localSheetId="6" hidden="1">#REF!</definedName>
    <definedName name="BEx3RZRLU0ALXJEMHH4AUF6XFENE" localSheetId="7" hidden="1">#REF!</definedName>
    <definedName name="BEx3RZRLU0ALXJEMHH4AUF6XFENE" localSheetId="8" hidden="1">#REF!</definedName>
    <definedName name="BEx3RZRLU0ALXJEMHH4AUF6XFENE" hidden="1">#REF!</definedName>
    <definedName name="BEx3T0BXISY2B5ITPCUSXFK8Z2T0" localSheetId="5" hidden="1">#REF!</definedName>
    <definedName name="BEx3T0BXISY2B5ITPCUSXFK8Z2T0" localSheetId="6" hidden="1">#REF!</definedName>
    <definedName name="BEx3T0BXISY2B5ITPCUSXFK8Z2T0" localSheetId="7" hidden="1">#REF!</definedName>
    <definedName name="BEx3T0BXISY2B5ITPCUSXFK8Z2T0" localSheetId="8" hidden="1">#REF!</definedName>
    <definedName name="BEx3T0BXISY2B5ITPCUSXFK8Z2T0" hidden="1">#REF!</definedName>
    <definedName name="BEx3T0H8MRQCYUG4XJPAPPP1ALFR" localSheetId="5" hidden="1">#REF!</definedName>
    <definedName name="BEx3T0H8MRQCYUG4XJPAPPP1ALFR" localSheetId="6" hidden="1">#REF!</definedName>
    <definedName name="BEx3T0H8MRQCYUG4XJPAPPP1ALFR" localSheetId="7" hidden="1">#REF!</definedName>
    <definedName name="BEx3T0H8MRQCYUG4XJPAPPP1ALFR" localSheetId="8" hidden="1">#REF!</definedName>
    <definedName name="BEx3T0H8MRQCYUG4XJPAPPP1ALFR" hidden="1">#REF!</definedName>
    <definedName name="BEx3T3XEKJ0I8634YNR6MPN3OBQL" localSheetId="5" hidden="1">[1]HEADER!#REF!</definedName>
    <definedName name="BEx3T3XEKJ0I8634YNR6MPN3OBQL" localSheetId="6" hidden="1">[1]HEADER!#REF!</definedName>
    <definedName name="BEx3T3XEKJ0I8634YNR6MPN3OBQL" localSheetId="7" hidden="1">[1]HEADER!#REF!</definedName>
    <definedName name="BEx3T3XEKJ0I8634YNR6MPN3OBQL" localSheetId="8" hidden="1">[1]HEADER!#REF!</definedName>
    <definedName name="BEx3T3XEKJ0I8634YNR6MPN3OBQL" hidden="1">[1]HEADER!#REF!</definedName>
    <definedName name="BEx3TN998DP2QT7Y11HQ294YGUM6" localSheetId="5" hidden="1">#REF!</definedName>
    <definedName name="BEx3TN998DP2QT7Y11HQ294YGUM6" localSheetId="6" hidden="1">#REF!</definedName>
    <definedName name="BEx3TN998DP2QT7Y11HQ294YGUM6" localSheetId="7" hidden="1">#REF!</definedName>
    <definedName name="BEx3TN998DP2QT7Y11HQ294YGUM6" localSheetId="8" hidden="1">#REF!</definedName>
    <definedName name="BEx3TN998DP2QT7Y11HQ294YGUM6" hidden="1">#REF!</definedName>
    <definedName name="BEx57SA75AY5JB247DBW1TQSKLZ9" localSheetId="5" hidden="1">#REF!</definedName>
    <definedName name="BEx57SA75AY5JB247DBW1TQSKLZ9" localSheetId="6" hidden="1">#REF!</definedName>
    <definedName name="BEx57SA75AY5JB247DBW1TQSKLZ9" localSheetId="7" hidden="1">#REF!</definedName>
    <definedName name="BEx57SA75AY5JB247DBW1TQSKLZ9" localSheetId="8" hidden="1">#REF!</definedName>
    <definedName name="BEx57SA75AY5JB247DBW1TQSKLZ9" hidden="1">#REF!</definedName>
    <definedName name="BEx5862HDRKK9A5W951ZPLYGKI4J" localSheetId="5" hidden="1">#REF!</definedName>
    <definedName name="BEx5862HDRKK9A5W951ZPLYGKI4J" localSheetId="6" hidden="1">#REF!</definedName>
    <definedName name="BEx5862HDRKK9A5W951ZPLYGKI4J" localSheetId="7" hidden="1">#REF!</definedName>
    <definedName name="BEx5862HDRKK9A5W951ZPLYGKI4J" localSheetId="8" hidden="1">#REF!</definedName>
    <definedName name="BEx5862HDRKK9A5W951ZPLYGKI4J" hidden="1">#REF!</definedName>
    <definedName name="BEx5AB8S2ZYXI52R896Z9U1669M1" localSheetId="5" hidden="1">#REF!</definedName>
    <definedName name="BEx5AB8S2ZYXI52R896Z9U1669M1" localSheetId="6" hidden="1">#REF!</definedName>
    <definedName name="BEx5AB8S2ZYXI52R896Z9U1669M1" localSheetId="7" hidden="1">#REF!</definedName>
    <definedName name="BEx5AB8S2ZYXI52R896Z9U1669M1" localSheetId="8" hidden="1">#REF!</definedName>
    <definedName name="BEx5AB8S2ZYXI52R896Z9U1669M1" hidden="1">#REF!</definedName>
    <definedName name="BEx5AGHHEZYG9FF0SY884LUQIFFT" localSheetId="5" hidden="1">#REF!</definedName>
    <definedName name="BEx5AGHHEZYG9FF0SY884LUQIFFT" localSheetId="6" hidden="1">#REF!</definedName>
    <definedName name="BEx5AGHHEZYG9FF0SY884LUQIFFT" localSheetId="7" hidden="1">#REF!</definedName>
    <definedName name="BEx5AGHHEZYG9FF0SY884LUQIFFT" localSheetId="8" hidden="1">#REF!</definedName>
    <definedName name="BEx5AGHHEZYG9FF0SY884LUQIFFT" hidden="1">#REF!</definedName>
    <definedName name="BEx5C7KO889DNC9OX2RFJT8X97OC" localSheetId="5" hidden="1">#REF!</definedName>
    <definedName name="BEx5C7KO889DNC9OX2RFJT8X97OC" localSheetId="6" hidden="1">#REF!</definedName>
    <definedName name="BEx5C7KO889DNC9OX2RFJT8X97OC" localSheetId="7" hidden="1">#REF!</definedName>
    <definedName name="BEx5C7KO889DNC9OX2RFJT8X97OC" localSheetId="8" hidden="1">#REF!</definedName>
    <definedName name="BEx5C7KO889DNC9OX2RFJT8X97OC" hidden="1">#REF!</definedName>
    <definedName name="BEx5D6N1N8R3N5P6KF3KQCG36HE5" localSheetId="5" hidden="1">#REF!</definedName>
    <definedName name="BEx5D6N1N8R3N5P6KF3KQCG36HE5" localSheetId="6" hidden="1">#REF!</definedName>
    <definedName name="BEx5D6N1N8R3N5P6KF3KQCG36HE5" localSheetId="7" hidden="1">#REF!</definedName>
    <definedName name="BEx5D6N1N8R3N5P6KF3KQCG36HE5" localSheetId="8" hidden="1">#REF!</definedName>
    <definedName name="BEx5D6N1N8R3N5P6KF3KQCG36HE5" hidden="1">#REF!</definedName>
    <definedName name="BEx5DCHCU9JR9EVSNYZ48ATUI5WX" localSheetId="5" hidden="1">#REF!</definedName>
    <definedName name="BEx5DCHCU9JR9EVSNYZ48ATUI5WX" localSheetId="6" hidden="1">#REF!</definedName>
    <definedName name="BEx5DCHCU9JR9EVSNYZ48ATUI5WX" localSheetId="7" hidden="1">#REF!</definedName>
    <definedName name="BEx5DCHCU9JR9EVSNYZ48ATUI5WX" localSheetId="8" hidden="1">#REF!</definedName>
    <definedName name="BEx5DCHCU9JR9EVSNYZ48ATUI5WX" hidden="1">#REF!</definedName>
    <definedName name="BEx5DFMPS5X96RJDOCJY23G0L5T4" localSheetId="5" hidden="1">#REF!</definedName>
    <definedName name="BEx5DFMPS5X96RJDOCJY23G0L5T4" localSheetId="6" hidden="1">#REF!</definedName>
    <definedName name="BEx5DFMPS5X96RJDOCJY23G0L5T4" localSheetId="7" hidden="1">#REF!</definedName>
    <definedName name="BEx5DFMPS5X96RJDOCJY23G0L5T4" localSheetId="8" hidden="1">#REF!</definedName>
    <definedName name="BEx5DFMPS5X96RJDOCJY23G0L5T4" hidden="1">#REF!</definedName>
    <definedName name="BEx5DYYLHKHCNBKMYSP0TUJ1QSJQ" localSheetId="5" hidden="1">#REF!</definedName>
    <definedName name="BEx5DYYLHKHCNBKMYSP0TUJ1QSJQ" localSheetId="6" hidden="1">#REF!</definedName>
    <definedName name="BEx5DYYLHKHCNBKMYSP0TUJ1QSJQ" localSheetId="7" hidden="1">#REF!</definedName>
    <definedName name="BEx5DYYLHKHCNBKMYSP0TUJ1QSJQ" localSheetId="8" hidden="1">#REF!</definedName>
    <definedName name="BEx5DYYLHKHCNBKMYSP0TUJ1QSJQ" hidden="1">#REF!</definedName>
    <definedName name="BEx5EB8X1QMUK8A3RJA0NR2IFEF8" localSheetId="5" hidden="1">#REF!</definedName>
    <definedName name="BEx5EB8X1QMUK8A3RJA0NR2IFEF8" localSheetId="6" hidden="1">#REF!</definedName>
    <definedName name="BEx5EB8X1QMUK8A3RJA0NR2IFEF8" localSheetId="7" hidden="1">#REF!</definedName>
    <definedName name="BEx5EB8X1QMUK8A3RJA0NR2IFEF8" localSheetId="8" hidden="1">#REF!</definedName>
    <definedName name="BEx5EB8X1QMUK8A3RJA0NR2IFEF8" hidden="1">#REF!</definedName>
    <definedName name="BEx5EOA86ZTLBOBQ6O0SRXWP9S7C" localSheetId="5" hidden="1">#REF!</definedName>
    <definedName name="BEx5EOA86ZTLBOBQ6O0SRXWP9S7C" localSheetId="6" hidden="1">#REF!</definedName>
    <definedName name="BEx5EOA86ZTLBOBQ6O0SRXWP9S7C" localSheetId="7" hidden="1">#REF!</definedName>
    <definedName name="BEx5EOA86ZTLBOBQ6O0SRXWP9S7C" localSheetId="8" hidden="1">#REF!</definedName>
    <definedName name="BEx5EOA86ZTLBOBQ6O0SRXWP9S7C" hidden="1">#REF!</definedName>
    <definedName name="BEx5EYMIRHIZXOWMET7JJ918MHW4" localSheetId="5" hidden="1">#REF!</definedName>
    <definedName name="BEx5EYMIRHIZXOWMET7JJ918MHW4" localSheetId="6" hidden="1">#REF!</definedName>
    <definedName name="BEx5EYMIRHIZXOWMET7JJ918MHW4" localSheetId="7" hidden="1">#REF!</definedName>
    <definedName name="BEx5EYMIRHIZXOWMET7JJ918MHW4" localSheetId="8" hidden="1">#REF!</definedName>
    <definedName name="BEx5EYMIRHIZXOWMET7JJ918MHW4" hidden="1">#REF!</definedName>
    <definedName name="BEx5F1BNSJ89ROV8TQB9SLLMELUX" localSheetId="5" hidden="1">#REF!</definedName>
    <definedName name="BEx5F1BNSJ89ROV8TQB9SLLMELUX" localSheetId="6" hidden="1">#REF!</definedName>
    <definedName name="BEx5F1BNSJ89ROV8TQB9SLLMELUX" localSheetId="7" hidden="1">#REF!</definedName>
    <definedName name="BEx5F1BNSJ89ROV8TQB9SLLMELUX" localSheetId="8" hidden="1">#REF!</definedName>
    <definedName name="BEx5F1BNSJ89ROV8TQB9SLLMELUX" hidden="1">#REF!</definedName>
    <definedName name="BEx5F5D7Z3AZ3S9IXH1FODWIBR68" localSheetId="5" hidden="1">#REF!</definedName>
    <definedName name="BEx5F5D7Z3AZ3S9IXH1FODWIBR68" localSheetId="6" hidden="1">#REF!</definedName>
    <definedName name="BEx5F5D7Z3AZ3S9IXH1FODWIBR68" localSheetId="7" hidden="1">#REF!</definedName>
    <definedName name="BEx5F5D7Z3AZ3S9IXH1FODWIBR68" localSheetId="8" hidden="1">#REF!</definedName>
    <definedName name="BEx5F5D7Z3AZ3S9IXH1FODWIBR68" hidden="1">#REF!</definedName>
    <definedName name="BEx5FLEEMZW7NUQC8NSY6T2A2Z59" localSheetId="5" hidden="1">#REF!</definedName>
    <definedName name="BEx5FLEEMZW7NUQC8NSY6T2A2Z59" localSheetId="6" hidden="1">#REF!</definedName>
    <definedName name="BEx5FLEEMZW7NUQC8NSY6T2A2Z59" localSheetId="7" hidden="1">#REF!</definedName>
    <definedName name="BEx5FLEEMZW7NUQC8NSY6T2A2Z59" localSheetId="8" hidden="1">#REF!</definedName>
    <definedName name="BEx5FLEEMZW7NUQC8NSY6T2A2Z59" hidden="1">#REF!</definedName>
    <definedName name="BEx5FSW64TA7L06BOFLVWW013BY4" localSheetId="5" hidden="1">#REF!</definedName>
    <definedName name="BEx5FSW64TA7L06BOFLVWW013BY4" localSheetId="6" hidden="1">#REF!</definedName>
    <definedName name="BEx5FSW64TA7L06BOFLVWW013BY4" localSheetId="7" hidden="1">#REF!</definedName>
    <definedName name="BEx5FSW64TA7L06BOFLVWW013BY4" localSheetId="8" hidden="1">#REF!</definedName>
    <definedName name="BEx5FSW64TA7L06BOFLVWW013BY4" hidden="1">#REF!</definedName>
    <definedName name="BEx5GTR9OPOVBQ4J2HOD0SU5KWXY" localSheetId="5" hidden="1">#REF!</definedName>
    <definedName name="BEx5GTR9OPOVBQ4J2HOD0SU5KWXY" localSheetId="6" hidden="1">#REF!</definedName>
    <definedName name="BEx5GTR9OPOVBQ4J2HOD0SU5KWXY" localSheetId="7" hidden="1">#REF!</definedName>
    <definedName name="BEx5GTR9OPOVBQ4J2HOD0SU5KWXY" localSheetId="8" hidden="1">#REF!</definedName>
    <definedName name="BEx5GTR9OPOVBQ4J2HOD0SU5KWXY" hidden="1">#REF!</definedName>
    <definedName name="BEx5I35TILQTCIK986SSI06XGPYY" localSheetId="5" hidden="1">#REF!</definedName>
    <definedName name="BEx5I35TILQTCIK986SSI06XGPYY" localSheetId="6" hidden="1">#REF!</definedName>
    <definedName name="BEx5I35TILQTCIK986SSI06XGPYY" localSheetId="7" hidden="1">#REF!</definedName>
    <definedName name="BEx5I35TILQTCIK986SSI06XGPYY" localSheetId="8" hidden="1">#REF!</definedName>
    <definedName name="BEx5I35TILQTCIK986SSI06XGPYY" hidden="1">#REF!</definedName>
    <definedName name="BEx5J8TK6J2UGBW37HI2SCFI4O2E" localSheetId="5" hidden="1">#REF!</definedName>
    <definedName name="BEx5J8TK6J2UGBW37HI2SCFI4O2E" localSheetId="6" hidden="1">#REF!</definedName>
    <definedName name="BEx5J8TK6J2UGBW37HI2SCFI4O2E" localSheetId="7" hidden="1">#REF!</definedName>
    <definedName name="BEx5J8TK6J2UGBW37HI2SCFI4O2E" localSheetId="8" hidden="1">#REF!</definedName>
    <definedName name="BEx5J8TK6J2UGBW37HI2SCFI4O2E" hidden="1">#REF!</definedName>
    <definedName name="BEx5JB2F8WF84L5FQ69JISMHNTVK" localSheetId="5" hidden="1">#REF!</definedName>
    <definedName name="BEx5JB2F8WF84L5FQ69JISMHNTVK" localSheetId="6" hidden="1">#REF!</definedName>
    <definedName name="BEx5JB2F8WF84L5FQ69JISMHNTVK" localSheetId="7" hidden="1">#REF!</definedName>
    <definedName name="BEx5JB2F8WF84L5FQ69JISMHNTVK" localSheetId="8" hidden="1">#REF!</definedName>
    <definedName name="BEx5JB2F8WF84L5FQ69JISMHNTVK" hidden="1">#REF!</definedName>
    <definedName name="BEx5KOYSUSMPMB5VLEMHY0ANORN8" localSheetId="5" hidden="1">#REF!</definedName>
    <definedName name="BEx5KOYSUSMPMB5VLEMHY0ANORN8" localSheetId="6" hidden="1">#REF!</definedName>
    <definedName name="BEx5KOYSUSMPMB5VLEMHY0ANORN8" localSheetId="7" hidden="1">#REF!</definedName>
    <definedName name="BEx5KOYSUSMPMB5VLEMHY0ANORN8" localSheetId="8" hidden="1">#REF!</definedName>
    <definedName name="BEx5KOYSUSMPMB5VLEMHY0ANORN8" hidden="1">#REF!</definedName>
    <definedName name="BEx5L4JWTG16ALFDQDG17M6J4C0F" localSheetId="5" hidden="1">#REF!</definedName>
    <definedName name="BEx5L4JWTG16ALFDQDG17M6J4C0F" localSheetId="6" hidden="1">#REF!</definedName>
    <definedName name="BEx5L4JWTG16ALFDQDG17M6J4C0F" localSheetId="7" hidden="1">#REF!</definedName>
    <definedName name="BEx5L4JWTG16ALFDQDG17M6J4C0F" localSheetId="8" hidden="1">#REF!</definedName>
    <definedName name="BEx5L4JWTG16ALFDQDG17M6J4C0F" hidden="1">#REF!</definedName>
    <definedName name="BEx5N4BWM2LYG4WNE87UGZ9BH1I5" localSheetId="5" hidden="1">#REF!</definedName>
    <definedName name="BEx5N4BWM2LYG4WNE87UGZ9BH1I5" localSheetId="6" hidden="1">#REF!</definedName>
    <definedName name="BEx5N4BWM2LYG4WNE87UGZ9BH1I5" localSheetId="7" hidden="1">#REF!</definedName>
    <definedName name="BEx5N4BWM2LYG4WNE87UGZ9BH1I5" localSheetId="8" hidden="1">#REF!</definedName>
    <definedName name="BEx5N4BWM2LYG4WNE87UGZ9BH1I5" hidden="1">#REF!</definedName>
    <definedName name="BEx5NRK15YJIY23N8U2MFMYSEQA7" localSheetId="5" hidden="1">#REF!</definedName>
    <definedName name="BEx5NRK15YJIY23N8U2MFMYSEQA7" localSheetId="6" hidden="1">#REF!</definedName>
    <definedName name="BEx5NRK15YJIY23N8U2MFMYSEQA7" localSheetId="7" hidden="1">#REF!</definedName>
    <definedName name="BEx5NRK15YJIY23N8U2MFMYSEQA7" localSheetId="8" hidden="1">#REF!</definedName>
    <definedName name="BEx5NRK15YJIY23N8U2MFMYSEQA7" hidden="1">#REF!</definedName>
    <definedName name="BEx5OR7ZRGHEZGRPE2M6L03SBJPM" localSheetId="5" hidden="1">#REF!</definedName>
    <definedName name="BEx5OR7ZRGHEZGRPE2M6L03SBJPM" localSheetId="6" hidden="1">#REF!</definedName>
    <definedName name="BEx5OR7ZRGHEZGRPE2M6L03SBJPM" localSheetId="7" hidden="1">#REF!</definedName>
    <definedName name="BEx5OR7ZRGHEZGRPE2M6L03SBJPM" localSheetId="8" hidden="1">#REF!</definedName>
    <definedName name="BEx5OR7ZRGHEZGRPE2M6L03SBJPM" hidden="1">#REF!</definedName>
    <definedName name="BEx5P91WJTN8QGJ866QZ3F1M6SNA" localSheetId="5" hidden="1">#REF!</definedName>
    <definedName name="BEx5P91WJTN8QGJ866QZ3F1M6SNA" localSheetId="6" hidden="1">#REF!</definedName>
    <definedName name="BEx5P91WJTN8QGJ866QZ3F1M6SNA" localSheetId="7" hidden="1">#REF!</definedName>
    <definedName name="BEx5P91WJTN8QGJ866QZ3F1M6SNA" localSheetId="8" hidden="1">#REF!</definedName>
    <definedName name="BEx5P91WJTN8QGJ866QZ3F1M6SNA" hidden="1">#REF!</definedName>
    <definedName name="BEx5PB5F014M1BTQWCPT2UOXBXRT" localSheetId="5" hidden="1">#REF!</definedName>
    <definedName name="BEx5PB5F014M1BTQWCPT2UOXBXRT" localSheetId="6" hidden="1">#REF!</definedName>
    <definedName name="BEx5PB5F014M1BTQWCPT2UOXBXRT" localSheetId="7" hidden="1">#REF!</definedName>
    <definedName name="BEx5PB5F014M1BTQWCPT2UOXBXRT" localSheetId="8" hidden="1">#REF!</definedName>
    <definedName name="BEx5PB5F014M1BTQWCPT2UOXBXRT" hidden="1">#REF!</definedName>
    <definedName name="BEx5PV309UV13TA0A7SGNBYR9K15" localSheetId="5" hidden="1">#REF!</definedName>
    <definedName name="BEx5PV309UV13TA0A7SGNBYR9K15" localSheetId="6" hidden="1">#REF!</definedName>
    <definedName name="BEx5PV309UV13TA0A7SGNBYR9K15" localSheetId="7" hidden="1">#REF!</definedName>
    <definedName name="BEx5PV309UV13TA0A7SGNBYR9K15" localSheetId="8" hidden="1">#REF!</definedName>
    <definedName name="BEx5PV309UV13TA0A7SGNBYR9K15" hidden="1">#REF!</definedName>
    <definedName name="BEx5RG6CWHJK87HMTGHQ3BLB32WJ" localSheetId="5" hidden="1">#REF!</definedName>
    <definedName name="BEx5RG6CWHJK87HMTGHQ3BLB32WJ" localSheetId="6" hidden="1">#REF!</definedName>
    <definedName name="BEx5RG6CWHJK87HMTGHQ3BLB32WJ" localSheetId="7" hidden="1">#REF!</definedName>
    <definedName name="BEx5RG6CWHJK87HMTGHQ3BLB32WJ" localSheetId="8" hidden="1">#REF!</definedName>
    <definedName name="BEx5RG6CWHJK87HMTGHQ3BLB32WJ" hidden="1">#REF!</definedName>
    <definedName name="BEx73MBHXPGN5MLC2IC6RCMRLO6D" localSheetId="5" hidden="1">[1]HEADER!#REF!</definedName>
    <definedName name="BEx73MBHXPGN5MLC2IC6RCMRLO6D" localSheetId="6" hidden="1">[1]HEADER!#REF!</definedName>
    <definedName name="BEx73MBHXPGN5MLC2IC6RCMRLO6D" localSheetId="7" hidden="1">[1]HEADER!#REF!</definedName>
    <definedName name="BEx73MBHXPGN5MLC2IC6RCMRLO6D" localSheetId="8" hidden="1">[1]HEADER!#REF!</definedName>
    <definedName name="BEx73MBHXPGN5MLC2IC6RCMRLO6D" hidden="1">[1]HEADER!#REF!</definedName>
    <definedName name="BEx75262ODJ8IEZ310LOI4HCAZ6D" localSheetId="5" hidden="1">#REF!</definedName>
    <definedName name="BEx75262ODJ8IEZ310LOI4HCAZ6D" localSheetId="6" hidden="1">#REF!</definedName>
    <definedName name="BEx75262ODJ8IEZ310LOI4HCAZ6D" localSheetId="7" hidden="1">#REF!</definedName>
    <definedName name="BEx75262ODJ8IEZ310LOI4HCAZ6D" localSheetId="8" hidden="1">#REF!</definedName>
    <definedName name="BEx75262ODJ8IEZ310LOI4HCAZ6D" hidden="1">#REF!</definedName>
    <definedName name="BEx77TTJYNS6TPSI75BIWH4M7S4Y" localSheetId="5" hidden="1">#REF!</definedName>
    <definedName name="BEx77TTJYNS6TPSI75BIWH4M7S4Y" localSheetId="6" hidden="1">#REF!</definedName>
    <definedName name="BEx77TTJYNS6TPSI75BIWH4M7S4Y" localSheetId="7" hidden="1">#REF!</definedName>
    <definedName name="BEx77TTJYNS6TPSI75BIWH4M7S4Y" localSheetId="8" hidden="1">#REF!</definedName>
    <definedName name="BEx77TTJYNS6TPSI75BIWH4M7S4Y" hidden="1">#REF!</definedName>
    <definedName name="BEx77UV9C664UJ5IVC1UIHNHFGVF" localSheetId="5" hidden="1">#REF!</definedName>
    <definedName name="BEx77UV9C664UJ5IVC1UIHNHFGVF" localSheetId="6" hidden="1">#REF!</definedName>
    <definedName name="BEx77UV9C664UJ5IVC1UIHNHFGVF" localSheetId="7" hidden="1">#REF!</definedName>
    <definedName name="BEx77UV9C664UJ5IVC1UIHNHFGVF" localSheetId="8" hidden="1">#REF!</definedName>
    <definedName name="BEx77UV9C664UJ5IVC1UIHNHFGVF" hidden="1">#REF!</definedName>
    <definedName name="BEx7809FXG0OGVTGRHA9W8KVZDX9" localSheetId="5" hidden="1">#REF!</definedName>
    <definedName name="BEx7809FXG0OGVTGRHA9W8KVZDX9" localSheetId="6" hidden="1">#REF!</definedName>
    <definedName name="BEx7809FXG0OGVTGRHA9W8KVZDX9" localSheetId="7" hidden="1">#REF!</definedName>
    <definedName name="BEx7809FXG0OGVTGRHA9W8KVZDX9" localSheetId="8" hidden="1">#REF!</definedName>
    <definedName name="BEx7809FXG0OGVTGRHA9W8KVZDX9" hidden="1">#REF!</definedName>
    <definedName name="BEx781M34BS66TJ0X6Q45BD61CR3" localSheetId="5" hidden="1">#REF!</definedName>
    <definedName name="BEx781M34BS66TJ0X6Q45BD61CR3" localSheetId="6" hidden="1">#REF!</definedName>
    <definedName name="BEx781M34BS66TJ0X6Q45BD61CR3" localSheetId="7" hidden="1">#REF!</definedName>
    <definedName name="BEx781M34BS66TJ0X6Q45BD61CR3" localSheetId="8" hidden="1">#REF!</definedName>
    <definedName name="BEx781M34BS66TJ0X6Q45BD61CR3" hidden="1">#REF!</definedName>
    <definedName name="BEx79I23NWSY7O39JF9L6HV2AA69" localSheetId="5" hidden="1">#REF!</definedName>
    <definedName name="BEx79I23NWSY7O39JF9L6HV2AA69" localSheetId="6" hidden="1">#REF!</definedName>
    <definedName name="BEx79I23NWSY7O39JF9L6HV2AA69" localSheetId="7" hidden="1">#REF!</definedName>
    <definedName name="BEx79I23NWSY7O39JF9L6HV2AA69" localSheetId="8" hidden="1">#REF!</definedName>
    <definedName name="BEx79I23NWSY7O39JF9L6HV2AA69" hidden="1">#REF!</definedName>
    <definedName name="BEx79P3LD0VU95LB75HZDOBD728T" localSheetId="5" hidden="1">#REF!</definedName>
    <definedName name="BEx79P3LD0VU95LB75HZDOBD728T" localSheetId="6" hidden="1">#REF!</definedName>
    <definedName name="BEx79P3LD0VU95LB75HZDOBD728T" localSheetId="7" hidden="1">#REF!</definedName>
    <definedName name="BEx79P3LD0VU95LB75HZDOBD728T" localSheetId="8" hidden="1">#REF!</definedName>
    <definedName name="BEx79P3LD0VU95LB75HZDOBD728T" hidden="1">#REF!</definedName>
    <definedName name="BEx7ADODDE6JWHZJTXMZ1B4O4SBT" localSheetId="5" hidden="1">#REF!</definedName>
    <definedName name="BEx7ADODDE6JWHZJTXMZ1B4O4SBT" localSheetId="6" hidden="1">#REF!</definedName>
    <definedName name="BEx7ADODDE6JWHZJTXMZ1B4O4SBT" localSheetId="7" hidden="1">#REF!</definedName>
    <definedName name="BEx7ADODDE6JWHZJTXMZ1B4O4SBT" localSheetId="8" hidden="1">#REF!</definedName>
    <definedName name="BEx7ADODDE6JWHZJTXMZ1B4O4SBT" hidden="1">#REF!</definedName>
    <definedName name="BEx7AY21FW2F1MCM9KPLOWB6SCHP" localSheetId="5" hidden="1">#REF!</definedName>
    <definedName name="BEx7AY21FW2F1MCM9KPLOWB6SCHP" localSheetId="6" hidden="1">#REF!</definedName>
    <definedName name="BEx7AY21FW2F1MCM9KPLOWB6SCHP" localSheetId="7" hidden="1">#REF!</definedName>
    <definedName name="BEx7AY21FW2F1MCM9KPLOWB6SCHP" localSheetId="8" hidden="1">#REF!</definedName>
    <definedName name="BEx7AY21FW2F1MCM9KPLOWB6SCHP" hidden="1">#REF!</definedName>
    <definedName name="BEx7DOCWEVFL33G21XPYE8OHDYH1" localSheetId="5" hidden="1">#REF!</definedName>
    <definedName name="BEx7DOCWEVFL33G21XPYE8OHDYH1" localSheetId="6" hidden="1">#REF!</definedName>
    <definedName name="BEx7DOCWEVFL33G21XPYE8OHDYH1" localSheetId="7" hidden="1">#REF!</definedName>
    <definedName name="BEx7DOCWEVFL33G21XPYE8OHDYH1" localSheetId="8" hidden="1">#REF!</definedName>
    <definedName name="BEx7DOCWEVFL33G21XPYE8OHDYH1" hidden="1">#REF!</definedName>
    <definedName name="BEx7EF15SEK92OSBPPT39TW3ETOH" localSheetId="5" hidden="1">#REF!</definedName>
    <definedName name="BEx7EF15SEK92OSBPPT39TW3ETOH" localSheetId="6" hidden="1">#REF!</definedName>
    <definedName name="BEx7EF15SEK92OSBPPT39TW3ETOH" localSheetId="7" hidden="1">#REF!</definedName>
    <definedName name="BEx7EF15SEK92OSBPPT39TW3ETOH" localSheetId="8" hidden="1">#REF!</definedName>
    <definedName name="BEx7EF15SEK92OSBPPT39TW3ETOH" hidden="1">#REF!</definedName>
    <definedName name="BEx7EMDFZVNG0CI6XDF0XLVN2YYP" localSheetId="5" hidden="1">#REF!</definedName>
    <definedName name="BEx7EMDFZVNG0CI6XDF0XLVN2YYP" localSheetId="6" hidden="1">#REF!</definedName>
    <definedName name="BEx7EMDFZVNG0CI6XDF0XLVN2YYP" localSheetId="7" hidden="1">#REF!</definedName>
    <definedName name="BEx7EMDFZVNG0CI6XDF0XLVN2YYP" localSheetId="8" hidden="1">#REF!</definedName>
    <definedName name="BEx7EMDFZVNG0CI6XDF0XLVN2YYP" hidden="1">#REF!</definedName>
    <definedName name="BEx7F7CQJ5U6TAAGWPCKW7OEOF7H" localSheetId="5" hidden="1">#REF!</definedName>
    <definedName name="BEx7F7CQJ5U6TAAGWPCKW7OEOF7H" localSheetId="6" hidden="1">#REF!</definedName>
    <definedName name="BEx7F7CQJ5U6TAAGWPCKW7OEOF7H" localSheetId="7" hidden="1">#REF!</definedName>
    <definedName name="BEx7F7CQJ5U6TAAGWPCKW7OEOF7H" localSheetId="8" hidden="1">#REF!</definedName>
    <definedName name="BEx7F7CQJ5U6TAAGWPCKW7OEOF7H" hidden="1">#REF!</definedName>
    <definedName name="BEx7FYMJY7MDGMDXB1ZJVW35MQG1" localSheetId="5" hidden="1">#REF!</definedName>
    <definedName name="BEx7FYMJY7MDGMDXB1ZJVW35MQG1" localSheetId="6" hidden="1">#REF!</definedName>
    <definedName name="BEx7FYMJY7MDGMDXB1ZJVW35MQG1" localSheetId="7" hidden="1">#REF!</definedName>
    <definedName name="BEx7FYMJY7MDGMDXB1ZJVW35MQG1" localSheetId="8" hidden="1">#REF!</definedName>
    <definedName name="BEx7FYMJY7MDGMDXB1ZJVW35MQG1" hidden="1">#REF!</definedName>
    <definedName name="BEx7FZTQB6JFDFCIA7I3ITZLZ77G" localSheetId="5" hidden="1">#REF!</definedName>
    <definedName name="BEx7FZTQB6JFDFCIA7I3ITZLZ77G" localSheetId="6" hidden="1">#REF!</definedName>
    <definedName name="BEx7FZTQB6JFDFCIA7I3ITZLZ77G" localSheetId="7" hidden="1">#REF!</definedName>
    <definedName name="BEx7FZTQB6JFDFCIA7I3ITZLZ77G" localSheetId="8" hidden="1">#REF!</definedName>
    <definedName name="BEx7FZTQB6JFDFCIA7I3ITZLZ77G" hidden="1">#REF!</definedName>
    <definedName name="BEx7HITIHHI9ODLIPYQ2U39LHC6T" localSheetId="5" hidden="1">#REF!</definedName>
    <definedName name="BEx7HITIHHI9ODLIPYQ2U39LHC6T" localSheetId="6" hidden="1">#REF!</definedName>
    <definedName name="BEx7HITIHHI9ODLIPYQ2U39LHC6T" localSheetId="7" hidden="1">#REF!</definedName>
    <definedName name="BEx7HITIHHI9ODLIPYQ2U39LHC6T" localSheetId="8" hidden="1">#REF!</definedName>
    <definedName name="BEx7HITIHHI9ODLIPYQ2U39LHC6T" hidden="1">#REF!</definedName>
    <definedName name="BEx7IGU383JMFSA3XVEJUTU1M92K" localSheetId="5" hidden="1">#REF!</definedName>
    <definedName name="BEx7IGU383JMFSA3XVEJUTU1M92K" localSheetId="6" hidden="1">#REF!</definedName>
    <definedName name="BEx7IGU383JMFSA3XVEJUTU1M92K" localSheetId="7" hidden="1">#REF!</definedName>
    <definedName name="BEx7IGU383JMFSA3XVEJUTU1M92K" localSheetId="8" hidden="1">#REF!</definedName>
    <definedName name="BEx7IGU383JMFSA3XVEJUTU1M92K" hidden="1">#REF!</definedName>
    <definedName name="BEx7II6K98UXG6IS9TQ0INENDJ0N" localSheetId="5" hidden="1">#REF!</definedName>
    <definedName name="BEx7II6K98UXG6IS9TQ0INENDJ0N" localSheetId="6" hidden="1">#REF!</definedName>
    <definedName name="BEx7II6K98UXG6IS9TQ0INENDJ0N" localSheetId="7" hidden="1">#REF!</definedName>
    <definedName name="BEx7II6K98UXG6IS9TQ0INENDJ0N" localSheetId="8" hidden="1">#REF!</definedName>
    <definedName name="BEx7II6K98UXG6IS9TQ0INENDJ0N" hidden="1">#REF!</definedName>
    <definedName name="BEx7J7YHLVXCHSFWTFZOCPX4XEOU" localSheetId="5" hidden="1">#REF!</definedName>
    <definedName name="BEx7J7YHLVXCHSFWTFZOCPX4XEOU" localSheetId="6" hidden="1">#REF!</definedName>
    <definedName name="BEx7J7YHLVXCHSFWTFZOCPX4XEOU" localSheetId="7" hidden="1">#REF!</definedName>
    <definedName name="BEx7J7YHLVXCHSFWTFZOCPX4XEOU" localSheetId="8" hidden="1">#REF!</definedName>
    <definedName name="BEx7J7YHLVXCHSFWTFZOCPX4XEOU" hidden="1">#REF!</definedName>
    <definedName name="BEx7JSMYMYM6O48S30VZU7G7IU8T" localSheetId="5" hidden="1">#REF!</definedName>
    <definedName name="BEx7JSMYMYM6O48S30VZU7G7IU8T" localSheetId="6" hidden="1">#REF!</definedName>
    <definedName name="BEx7JSMYMYM6O48S30VZU7G7IU8T" localSheetId="7" hidden="1">#REF!</definedName>
    <definedName name="BEx7JSMYMYM6O48S30VZU7G7IU8T" localSheetId="8" hidden="1">#REF!</definedName>
    <definedName name="BEx7JSMYMYM6O48S30VZU7G7IU8T" hidden="1">#REF!</definedName>
    <definedName name="BEx7KKYHXVDNTR0VZKUAIUQCSOP9" localSheetId="5" hidden="1">[1]HEADER!#REF!</definedName>
    <definedName name="BEx7KKYHXVDNTR0VZKUAIUQCSOP9" localSheetId="6" hidden="1">[1]HEADER!#REF!</definedName>
    <definedName name="BEx7KKYHXVDNTR0VZKUAIUQCSOP9" localSheetId="7" hidden="1">[1]HEADER!#REF!</definedName>
    <definedName name="BEx7KKYHXVDNTR0VZKUAIUQCSOP9" localSheetId="8" hidden="1">[1]HEADER!#REF!</definedName>
    <definedName name="BEx7KKYHXVDNTR0VZKUAIUQCSOP9" hidden="1">[1]HEADER!#REF!</definedName>
    <definedName name="BEx7LBXKYXZWP7OFD145UNSUD0CC" localSheetId="5" hidden="1">#REF!</definedName>
    <definedName name="BEx7LBXKYXZWP7OFD145UNSUD0CC" localSheetId="6" hidden="1">#REF!</definedName>
    <definedName name="BEx7LBXKYXZWP7OFD145UNSUD0CC" localSheetId="7" hidden="1">#REF!</definedName>
    <definedName name="BEx7LBXKYXZWP7OFD145UNSUD0CC" localSheetId="8" hidden="1">#REF!</definedName>
    <definedName name="BEx7LBXKYXZWP7OFD145UNSUD0CC" hidden="1">#REF!</definedName>
    <definedName name="BEx7MA8WPQ1G26NDP55TSRVR22I5" localSheetId="5" hidden="1">#REF!</definedName>
    <definedName name="BEx7MA8WPQ1G26NDP55TSRVR22I5" localSheetId="6" hidden="1">#REF!</definedName>
    <definedName name="BEx7MA8WPQ1G26NDP55TSRVR22I5" localSheetId="7" hidden="1">#REF!</definedName>
    <definedName name="BEx7MA8WPQ1G26NDP55TSRVR22I5" localSheetId="8" hidden="1">#REF!</definedName>
    <definedName name="BEx7MA8WPQ1G26NDP55TSRVR22I5" hidden="1">#REF!</definedName>
    <definedName name="BEx7MA8WWC60O1OG19F9S4VZQIUM" localSheetId="5" hidden="1">#REF!</definedName>
    <definedName name="BEx7MA8WWC60O1OG19F9S4VZQIUM" localSheetId="6" hidden="1">#REF!</definedName>
    <definedName name="BEx7MA8WWC60O1OG19F9S4VZQIUM" localSheetId="7" hidden="1">#REF!</definedName>
    <definedName name="BEx7MA8WWC60O1OG19F9S4VZQIUM" localSheetId="8" hidden="1">#REF!</definedName>
    <definedName name="BEx7MA8WWC60O1OG19F9S4VZQIUM" hidden="1">#REF!</definedName>
    <definedName name="BEx7MBQUS90XM01HG3QP9VSB45JM" localSheetId="5" hidden="1">#REF!</definedName>
    <definedName name="BEx7MBQUS90XM01HG3QP9VSB45JM" localSheetId="6" hidden="1">#REF!</definedName>
    <definedName name="BEx7MBQUS90XM01HG3QP9VSB45JM" localSheetId="7" hidden="1">#REF!</definedName>
    <definedName name="BEx7MBQUS90XM01HG3QP9VSB45JM" localSheetId="8" hidden="1">#REF!</definedName>
    <definedName name="BEx7MBQUS90XM01HG3QP9VSB45JM" hidden="1">#REF!</definedName>
    <definedName name="BEx7MM8GRDLF6ZFX6M14CPSOWVPK" localSheetId="5" hidden="1">#REF!</definedName>
    <definedName name="BEx7MM8GRDLF6ZFX6M14CPSOWVPK" localSheetId="6" hidden="1">#REF!</definedName>
    <definedName name="BEx7MM8GRDLF6ZFX6M14CPSOWVPK" localSheetId="7" hidden="1">#REF!</definedName>
    <definedName name="BEx7MM8GRDLF6ZFX6M14CPSOWVPK" localSheetId="8" hidden="1">#REF!</definedName>
    <definedName name="BEx7MM8GRDLF6ZFX6M14CPSOWVPK" hidden="1">#REF!</definedName>
    <definedName name="BEx906Q8UE7ZQX141CKE7F6E3QRP" localSheetId="5" hidden="1">#REF!</definedName>
    <definedName name="BEx906Q8UE7ZQX141CKE7F6E3QRP" localSheetId="6" hidden="1">#REF!</definedName>
    <definedName name="BEx906Q8UE7ZQX141CKE7F6E3QRP" localSheetId="7" hidden="1">#REF!</definedName>
    <definedName name="BEx906Q8UE7ZQX141CKE7F6E3QRP" localSheetId="8" hidden="1">#REF!</definedName>
    <definedName name="BEx906Q8UE7ZQX141CKE7F6E3QRP" hidden="1">#REF!</definedName>
    <definedName name="BEx92AK0EY4R6RRG324WTHF2QFU8" localSheetId="5" hidden="1">#REF!</definedName>
    <definedName name="BEx92AK0EY4R6RRG324WTHF2QFU8" localSheetId="6" hidden="1">#REF!</definedName>
    <definedName name="BEx92AK0EY4R6RRG324WTHF2QFU8" localSheetId="7" hidden="1">#REF!</definedName>
    <definedName name="BEx92AK0EY4R6RRG324WTHF2QFU8" localSheetId="8" hidden="1">#REF!</definedName>
    <definedName name="BEx92AK0EY4R6RRG324WTHF2QFU8" hidden="1">#REF!</definedName>
    <definedName name="BEx92CNKI9BA08E5SP34O6JG0JT9" localSheetId="5" hidden="1">#REF!</definedName>
    <definedName name="BEx92CNKI9BA08E5SP34O6JG0JT9" localSheetId="6" hidden="1">#REF!</definedName>
    <definedName name="BEx92CNKI9BA08E5SP34O6JG0JT9" localSheetId="7" hidden="1">#REF!</definedName>
    <definedName name="BEx92CNKI9BA08E5SP34O6JG0JT9" localSheetId="8" hidden="1">#REF!</definedName>
    <definedName name="BEx92CNKI9BA08E5SP34O6JG0JT9" hidden="1">#REF!</definedName>
    <definedName name="BEx92PUAJ86STQCU33LZ05E5NA4J" localSheetId="5" hidden="1">#REF!</definedName>
    <definedName name="BEx92PUAJ86STQCU33LZ05E5NA4J" localSheetId="6" hidden="1">#REF!</definedName>
    <definedName name="BEx92PUAJ86STQCU33LZ05E5NA4J" localSheetId="7" hidden="1">#REF!</definedName>
    <definedName name="BEx92PUAJ86STQCU33LZ05E5NA4J" localSheetId="8" hidden="1">#REF!</definedName>
    <definedName name="BEx92PUAJ86STQCU33LZ05E5NA4J" hidden="1">#REF!</definedName>
    <definedName name="BEx92WVSOCD3RLUNZBF8M8X7OISC" localSheetId="5" hidden="1">#REF!</definedName>
    <definedName name="BEx92WVSOCD3RLUNZBF8M8X7OISC" localSheetId="6" hidden="1">#REF!</definedName>
    <definedName name="BEx92WVSOCD3RLUNZBF8M8X7OISC" localSheetId="7" hidden="1">#REF!</definedName>
    <definedName name="BEx92WVSOCD3RLUNZBF8M8X7OISC" localSheetId="8" hidden="1">#REF!</definedName>
    <definedName name="BEx92WVSOCD3RLUNZBF8M8X7OISC" hidden="1">#REF!</definedName>
    <definedName name="BEx94KDG7EPUMXXPEYA4O6T2OZL7" localSheetId="5" hidden="1">#REF!</definedName>
    <definedName name="BEx94KDG7EPUMXXPEYA4O6T2OZL7" localSheetId="6" hidden="1">#REF!</definedName>
    <definedName name="BEx94KDG7EPUMXXPEYA4O6T2OZL7" localSheetId="7" hidden="1">#REF!</definedName>
    <definedName name="BEx94KDG7EPUMXXPEYA4O6T2OZL7" localSheetId="8" hidden="1">#REF!</definedName>
    <definedName name="BEx94KDG7EPUMXXPEYA4O6T2OZL7" hidden="1">#REF!</definedName>
    <definedName name="BEx9563MH34JSHPOSLRMY9J2PZY8" localSheetId="5" hidden="1">#REF!</definedName>
    <definedName name="BEx9563MH34JSHPOSLRMY9J2PZY8" localSheetId="6" hidden="1">#REF!</definedName>
    <definedName name="BEx9563MH34JSHPOSLRMY9J2PZY8" localSheetId="7" hidden="1">#REF!</definedName>
    <definedName name="BEx9563MH34JSHPOSLRMY9J2PZY8" localSheetId="8" hidden="1">#REF!</definedName>
    <definedName name="BEx9563MH34JSHPOSLRMY9J2PZY8" hidden="1">#REF!</definedName>
    <definedName name="BEx96B0CB2RWVNNIHCRB1YAXSR18" localSheetId="5" hidden="1">#REF!</definedName>
    <definedName name="BEx96B0CB2RWVNNIHCRB1YAXSR18" localSheetId="6" hidden="1">#REF!</definedName>
    <definedName name="BEx96B0CB2RWVNNIHCRB1YAXSR18" localSheetId="7" hidden="1">#REF!</definedName>
    <definedName name="BEx96B0CB2RWVNNIHCRB1YAXSR18" localSheetId="8" hidden="1">#REF!</definedName>
    <definedName name="BEx96B0CB2RWVNNIHCRB1YAXSR18" hidden="1">#REF!</definedName>
    <definedName name="BEx96HWH7U8Z8BT0X9P12QBSLDOT" localSheetId="5" hidden="1">#REF!</definedName>
    <definedName name="BEx96HWH7U8Z8BT0X9P12QBSLDOT" localSheetId="6" hidden="1">#REF!</definedName>
    <definedName name="BEx96HWH7U8Z8BT0X9P12QBSLDOT" localSheetId="7" hidden="1">#REF!</definedName>
    <definedName name="BEx96HWH7U8Z8BT0X9P12QBSLDOT" localSheetId="8" hidden="1">#REF!</definedName>
    <definedName name="BEx96HWH7U8Z8BT0X9P12QBSLDOT" hidden="1">#REF!</definedName>
    <definedName name="BEx96II22L7OXVQ4X5X1NZ61YJLA" localSheetId="5" hidden="1">#REF!</definedName>
    <definedName name="BEx96II22L7OXVQ4X5X1NZ61YJLA" localSheetId="6" hidden="1">#REF!</definedName>
    <definedName name="BEx96II22L7OXVQ4X5X1NZ61YJLA" localSheetId="7" hidden="1">#REF!</definedName>
    <definedName name="BEx96II22L7OXVQ4X5X1NZ61YJLA" localSheetId="8" hidden="1">#REF!</definedName>
    <definedName name="BEx96II22L7OXVQ4X5X1NZ61YJLA" hidden="1">#REF!</definedName>
    <definedName name="BEx96RSI9NN39KBJDHZFN2TZRFUU" localSheetId="5" hidden="1">#REF!</definedName>
    <definedName name="BEx96RSI9NN39KBJDHZFN2TZRFUU" localSheetId="6" hidden="1">#REF!</definedName>
    <definedName name="BEx96RSI9NN39KBJDHZFN2TZRFUU" localSheetId="7" hidden="1">#REF!</definedName>
    <definedName name="BEx96RSI9NN39KBJDHZFN2TZRFUU" localSheetId="8" hidden="1">#REF!</definedName>
    <definedName name="BEx96RSI9NN39KBJDHZFN2TZRFUU" hidden="1">#REF!</definedName>
    <definedName name="BEx976BXCAH2LW8HXFE1L0IFKRTV" localSheetId="5" hidden="1">#REF!</definedName>
    <definedName name="BEx976BXCAH2LW8HXFE1L0IFKRTV" localSheetId="6" hidden="1">#REF!</definedName>
    <definedName name="BEx976BXCAH2LW8HXFE1L0IFKRTV" localSheetId="7" hidden="1">#REF!</definedName>
    <definedName name="BEx976BXCAH2LW8HXFE1L0IFKRTV" localSheetId="8" hidden="1">#REF!</definedName>
    <definedName name="BEx976BXCAH2LW8HXFE1L0IFKRTV" hidden="1">#REF!</definedName>
    <definedName name="BEx9811STXRX2VI9PP7XGDK699WC" localSheetId="5" hidden="1">#REF!</definedName>
    <definedName name="BEx9811STXRX2VI9PP7XGDK699WC" localSheetId="6" hidden="1">#REF!</definedName>
    <definedName name="BEx9811STXRX2VI9PP7XGDK699WC" localSheetId="7" hidden="1">#REF!</definedName>
    <definedName name="BEx9811STXRX2VI9PP7XGDK699WC" localSheetId="8" hidden="1">#REF!</definedName>
    <definedName name="BEx9811STXRX2VI9PP7XGDK699WC" hidden="1">#REF!</definedName>
    <definedName name="BEx985OYX81U979Z46PJQ4F0DJIQ" localSheetId="5" hidden="1">#REF!</definedName>
    <definedName name="BEx985OYX81U979Z46PJQ4F0DJIQ" localSheetId="6" hidden="1">#REF!</definedName>
    <definedName name="BEx985OYX81U979Z46PJQ4F0DJIQ" localSheetId="7" hidden="1">#REF!</definedName>
    <definedName name="BEx985OYX81U979Z46PJQ4F0DJIQ" localSheetId="8" hidden="1">#REF!</definedName>
    <definedName name="BEx985OYX81U979Z46PJQ4F0DJIQ" hidden="1">#REF!</definedName>
    <definedName name="BEx9AIIFFPTQKKLOQY3SA0D51FZV" localSheetId="5" hidden="1">#REF!</definedName>
    <definedName name="BEx9AIIFFPTQKKLOQY3SA0D51FZV" localSheetId="6" hidden="1">#REF!</definedName>
    <definedName name="BEx9AIIFFPTQKKLOQY3SA0D51FZV" localSheetId="7" hidden="1">#REF!</definedName>
    <definedName name="BEx9AIIFFPTQKKLOQY3SA0D51FZV" localSheetId="8" hidden="1">#REF!</definedName>
    <definedName name="BEx9AIIFFPTQKKLOQY3SA0D51FZV" hidden="1">#REF!</definedName>
    <definedName name="BEx9AYOW6W1RCJB9C4J8RXWSJRWM" localSheetId="5" hidden="1">#REF!</definedName>
    <definedName name="BEx9AYOW6W1RCJB9C4J8RXWSJRWM" localSheetId="6" hidden="1">#REF!</definedName>
    <definedName name="BEx9AYOW6W1RCJB9C4J8RXWSJRWM" localSheetId="7" hidden="1">#REF!</definedName>
    <definedName name="BEx9AYOW6W1RCJB9C4J8RXWSJRWM" localSheetId="8" hidden="1">#REF!</definedName>
    <definedName name="BEx9AYOW6W1RCJB9C4J8RXWSJRWM" hidden="1">#REF!</definedName>
    <definedName name="BEx9DJ5FHKGQGZ9Q3AUR445WZPKR" localSheetId="5" hidden="1">#REF!</definedName>
    <definedName name="BEx9DJ5FHKGQGZ9Q3AUR445WZPKR" localSheetId="6" hidden="1">#REF!</definedName>
    <definedName name="BEx9DJ5FHKGQGZ9Q3AUR445WZPKR" localSheetId="7" hidden="1">#REF!</definedName>
    <definedName name="BEx9DJ5FHKGQGZ9Q3AUR445WZPKR" localSheetId="8" hidden="1">#REF!</definedName>
    <definedName name="BEx9DJ5FHKGQGZ9Q3AUR445WZPKR" hidden="1">#REF!</definedName>
    <definedName name="BEx9DJQZ74XAFXOJCRDWUCV7BXBD" localSheetId="5" hidden="1">#REF!</definedName>
    <definedName name="BEx9DJQZ74XAFXOJCRDWUCV7BXBD" localSheetId="6" hidden="1">#REF!</definedName>
    <definedName name="BEx9DJQZ74XAFXOJCRDWUCV7BXBD" localSheetId="7" hidden="1">#REF!</definedName>
    <definedName name="BEx9DJQZ74XAFXOJCRDWUCV7BXBD" localSheetId="8" hidden="1">#REF!</definedName>
    <definedName name="BEx9DJQZ74XAFXOJCRDWUCV7BXBD" hidden="1">#REF!</definedName>
    <definedName name="BEx9E1KWMBZY7DZ2W81Y28KREC8K" localSheetId="5" hidden="1">#REF!</definedName>
    <definedName name="BEx9E1KWMBZY7DZ2W81Y28KREC8K" localSheetId="6" hidden="1">#REF!</definedName>
    <definedName name="BEx9E1KWMBZY7DZ2W81Y28KREC8K" localSheetId="7" hidden="1">#REF!</definedName>
    <definedName name="BEx9E1KWMBZY7DZ2W81Y28KREC8K" localSheetId="8" hidden="1">#REF!</definedName>
    <definedName name="BEx9E1KWMBZY7DZ2W81Y28KREC8K" hidden="1">#REF!</definedName>
    <definedName name="BEx9EDPXWEPLE7S1KH5K8GGFZKC0" localSheetId="5" hidden="1">[1]HEADER!#REF!</definedName>
    <definedName name="BEx9EDPXWEPLE7S1KH5K8GGFZKC0" localSheetId="6" hidden="1">[1]HEADER!#REF!</definedName>
    <definedName name="BEx9EDPXWEPLE7S1KH5K8GGFZKC0" localSheetId="7" hidden="1">[1]HEADER!#REF!</definedName>
    <definedName name="BEx9EDPXWEPLE7S1KH5K8GGFZKC0" localSheetId="8" hidden="1">[1]HEADER!#REF!</definedName>
    <definedName name="BEx9EDPXWEPLE7S1KH5K8GGFZKC0" hidden="1">[1]HEADER!#REF!</definedName>
    <definedName name="BEx9EGV6CYG6ZG9E7TMR9RZYSGH1" localSheetId="5" hidden="1">#REF!</definedName>
    <definedName name="BEx9EGV6CYG6ZG9E7TMR9RZYSGH1" localSheetId="6" hidden="1">#REF!</definedName>
    <definedName name="BEx9EGV6CYG6ZG9E7TMR9RZYSGH1" localSheetId="7" hidden="1">#REF!</definedName>
    <definedName name="BEx9EGV6CYG6ZG9E7TMR9RZYSGH1" localSheetId="8" hidden="1">#REF!</definedName>
    <definedName name="BEx9EGV6CYG6ZG9E7TMR9RZYSGH1" hidden="1">#REF!</definedName>
    <definedName name="BEx9EIIL3MUQBD4ZYG7W1J3C5R3P" localSheetId="5" hidden="1">#REF!</definedName>
    <definedName name="BEx9EIIL3MUQBD4ZYG7W1J3C5R3P" localSheetId="6" hidden="1">#REF!</definedName>
    <definedName name="BEx9EIIL3MUQBD4ZYG7W1J3C5R3P" localSheetId="7" hidden="1">#REF!</definedName>
    <definedName name="BEx9EIIL3MUQBD4ZYG7W1J3C5R3P" localSheetId="8" hidden="1">#REF!</definedName>
    <definedName name="BEx9EIIL3MUQBD4ZYG7W1J3C5R3P" hidden="1">#REF!</definedName>
    <definedName name="BEx9FKVIU1R1D6J2Q36IQCU8DCEX" localSheetId="5" hidden="1">#REF!</definedName>
    <definedName name="BEx9FKVIU1R1D6J2Q36IQCU8DCEX" localSheetId="6" hidden="1">#REF!</definedName>
    <definedName name="BEx9FKVIU1R1D6J2Q36IQCU8DCEX" localSheetId="7" hidden="1">#REF!</definedName>
    <definedName name="BEx9FKVIU1R1D6J2Q36IQCU8DCEX" localSheetId="8" hidden="1">#REF!</definedName>
    <definedName name="BEx9FKVIU1R1D6J2Q36IQCU8DCEX" hidden="1">#REF!</definedName>
    <definedName name="BEx9GHOWIATRBTAFYZCDVDOJPG3X" localSheetId="5" hidden="1">#REF!</definedName>
    <definedName name="BEx9GHOWIATRBTAFYZCDVDOJPG3X" localSheetId="6" hidden="1">#REF!</definedName>
    <definedName name="BEx9GHOWIATRBTAFYZCDVDOJPG3X" localSheetId="7" hidden="1">#REF!</definedName>
    <definedName name="BEx9GHOWIATRBTAFYZCDVDOJPG3X" localSheetId="8" hidden="1">#REF!</definedName>
    <definedName name="BEx9GHOWIATRBTAFYZCDVDOJPG3X" hidden="1">#REF!</definedName>
    <definedName name="BEx9GJXW8UK9GOBZPQJGA4FL0M2O" localSheetId="5" hidden="1">#REF!</definedName>
    <definedName name="BEx9GJXW8UK9GOBZPQJGA4FL0M2O" localSheetId="6" hidden="1">#REF!</definedName>
    <definedName name="BEx9GJXW8UK9GOBZPQJGA4FL0M2O" localSheetId="7" hidden="1">#REF!</definedName>
    <definedName name="BEx9GJXW8UK9GOBZPQJGA4FL0M2O" localSheetId="8" hidden="1">#REF!</definedName>
    <definedName name="BEx9GJXW8UK9GOBZPQJGA4FL0M2O" hidden="1">#REF!</definedName>
    <definedName name="BEx9HKT139HM6SWSHO6XVRFA9D25" localSheetId="5" hidden="1">#REF!</definedName>
    <definedName name="BEx9HKT139HM6SWSHO6XVRFA9D25" localSheetId="6" hidden="1">#REF!</definedName>
    <definedName name="BEx9HKT139HM6SWSHO6XVRFA9D25" localSheetId="7" hidden="1">#REF!</definedName>
    <definedName name="BEx9HKT139HM6SWSHO6XVRFA9D25" localSheetId="8" hidden="1">#REF!</definedName>
    <definedName name="BEx9HKT139HM6SWSHO6XVRFA9D25" hidden="1">#REF!</definedName>
    <definedName name="BEx9HU3BPAK91G2PCXDFTVS39TF6" localSheetId="5" hidden="1">#REF!</definedName>
    <definedName name="BEx9HU3BPAK91G2PCXDFTVS39TF6" localSheetId="6" hidden="1">#REF!</definedName>
    <definedName name="BEx9HU3BPAK91G2PCXDFTVS39TF6" localSheetId="7" hidden="1">#REF!</definedName>
    <definedName name="BEx9HU3BPAK91G2PCXDFTVS39TF6" localSheetId="8" hidden="1">#REF!</definedName>
    <definedName name="BEx9HU3BPAK91G2PCXDFTVS39TF6" hidden="1">#REF!</definedName>
    <definedName name="BEx9I0U78LVEHO0MPOB5U4RHMUBV" localSheetId="5" hidden="1">#REF!</definedName>
    <definedName name="BEx9I0U78LVEHO0MPOB5U4RHMUBV" localSheetId="6" hidden="1">#REF!</definedName>
    <definedName name="BEx9I0U78LVEHO0MPOB5U4RHMUBV" localSheetId="7" hidden="1">#REF!</definedName>
    <definedName name="BEx9I0U78LVEHO0MPOB5U4RHMUBV" localSheetId="8" hidden="1">#REF!</definedName>
    <definedName name="BEx9I0U78LVEHO0MPOB5U4RHMUBV" hidden="1">#REF!</definedName>
    <definedName name="BEx9I2MX3GRNC957J8FMHNWP04Q5" localSheetId="5" hidden="1">#REF!</definedName>
    <definedName name="BEx9I2MX3GRNC957J8FMHNWP04Q5" localSheetId="6" hidden="1">#REF!</definedName>
    <definedName name="BEx9I2MX3GRNC957J8FMHNWP04Q5" localSheetId="7" hidden="1">#REF!</definedName>
    <definedName name="BEx9I2MX3GRNC957J8FMHNWP04Q5" localSheetId="8" hidden="1">#REF!</definedName>
    <definedName name="BEx9I2MX3GRNC957J8FMHNWP04Q5" hidden="1">#REF!</definedName>
    <definedName name="BEx9IPV0JNXRW2B881C8WBY5U1KI" localSheetId="5" hidden="1">#REF!</definedName>
    <definedName name="BEx9IPV0JNXRW2B881C8WBY5U1KI" localSheetId="6" hidden="1">#REF!</definedName>
    <definedName name="BEx9IPV0JNXRW2B881C8WBY5U1KI" localSheetId="7" hidden="1">#REF!</definedName>
    <definedName name="BEx9IPV0JNXRW2B881C8WBY5U1KI" localSheetId="8" hidden="1">#REF!</definedName>
    <definedName name="BEx9IPV0JNXRW2B881C8WBY5U1KI" hidden="1">#REF!</definedName>
    <definedName name="BExAVL1638ABE13R5SQH026SK9EX" localSheetId="5" hidden="1">#REF!</definedName>
    <definedName name="BExAVL1638ABE13R5SQH026SK9EX" localSheetId="6" hidden="1">#REF!</definedName>
    <definedName name="BExAVL1638ABE13R5SQH026SK9EX" localSheetId="7" hidden="1">#REF!</definedName>
    <definedName name="BExAVL1638ABE13R5SQH026SK9EX" localSheetId="8" hidden="1">#REF!</definedName>
    <definedName name="BExAVL1638ABE13R5SQH026SK9EX" hidden="1">#REF!</definedName>
    <definedName name="BExAW1IMBQBTU0E5J2TQQI2B79VY" localSheetId="5" hidden="1">#REF!</definedName>
    <definedName name="BExAW1IMBQBTU0E5J2TQQI2B79VY" localSheetId="6" hidden="1">#REF!</definedName>
    <definedName name="BExAW1IMBQBTU0E5J2TQQI2B79VY" localSheetId="7" hidden="1">#REF!</definedName>
    <definedName name="BExAW1IMBQBTU0E5J2TQQI2B79VY" localSheetId="8" hidden="1">#REF!</definedName>
    <definedName name="BExAW1IMBQBTU0E5J2TQQI2B79VY" hidden="1">#REF!</definedName>
    <definedName name="BExAXD0OJP1HKJKJ5K01GDQ5ZNUN" localSheetId="5" hidden="1">#REF!</definedName>
    <definedName name="BExAXD0OJP1HKJKJ5K01GDQ5ZNUN" localSheetId="6" hidden="1">#REF!</definedName>
    <definedName name="BExAXD0OJP1HKJKJ5K01GDQ5ZNUN" localSheetId="7" hidden="1">#REF!</definedName>
    <definedName name="BExAXD0OJP1HKJKJ5K01GDQ5ZNUN" localSheetId="8" hidden="1">#REF!</definedName>
    <definedName name="BExAXD0OJP1HKJKJ5K01GDQ5ZNUN" hidden="1">#REF!</definedName>
    <definedName name="BExAY9JGYSISL3L87W3W7QBQCYOH" localSheetId="5" hidden="1">#REF!</definedName>
    <definedName name="BExAY9JGYSISL3L87W3W7QBQCYOH" localSheetId="6" hidden="1">#REF!</definedName>
    <definedName name="BExAY9JGYSISL3L87W3W7QBQCYOH" localSheetId="7" hidden="1">#REF!</definedName>
    <definedName name="BExAY9JGYSISL3L87W3W7QBQCYOH" localSheetId="8" hidden="1">#REF!</definedName>
    <definedName name="BExAY9JGYSISL3L87W3W7QBQCYOH" hidden="1">#REF!</definedName>
    <definedName name="BExB0MYBF7BVQ9V0ITCDFR9URZXH" localSheetId="5" hidden="1">#REF!</definedName>
    <definedName name="BExB0MYBF7BVQ9V0ITCDFR9URZXH" localSheetId="6" hidden="1">#REF!</definedName>
    <definedName name="BExB0MYBF7BVQ9V0ITCDFR9URZXH" localSheetId="7" hidden="1">#REF!</definedName>
    <definedName name="BExB0MYBF7BVQ9V0ITCDFR9URZXH" localSheetId="8" hidden="1">#REF!</definedName>
    <definedName name="BExB0MYBF7BVQ9V0ITCDFR9URZXH" hidden="1">#REF!</definedName>
    <definedName name="BExB1KTDW9PPFVAAGRLUC0Q6UAY2" localSheetId="5" hidden="1">#REF!</definedName>
    <definedName name="BExB1KTDW9PPFVAAGRLUC0Q6UAY2" localSheetId="6" hidden="1">#REF!</definedName>
    <definedName name="BExB1KTDW9PPFVAAGRLUC0Q6UAY2" localSheetId="7" hidden="1">#REF!</definedName>
    <definedName name="BExB1KTDW9PPFVAAGRLUC0Q6UAY2" localSheetId="8" hidden="1">#REF!</definedName>
    <definedName name="BExB1KTDW9PPFVAAGRLUC0Q6UAY2" hidden="1">#REF!</definedName>
    <definedName name="BExB2VPW6K0D6PXFNB2EI2PAJRLJ" localSheetId="5" hidden="1">#REF!</definedName>
    <definedName name="BExB2VPW6K0D6PXFNB2EI2PAJRLJ" localSheetId="6" hidden="1">#REF!</definedName>
    <definedName name="BExB2VPW6K0D6PXFNB2EI2PAJRLJ" localSheetId="7" hidden="1">#REF!</definedName>
    <definedName name="BExB2VPW6K0D6PXFNB2EI2PAJRLJ" localSheetId="8" hidden="1">#REF!</definedName>
    <definedName name="BExB2VPW6K0D6PXFNB2EI2PAJRLJ" hidden="1">#REF!</definedName>
    <definedName name="BExB3JUJXC8QYV4XAOBJCULQAADA" localSheetId="5" hidden="1">#REF!</definedName>
    <definedName name="BExB3JUJXC8QYV4XAOBJCULQAADA" localSheetId="6" hidden="1">#REF!</definedName>
    <definedName name="BExB3JUJXC8QYV4XAOBJCULQAADA" localSheetId="7" hidden="1">#REF!</definedName>
    <definedName name="BExB3JUJXC8QYV4XAOBJCULQAADA" localSheetId="8" hidden="1">#REF!</definedName>
    <definedName name="BExB3JUJXC8QYV4XAOBJCULQAADA" hidden="1">#REF!</definedName>
    <definedName name="BExB41TWQ6820BR7SVX3Q7SR1LZ8" localSheetId="5" hidden="1">#REF!</definedName>
    <definedName name="BExB41TWQ6820BR7SVX3Q7SR1LZ8" localSheetId="6" hidden="1">#REF!</definedName>
    <definedName name="BExB41TWQ6820BR7SVX3Q7SR1LZ8" localSheetId="7" hidden="1">#REF!</definedName>
    <definedName name="BExB41TWQ6820BR7SVX3Q7SR1LZ8" localSheetId="8" hidden="1">#REF!</definedName>
    <definedName name="BExB41TWQ6820BR7SVX3Q7SR1LZ8" hidden="1">#REF!</definedName>
    <definedName name="BExB44OC6FOXVZBDEY5BR6SHCZNQ" localSheetId="5" hidden="1">#REF!</definedName>
    <definedName name="BExB44OC6FOXVZBDEY5BR6SHCZNQ" localSheetId="6" hidden="1">#REF!</definedName>
    <definedName name="BExB44OC6FOXVZBDEY5BR6SHCZNQ" localSheetId="7" hidden="1">#REF!</definedName>
    <definedName name="BExB44OC6FOXVZBDEY5BR6SHCZNQ" localSheetId="8" hidden="1">#REF!</definedName>
    <definedName name="BExB44OC6FOXVZBDEY5BR6SHCZNQ" hidden="1">#REF!</definedName>
    <definedName name="BExB4A2KCGRFVC87ZRC18R8O2XYF" localSheetId="5" hidden="1">#REF!</definedName>
    <definedName name="BExB4A2KCGRFVC87ZRC18R8O2XYF" localSheetId="6" hidden="1">#REF!</definedName>
    <definedName name="BExB4A2KCGRFVC87ZRC18R8O2XYF" localSheetId="7" hidden="1">#REF!</definedName>
    <definedName name="BExB4A2KCGRFVC87ZRC18R8O2XYF" localSheetId="8" hidden="1">#REF!</definedName>
    <definedName name="BExB4A2KCGRFVC87ZRC18R8O2XYF" hidden="1">#REF!</definedName>
    <definedName name="BExB50W4NZMCTI79LJI7K2M3YYWH" localSheetId="5" hidden="1">#REF!</definedName>
    <definedName name="BExB50W4NZMCTI79LJI7K2M3YYWH" localSheetId="6" hidden="1">#REF!</definedName>
    <definedName name="BExB50W4NZMCTI79LJI7K2M3YYWH" localSheetId="7" hidden="1">#REF!</definedName>
    <definedName name="BExB50W4NZMCTI79LJI7K2M3YYWH" localSheetId="8" hidden="1">#REF!</definedName>
    <definedName name="BExB50W4NZMCTI79LJI7K2M3YYWH" hidden="1">#REF!</definedName>
    <definedName name="BExB5U9JN1UHEARI0481VU3P9GGG" localSheetId="5" hidden="1">#REF!</definedName>
    <definedName name="BExB5U9JN1UHEARI0481VU3P9GGG" localSheetId="6" hidden="1">#REF!</definedName>
    <definedName name="BExB5U9JN1UHEARI0481VU3P9GGG" localSheetId="7" hidden="1">#REF!</definedName>
    <definedName name="BExB5U9JN1UHEARI0481VU3P9GGG" localSheetId="8" hidden="1">#REF!</definedName>
    <definedName name="BExB5U9JN1UHEARI0481VU3P9GGG" hidden="1">#REF!</definedName>
    <definedName name="BExB7CCZRTPP5XRFAR84CPLTOXI3" localSheetId="5" hidden="1">#REF!</definedName>
    <definedName name="BExB7CCZRTPP5XRFAR84CPLTOXI3" localSheetId="6" hidden="1">#REF!</definedName>
    <definedName name="BExB7CCZRTPP5XRFAR84CPLTOXI3" localSheetId="7" hidden="1">#REF!</definedName>
    <definedName name="BExB7CCZRTPP5XRFAR84CPLTOXI3" localSheetId="8" hidden="1">#REF!</definedName>
    <definedName name="BExB7CCZRTPP5XRFAR84CPLTOXI3" hidden="1">#REF!</definedName>
    <definedName name="BExB8KEWJQOO05VHW4CS61VYZE5U" localSheetId="5" hidden="1">#REF!</definedName>
    <definedName name="BExB8KEWJQOO05VHW4CS61VYZE5U" localSheetId="6" hidden="1">#REF!</definedName>
    <definedName name="BExB8KEWJQOO05VHW4CS61VYZE5U" localSheetId="7" hidden="1">#REF!</definedName>
    <definedName name="BExB8KEWJQOO05VHW4CS61VYZE5U" localSheetId="8" hidden="1">#REF!</definedName>
    <definedName name="BExB8KEWJQOO05VHW4CS61VYZE5U" hidden="1">#REF!</definedName>
    <definedName name="BExB9EDVITSRZC6AZLBXID7PHJ91" localSheetId="5" hidden="1">#REF!</definedName>
    <definedName name="BExB9EDVITSRZC6AZLBXID7PHJ91" localSheetId="6" hidden="1">#REF!</definedName>
    <definedName name="BExB9EDVITSRZC6AZLBXID7PHJ91" localSheetId="7" hidden="1">#REF!</definedName>
    <definedName name="BExB9EDVITSRZC6AZLBXID7PHJ91" localSheetId="8" hidden="1">#REF!</definedName>
    <definedName name="BExB9EDVITSRZC6AZLBXID7PHJ91" hidden="1">#REF!</definedName>
    <definedName name="BExBA6K3TLYXUTIOWFXK3NMRGHR2" localSheetId="5" hidden="1">#REF!</definedName>
    <definedName name="BExBA6K3TLYXUTIOWFXK3NMRGHR2" localSheetId="6" hidden="1">#REF!</definedName>
    <definedName name="BExBA6K3TLYXUTIOWFXK3NMRGHR2" localSheetId="7" hidden="1">#REF!</definedName>
    <definedName name="BExBA6K3TLYXUTIOWFXK3NMRGHR2" localSheetId="8" hidden="1">#REF!</definedName>
    <definedName name="BExBA6K3TLYXUTIOWFXK3NMRGHR2" hidden="1">#REF!</definedName>
    <definedName name="BExBA6PE8EEX0NM9BM28HHNN23ES" localSheetId="5" hidden="1">#REF!</definedName>
    <definedName name="BExBA6PE8EEX0NM9BM28HHNN23ES" localSheetId="6" hidden="1">#REF!</definedName>
    <definedName name="BExBA6PE8EEX0NM9BM28HHNN23ES" localSheetId="7" hidden="1">#REF!</definedName>
    <definedName name="BExBA6PE8EEX0NM9BM28HHNN23ES" localSheetId="8" hidden="1">#REF!</definedName>
    <definedName name="BExBA6PE8EEX0NM9BM28HHNN23ES" hidden="1">#REF!</definedName>
    <definedName name="BExBCIH0UBOD07PZ27392P9YXEYX" localSheetId="5" hidden="1">#REF!</definedName>
    <definedName name="BExBCIH0UBOD07PZ27392P9YXEYX" localSheetId="6" hidden="1">#REF!</definedName>
    <definedName name="BExBCIH0UBOD07PZ27392P9YXEYX" localSheetId="7" hidden="1">#REF!</definedName>
    <definedName name="BExBCIH0UBOD07PZ27392P9YXEYX" localSheetId="8" hidden="1">#REF!</definedName>
    <definedName name="BExBCIH0UBOD07PZ27392P9YXEYX" hidden="1">#REF!</definedName>
    <definedName name="BExBCOGUPM5Z6QHXYY5E10ELG9G8" localSheetId="5" hidden="1">#REF!</definedName>
    <definedName name="BExBCOGUPM5Z6QHXYY5E10ELG9G8" localSheetId="6" hidden="1">#REF!</definedName>
    <definedName name="BExBCOGUPM5Z6QHXYY5E10ELG9G8" localSheetId="7" hidden="1">#REF!</definedName>
    <definedName name="BExBCOGUPM5Z6QHXYY5E10ELG9G8" localSheetId="8" hidden="1">#REF!</definedName>
    <definedName name="BExBCOGUPM5Z6QHXYY5E10ELG9G8" hidden="1">#REF!</definedName>
    <definedName name="BExBDCLASWBCUKQ99SIH7MEJ6YOG" localSheetId="5" hidden="1">#REF!</definedName>
    <definedName name="BExBDCLASWBCUKQ99SIH7MEJ6YOG" localSheetId="6" hidden="1">#REF!</definedName>
    <definedName name="BExBDCLASWBCUKQ99SIH7MEJ6YOG" localSheetId="7" hidden="1">#REF!</definedName>
    <definedName name="BExBDCLASWBCUKQ99SIH7MEJ6YOG" localSheetId="8" hidden="1">#REF!</definedName>
    <definedName name="BExBDCLASWBCUKQ99SIH7MEJ6YOG" hidden="1">#REF!</definedName>
    <definedName name="BExBE7BBX2NP1GFQT3X635DFIIBD" localSheetId="5" hidden="1">#REF!</definedName>
    <definedName name="BExBE7BBX2NP1GFQT3X635DFIIBD" localSheetId="6" hidden="1">#REF!</definedName>
    <definedName name="BExBE7BBX2NP1GFQT3X635DFIIBD" localSheetId="7" hidden="1">#REF!</definedName>
    <definedName name="BExBE7BBX2NP1GFQT3X635DFIIBD" localSheetId="8" hidden="1">#REF!</definedName>
    <definedName name="BExBE7BBX2NP1GFQT3X635DFIIBD" hidden="1">#REF!</definedName>
    <definedName name="BExBE9K6C6Q27ZVX3WOCP2J41BHY" localSheetId="5" hidden="1">[1]HEADER!#REF!</definedName>
    <definedName name="BExBE9K6C6Q27ZVX3WOCP2J41BHY" localSheetId="6" hidden="1">[1]HEADER!#REF!</definedName>
    <definedName name="BExBE9K6C6Q27ZVX3WOCP2J41BHY" localSheetId="7" hidden="1">[1]HEADER!#REF!</definedName>
    <definedName name="BExBE9K6C6Q27ZVX3WOCP2J41BHY" localSheetId="8" hidden="1">[1]HEADER!#REF!</definedName>
    <definedName name="BExBE9K6C6Q27ZVX3WOCP2J41BHY" hidden="1">[1]HEADER!#REF!</definedName>
    <definedName name="BExBENN9Z0JJ1YMZZDUYFE3OR74M" localSheetId="5" hidden="1">#REF!</definedName>
    <definedName name="BExBENN9Z0JJ1YMZZDUYFE3OR74M" localSheetId="6" hidden="1">#REF!</definedName>
    <definedName name="BExBENN9Z0JJ1YMZZDUYFE3OR74M" localSheetId="7" hidden="1">#REF!</definedName>
    <definedName name="BExBENN9Z0JJ1YMZZDUYFE3OR74M" localSheetId="8" hidden="1">#REF!</definedName>
    <definedName name="BExBENN9Z0JJ1YMZZDUYFE3OR74M" hidden="1">#REF!</definedName>
    <definedName name="BExCQGR4Z3D1E5XRGMT5VWBAFBXW" localSheetId="5" hidden="1">[1]ZQZBC_PLN__04_03_10!#REF!</definedName>
    <definedName name="BExCQGR4Z3D1E5XRGMT5VWBAFBXW" localSheetId="6" hidden="1">[1]ZQZBC_PLN__04_03_10!#REF!</definedName>
    <definedName name="BExCQGR4Z3D1E5XRGMT5VWBAFBXW" localSheetId="7" hidden="1">[1]ZQZBC_PLN__04_03_10!#REF!</definedName>
    <definedName name="BExCQGR4Z3D1E5XRGMT5VWBAFBXW" localSheetId="8" hidden="1">[1]ZQZBC_PLN__04_03_10!#REF!</definedName>
    <definedName name="BExCQGR4Z3D1E5XRGMT5VWBAFBXW" hidden="1">[1]ZQZBC_PLN__04_03_10!#REF!</definedName>
    <definedName name="BExCRYEGVK7KU00YBTX1M0GH26ZC" localSheetId="5" hidden="1">#REF!</definedName>
    <definedName name="BExCRYEGVK7KU00YBTX1M0GH26ZC" localSheetId="6" hidden="1">#REF!</definedName>
    <definedName name="BExCRYEGVK7KU00YBTX1M0GH26ZC" localSheetId="7" hidden="1">#REF!</definedName>
    <definedName name="BExCRYEGVK7KU00YBTX1M0GH26ZC" localSheetId="8" hidden="1">#REF!</definedName>
    <definedName name="BExCRYEGVK7KU00YBTX1M0GH26ZC" hidden="1">#REF!</definedName>
    <definedName name="BExCS9SHI3N58U0N2PGEOZ4RH8IF" localSheetId="5" hidden="1">#REF!</definedName>
    <definedName name="BExCS9SHI3N58U0N2PGEOZ4RH8IF" localSheetId="6" hidden="1">#REF!</definedName>
    <definedName name="BExCS9SHI3N58U0N2PGEOZ4RH8IF" localSheetId="7" hidden="1">#REF!</definedName>
    <definedName name="BExCS9SHI3N58U0N2PGEOZ4RH8IF" localSheetId="8" hidden="1">#REF!</definedName>
    <definedName name="BExCS9SHI3N58U0N2PGEOZ4RH8IF" hidden="1">#REF!</definedName>
    <definedName name="BExCSHFJMTBG8TXFAPM1YMJ2C7TB" localSheetId="5" hidden="1">#REF!</definedName>
    <definedName name="BExCSHFJMTBG8TXFAPM1YMJ2C7TB" localSheetId="6" hidden="1">#REF!</definedName>
    <definedName name="BExCSHFJMTBG8TXFAPM1YMJ2C7TB" localSheetId="7" hidden="1">#REF!</definedName>
    <definedName name="BExCSHFJMTBG8TXFAPM1YMJ2C7TB" localSheetId="8" hidden="1">#REF!</definedName>
    <definedName name="BExCSHFJMTBG8TXFAPM1YMJ2C7TB" hidden="1">#REF!</definedName>
    <definedName name="BExCTH8YWODCTNH1ADX45WCZUZ5C" localSheetId="5" hidden="1">#REF!</definedName>
    <definedName name="BExCTH8YWODCTNH1ADX45WCZUZ5C" localSheetId="6" hidden="1">#REF!</definedName>
    <definedName name="BExCTH8YWODCTNH1ADX45WCZUZ5C" localSheetId="7" hidden="1">#REF!</definedName>
    <definedName name="BExCTH8YWODCTNH1ADX45WCZUZ5C" localSheetId="8" hidden="1">#REF!</definedName>
    <definedName name="BExCTH8YWODCTNH1ADX45WCZUZ5C" hidden="1">#REF!</definedName>
    <definedName name="BExCV155OWE7PIVZUK23BXNDWP3Q" localSheetId="5" hidden="1">#REF!</definedName>
    <definedName name="BExCV155OWE7PIVZUK23BXNDWP3Q" localSheetId="6" hidden="1">#REF!</definedName>
    <definedName name="BExCV155OWE7PIVZUK23BXNDWP3Q" localSheetId="7" hidden="1">#REF!</definedName>
    <definedName name="BExCV155OWE7PIVZUK23BXNDWP3Q" localSheetId="8" hidden="1">#REF!</definedName>
    <definedName name="BExCV155OWE7PIVZUK23BXNDWP3Q" hidden="1">#REF!</definedName>
    <definedName name="BExCV3ZMETOSDFFYA3PTQUD7GPJM" localSheetId="5" hidden="1">#REF!</definedName>
    <definedName name="BExCV3ZMETOSDFFYA3PTQUD7GPJM" localSheetId="6" hidden="1">#REF!</definedName>
    <definedName name="BExCV3ZMETOSDFFYA3PTQUD7GPJM" localSheetId="7" hidden="1">#REF!</definedName>
    <definedName name="BExCV3ZMETOSDFFYA3PTQUD7GPJM" localSheetId="8" hidden="1">#REF!</definedName>
    <definedName name="BExCV3ZMETOSDFFYA3PTQUD7GPJM" hidden="1">#REF!</definedName>
    <definedName name="BExCV5N016BKAHGA5WBLU48U1RS3" localSheetId="5" hidden="1">#REF!</definedName>
    <definedName name="BExCV5N016BKAHGA5WBLU48U1RS3" localSheetId="6" hidden="1">#REF!</definedName>
    <definedName name="BExCV5N016BKAHGA5WBLU48U1RS3" localSheetId="7" hidden="1">#REF!</definedName>
    <definedName name="BExCV5N016BKAHGA5WBLU48U1RS3" localSheetId="8" hidden="1">#REF!</definedName>
    <definedName name="BExCV5N016BKAHGA5WBLU48U1RS3" hidden="1">#REF!</definedName>
    <definedName name="BExCVM9RY4KS1QHWHDGY48P399TD" localSheetId="5" hidden="1">#REF!</definedName>
    <definedName name="BExCVM9RY4KS1QHWHDGY48P399TD" localSheetId="6" hidden="1">#REF!</definedName>
    <definedName name="BExCVM9RY4KS1QHWHDGY48P399TD" localSheetId="7" hidden="1">#REF!</definedName>
    <definedName name="BExCVM9RY4KS1QHWHDGY48P399TD" localSheetId="8" hidden="1">#REF!</definedName>
    <definedName name="BExCVM9RY4KS1QHWHDGY48P399TD" hidden="1">#REF!</definedName>
    <definedName name="BExCXT8KYZE7Q8L5Z2LZX96ANYH9" localSheetId="5" hidden="1">#REF!</definedName>
    <definedName name="BExCXT8KYZE7Q8L5Z2LZX96ANYH9" localSheetId="6" hidden="1">#REF!</definedName>
    <definedName name="BExCXT8KYZE7Q8L5Z2LZX96ANYH9" localSheetId="7" hidden="1">#REF!</definedName>
    <definedName name="BExCXT8KYZE7Q8L5Z2LZX96ANYH9" localSheetId="8" hidden="1">#REF!</definedName>
    <definedName name="BExCXT8KYZE7Q8L5Z2LZX96ANYH9" hidden="1">#REF!</definedName>
    <definedName name="BExD0L6V9ZAQ8DYCKUZHD1HCK0R6" localSheetId="5" hidden="1">#REF!</definedName>
    <definedName name="BExD0L6V9ZAQ8DYCKUZHD1HCK0R6" localSheetId="6" hidden="1">#REF!</definedName>
    <definedName name="BExD0L6V9ZAQ8DYCKUZHD1HCK0R6" localSheetId="7" hidden="1">#REF!</definedName>
    <definedName name="BExD0L6V9ZAQ8DYCKUZHD1HCK0R6" localSheetId="8" hidden="1">#REF!</definedName>
    <definedName name="BExD0L6V9ZAQ8DYCKUZHD1HCK0R6" hidden="1">#REF!</definedName>
    <definedName name="BExD0YDM6QOAH0SUN3EB83EKA7JZ" localSheetId="5" hidden="1">#REF!</definedName>
    <definedName name="BExD0YDM6QOAH0SUN3EB83EKA7JZ" localSheetId="6" hidden="1">#REF!</definedName>
    <definedName name="BExD0YDM6QOAH0SUN3EB83EKA7JZ" localSheetId="7" hidden="1">#REF!</definedName>
    <definedName name="BExD0YDM6QOAH0SUN3EB83EKA7JZ" localSheetId="8" hidden="1">#REF!</definedName>
    <definedName name="BExD0YDM6QOAH0SUN3EB83EKA7JZ" hidden="1">#REF!</definedName>
    <definedName name="BExD1TP06FGT18KW5BYXXVZB0NZC" localSheetId="5" hidden="1">#REF!</definedName>
    <definedName name="BExD1TP06FGT18KW5BYXXVZB0NZC" localSheetId="6" hidden="1">#REF!</definedName>
    <definedName name="BExD1TP06FGT18KW5BYXXVZB0NZC" localSheetId="7" hidden="1">#REF!</definedName>
    <definedName name="BExD1TP06FGT18KW5BYXXVZB0NZC" localSheetId="8" hidden="1">#REF!</definedName>
    <definedName name="BExD1TP06FGT18KW5BYXXVZB0NZC" hidden="1">#REF!</definedName>
    <definedName name="BExD23QJNRMXRMQLM98NN33TURL6" localSheetId="5" hidden="1">#REF!</definedName>
    <definedName name="BExD23QJNRMXRMQLM98NN33TURL6" localSheetId="6" hidden="1">#REF!</definedName>
    <definedName name="BExD23QJNRMXRMQLM98NN33TURL6" localSheetId="7" hidden="1">#REF!</definedName>
    <definedName name="BExD23QJNRMXRMQLM98NN33TURL6" localSheetId="8" hidden="1">#REF!</definedName>
    <definedName name="BExD23QJNRMXRMQLM98NN33TURL6" hidden="1">#REF!</definedName>
    <definedName name="BExD2ETTJYF64I3N9P3TP46EW3NG" localSheetId="5" hidden="1">#REF!</definedName>
    <definedName name="BExD2ETTJYF64I3N9P3TP46EW3NG" localSheetId="6" hidden="1">#REF!</definedName>
    <definedName name="BExD2ETTJYF64I3N9P3TP46EW3NG" localSheetId="7" hidden="1">#REF!</definedName>
    <definedName name="BExD2ETTJYF64I3N9P3TP46EW3NG" localSheetId="8" hidden="1">#REF!</definedName>
    <definedName name="BExD2ETTJYF64I3N9P3TP46EW3NG" hidden="1">#REF!</definedName>
    <definedName name="BExD2VWMESKUJL8ZGDBUAQV67D7Q" localSheetId="5" hidden="1">#REF!</definedName>
    <definedName name="BExD2VWMESKUJL8ZGDBUAQV67D7Q" localSheetId="6" hidden="1">#REF!</definedName>
    <definedName name="BExD2VWMESKUJL8ZGDBUAQV67D7Q" localSheetId="7" hidden="1">#REF!</definedName>
    <definedName name="BExD2VWMESKUJL8ZGDBUAQV67D7Q" localSheetId="8" hidden="1">#REF!</definedName>
    <definedName name="BExD2VWMESKUJL8ZGDBUAQV67D7Q" hidden="1">#REF!</definedName>
    <definedName name="BExD3ESDJXZXXBH1F4AJUVK5HPGN" localSheetId="5" hidden="1">#REF!</definedName>
    <definedName name="BExD3ESDJXZXXBH1F4AJUVK5HPGN" localSheetId="6" hidden="1">#REF!</definedName>
    <definedName name="BExD3ESDJXZXXBH1F4AJUVK5HPGN" localSheetId="7" hidden="1">#REF!</definedName>
    <definedName name="BExD3ESDJXZXXBH1F4AJUVK5HPGN" localSheetId="8" hidden="1">#REF!</definedName>
    <definedName name="BExD3ESDJXZXXBH1F4AJUVK5HPGN" hidden="1">#REF!</definedName>
    <definedName name="BExD3KXILJSLO1GNOXBY52GJPVTY" localSheetId="5" hidden="1">#REF!</definedName>
    <definedName name="BExD3KXILJSLO1GNOXBY52GJPVTY" localSheetId="6" hidden="1">#REF!</definedName>
    <definedName name="BExD3KXILJSLO1GNOXBY52GJPVTY" localSheetId="7" hidden="1">#REF!</definedName>
    <definedName name="BExD3KXILJSLO1GNOXBY52GJPVTY" localSheetId="8" hidden="1">#REF!</definedName>
    <definedName name="BExD3KXILJSLO1GNOXBY52GJPVTY" hidden="1">#REF!</definedName>
    <definedName name="BExD3O2VQHMUJ12Y5K7ZJ4UX1FYC" localSheetId="5" hidden="1">#REF!</definedName>
    <definedName name="BExD3O2VQHMUJ12Y5K7ZJ4UX1FYC" localSheetId="6" hidden="1">#REF!</definedName>
    <definedName name="BExD3O2VQHMUJ12Y5K7ZJ4UX1FYC" localSheetId="7" hidden="1">#REF!</definedName>
    <definedName name="BExD3O2VQHMUJ12Y5K7ZJ4UX1FYC" localSheetId="8" hidden="1">#REF!</definedName>
    <definedName name="BExD3O2VQHMUJ12Y5K7ZJ4UX1FYC" hidden="1">#REF!</definedName>
    <definedName name="BExD3ZX46964SM8TAF5PFJHE1X8V" localSheetId="5" hidden="1">#REF!</definedName>
    <definedName name="BExD3ZX46964SM8TAF5PFJHE1X8V" localSheetId="6" hidden="1">#REF!</definedName>
    <definedName name="BExD3ZX46964SM8TAF5PFJHE1X8V" localSheetId="7" hidden="1">#REF!</definedName>
    <definedName name="BExD3ZX46964SM8TAF5PFJHE1X8V" localSheetId="8" hidden="1">#REF!</definedName>
    <definedName name="BExD3ZX46964SM8TAF5PFJHE1X8V" hidden="1">#REF!</definedName>
    <definedName name="BExD4NAKCGI0A97E382ZDPX0UYWK" localSheetId="5" hidden="1">#REF!</definedName>
    <definedName name="BExD4NAKCGI0A97E382ZDPX0UYWK" localSheetId="6" hidden="1">#REF!</definedName>
    <definedName name="BExD4NAKCGI0A97E382ZDPX0UYWK" localSheetId="7" hidden="1">#REF!</definedName>
    <definedName name="BExD4NAKCGI0A97E382ZDPX0UYWK" localSheetId="8" hidden="1">#REF!</definedName>
    <definedName name="BExD4NAKCGI0A97E382ZDPX0UYWK" hidden="1">#REF!</definedName>
    <definedName name="BExD5FBB7KCQQLQDGVGVASJKNVTS" localSheetId="5" hidden="1">#REF!</definedName>
    <definedName name="BExD5FBB7KCQQLQDGVGVASJKNVTS" localSheetId="6" hidden="1">#REF!</definedName>
    <definedName name="BExD5FBB7KCQQLQDGVGVASJKNVTS" localSheetId="7" hidden="1">#REF!</definedName>
    <definedName name="BExD5FBB7KCQQLQDGVGVASJKNVTS" localSheetId="8" hidden="1">#REF!</definedName>
    <definedName name="BExD5FBB7KCQQLQDGVGVASJKNVTS" hidden="1">#REF!</definedName>
    <definedName name="BExD74LQMOBXLBZOAA3JSIKTP1I3" localSheetId="5" hidden="1">#REF!</definedName>
    <definedName name="BExD74LQMOBXLBZOAA3JSIKTP1I3" localSheetId="6" hidden="1">#REF!</definedName>
    <definedName name="BExD74LQMOBXLBZOAA3JSIKTP1I3" localSheetId="7" hidden="1">#REF!</definedName>
    <definedName name="BExD74LQMOBXLBZOAA3JSIKTP1I3" localSheetId="8" hidden="1">#REF!</definedName>
    <definedName name="BExD74LQMOBXLBZOAA3JSIKTP1I3" hidden="1">#REF!</definedName>
    <definedName name="BExD7XJ00CUN1NP0Q2FUR4KBFTZG" localSheetId="5" hidden="1">#REF!</definedName>
    <definedName name="BExD7XJ00CUN1NP0Q2FUR4KBFTZG" localSheetId="6" hidden="1">#REF!</definedName>
    <definedName name="BExD7XJ00CUN1NP0Q2FUR4KBFTZG" localSheetId="7" hidden="1">#REF!</definedName>
    <definedName name="BExD7XJ00CUN1NP0Q2FUR4KBFTZG" localSheetId="8" hidden="1">#REF!</definedName>
    <definedName name="BExD7XJ00CUN1NP0Q2FUR4KBFTZG" hidden="1">#REF!</definedName>
    <definedName name="BExD9FX2QXLTBF9PYSSKEWXA1I61" localSheetId="5" hidden="1">#REF!</definedName>
    <definedName name="BExD9FX2QXLTBF9PYSSKEWXA1I61" localSheetId="6" hidden="1">#REF!</definedName>
    <definedName name="BExD9FX2QXLTBF9PYSSKEWXA1I61" localSheetId="7" hidden="1">#REF!</definedName>
    <definedName name="BExD9FX2QXLTBF9PYSSKEWXA1I61" localSheetId="8" hidden="1">#REF!</definedName>
    <definedName name="BExD9FX2QXLTBF9PYSSKEWXA1I61" hidden="1">#REF!</definedName>
    <definedName name="BExDAKZAX8R6L0QCZSZ72YS114XS" localSheetId="5" hidden="1">#REF!</definedName>
    <definedName name="BExDAKZAX8R6L0QCZSZ72YS114XS" localSheetId="6" hidden="1">#REF!</definedName>
    <definedName name="BExDAKZAX8R6L0QCZSZ72YS114XS" localSheetId="7" hidden="1">#REF!</definedName>
    <definedName name="BExDAKZAX8R6L0QCZSZ72YS114XS" localSheetId="8" hidden="1">#REF!</definedName>
    <definedName name="BExDAKZAX8R6L0QCZSZ72YS114XS" hidden="1">#REF!</definedName>
    <definedName name="BExDATTNCV0F68Y5PK3GMRSXBEPR" localSheetId="5" hidden="1">#REF!</definedName>
    <definedName name="BExDATTNCV0F68Y5PK3GMRSXBEPR" localSheetId="6" hidden="1">#REF!</definedName>
    <definedName name="BExDATTNCV0F68Y5PK3GMRSXBEPR" localSheetId="7" hidden="1">#REF!</definedName>
    <definedName name="BExDATTNCV0F68Y5PK3GMRSXBEPR" localSheetId="8" hidden="1">#REF!</definedName>
    <definedName name="BExDATTNCV0F68Y5PK3GMRSXBEPR" hidden="1">#REF!</definedName>
    <definedName name="BExEPC15P2REPF88BIEY2UMCP9GM" localSheetId="5" hidden="1">#REF!</definedName>
    <definedName name="BExEPC15P2REPF88BIEY2UMCP9GM" localSheetId="6" hidden="1">#REF!</definedName>
    <definedName name="BExEPC15P2REPF88BIEY2UMCP9GM" localSheetId="7" hidden="1">#REF!</definedName>
    <definedName name="BExEPC15P2REPF88BIEY2UMCP9GM" localSheetId="8" hidden="1">#REF!</definedName>
    <definedName name="BExEPC15P2REPF88BIEY2UMCP9GM" hidden="1">#REF!</definedName>
    <definedName name="BExEPEVPYN0G39HQ3DU1M85J9MER" localSheetId="5" hidden="1">#REF!</definedName>
    <definedName name="BExEPEVPYN0G39HQ3DU1M85J9MER" localSheetId="6" hidden="1">#REF!</definedName>
    <definedName name="BExEPEVPYN0G39HQ3DU1M85J9MER" localSheetId="7" hidden="1">#REF!</definedName>
    <definedName name="BExEPEVPYN0G39HQ3DU1M85J9MER" localSheetId="8" hidden="1">#REF!</definedName>
    <definedName name="BExEPEVPYN0G39HQ3DU1M85J9MER" hidden="1">#REF!</definedName>
    <definedName name="BExEQEJPDDC0SUQQHSBVHX1VETKU" localSheetId="5" hidden="1">#REF!</definedName>
    <definedName name="BExEQEJPDDC0SUQQHSBVHX1VETKU" localSheetId="6" hidden="1">#REF!</definedName>
    <definedName name="BExEQEJPDDC0SUQQHSBVHX1VETKU" localSheetId="7" hidden="1">#REF!</definedName>
    <definedName name="BExEQEJPDDC0SUQQHSBVHX1VETKU" localSheetId="8" hidden="1">#REF!</definedName>
    <definedName name="BExEQEJPDDC0SUQQHSBVHX1VETKU" hidden="1">#REF!</definedName>
    <definedName name="BExEQJ1K3Q7LOLBHHKVOZD6EXF1U" localSheetId="5" hidden="1">#REF!</definedName>
    <definedName name="BExEQJ1K3Q7LOLBHHKVOZD6EXF1U" localSheetId="6" hidden="1">#REF!</definedName>
    <definedName name="BExEQJ1K3Q7LOLBHHKVOZD6EXF1U" localSheetId="7" hidden="1">#REF!</definedName>
    <definedName name="BExEQJ1K3Q7LOLBHHKVOZD6EXF1U" localSheetId="8" hidden="1">#REF!</definedName>
    <definedName name="BExEQJ1K3Q7LOLBHHKVOZD6EXF1U" hidden="1">#REF!</definedName>
    <definedName name="BExEQUFDXWZN9ROGQISKH4SDFZYX" localSheetId="5" hidden="1">#REF!</definedName>
    <definedName name="BExEQUFDXWZN9ROGQISKH4SDFZYX" localSheetId="6" hidden="1">#REF!</definedName>
    <definedName name="BExEQUFDXWZN9ROGQISKH4SDFZYX" localSheetId="7" hidden="1">#REF!</definedName>
    <definedName name="BExEQUFDXWZN9ROGQISKH4SDFZYX" localSheetId="8" hidden="1">#REF!</definedName>
    <definedName name="BExEQUFDXWZN9ROGQISKH4SDFZYX" hidden="1">#REF!</definedName>
    <definedName name="BExER57UU183X1RFWKP1BH49FEJE" localSheetId="5" hidden="1">#REF!</definedName>
    <definedName name="BExER57UU183X1RFWKP1BH49FEJE" localSheetId="6" hidden="1">#REF!</definedName>
    <definedName name="BExER57UU183X1RFWKP1BH49FEJE" localSheetId="7" hidden="1">#REF!</definedName>
    <definedName name="BExER57UU183X1RFWKP1BH49FEJE" localSheetId="8" hidden="1">#REF!</definedName>
    <definedName name="BExER57UU183X1RFWKP1BH49FEJE" hidden="1">#REF!</definedName>
    <definedName name="BExET2WCLE0DG23ZOO35V56ZWFE0" localSheetId="5" hidden="1">#REF!</definedName>
    <definedName name="BExET2WCLE0DG23ZOO35V56ZWFE0" localSheetId="6" hidden="1">#REF!</definedName>
    <definedName name="BExET2WCLE0DG23ZOO35V56ZWFE0" localSheetId="7" hidden="1">#REF!</definedName>
    <definedName name="BExET2WCLE0DG23ZOO35V56ZWFE0" localSheetId="8" hidden="1">#REF!</definedName>
    <definedName name="BExET2WCLE0DG23ZOO35V56ZWFE0" hidden="1">#REF!</definedName>
    <definedName name="BExET7ZSNZQOBO7Y3I86YBBZQCHH" localSheetId="5" hidden="1">#REF!</definedName>
    <definedName name="BExET7ZSNZQOBO7Y3I86YBBZQCHH" localSheetId="6" hidden="1">#REF!</definedName>
    <definedName name="BExET7ZSNZQOBO7Y3I86YBBZQCHH" localSheetId="7" hidden="1">#REF!</definedName>
    <definedName name="BExET7ZSNZQOBO7Y3I86YBBZQCHH" localSheetId="8" hidden="1">#REF!</definedName>
    <definedName name="BExET7ZSNZQOBO7Y3I86YBBZQCHH" hidden="1">#REF!</definedName>
    <definedName name="BExETQVI3OYIOG4I10N5MR6Q532N" localSheetId="5" hidden="1">#REF!</definedName>
    <definedName name="BExETQVI3OYIOG4I10N5MR6Q532N" localSheetId="6" hidden="1">#REF!</definedName>
    <definedName name="BExETQVI3OYIOG4I10N5MR6Q532N" localSheetId="7" hidden="1">#REF!</definedName>
    <definedName name="BExETQVI3OYIOG4I10N5MR6Q532N" localSheetId="8" hidden="1">#REF!</definedName>
    <definedName name="BExETQVI3OYIOG4I10N5MR6Q532N" hidden="1">#REF!</definedName>
    <definedName name="BExETVO4QFP3S410LJIEWIHYDHOU" localSheetId="5" hidden="1">#REF!</definedName>
    <definedName name="BExETVO4QFP3S410LJIEWIHYDHOU" localSheetId="6" hidden="1">#REF!</definedName>
    <definedName name="BExETVO4QFP3S410LJIEWIHYDHOU" localSheetId="7" hidden="1">#REF!</definedName>
    <definedName name="BExETVO4QFP3S410LJIEWIHYDHOU" localSheetId="8" hidden="1">#REF!</definedName>
    <definedName name="BExETVO4QFP3S410LJIEWIHYDHOU" hidden="1">#REF!</definedName>
    <definedName name="BExEUNJKP9A47DKEHQJLAJH3BZP5" localSheetId="5" hidden="1">#REF!</definedName>
    <definedName name="BExEUNJKP9A47DKEHQJLAJH3BZP5" localSheetId="6" hidden="1">#REF!</definedName>
    <definedName name="BExEUNJKP9A47DKEHQJLAJH3BZP5" localSheetId="7" hidden="1">#REF!</definedName>
    <definedName name="BExEUNJKP9A47DKEHQJLAJH3BZP5" localSheetId="8" hidden="1">#REF!</definedName>
    <definedName name="BExEUNJKP9A47DKEHQJLAJH3BZP5" hidden="1">#REF!</definedName>
    <definedName name="BExEV7BIXY0PNBZD7CP4KPCKXYBN" localSheetId="5" hidden="1">#REF!</definedName>
    <definedName name="BExEV7BIXY0PNBZD7CP4KPCKXYBN" localSheetId="6" hidden="1">#REF!</definedName>
    <definedName name="BExEV7BIXY0PNBZD7CP4KPCKXYBN" localSheetId="7" hidden="1">#REF!</definedName>
    <definedName name="BExEV7BIXY0PNBZD7CP4KPCKXYBN" localSheetId="8" hidden="1">#REF!</definedName>
    <definedName name="BExEV7BIXY0PNBZD7CP4KPCKXYBN" hidden="1">#REF!</definedName>
    <definedName name="BExEWAA7JPZT6S8NDDQAF91HY7P7" localSheetId="5" hidden="1">#REF!</definedName>
    <definedName name="BExEWAA7JPZT6S8NDDQAF91HY7P7" localSheetId="6" hidden="1">#REF!</definedName>
    <definedName name="BExEWAA7JPZT6S8NDDQAF91HY7P7" localSheetId="7" hidden="1">#REF!</definedName>
    <definedName name="BExEWAA7JPZT6S8NDDQAF91HY7P7" localSheetId="8" hidden="1">#REF!</definedName>
    <definedName name="BExEWAA7JPZT6S8NDDQAF91HY7P7" hidden="1">#REF!</definedName>
    <definedName name="BExEX25N6632Q2U1DH066VVMMAGN" localSheetId="5" hidden="1">#REF!</definedName>
    <definedName name="BExEX25N6632Q2U1DH066VVMMAGN" localSheetId="6" hidden="1">#REF!</definedName>
    <definedName name="BExEX25N6632Q2U1DH066VVMMAGN" localSheetId="7" hidden="1">#REF!</definedName>
    <definedName name="BExEX25N6632Q2U1DH066VVMMAGN" localSheetId="8" hidden="1">#REF!</definedName>
    <definedName name="BExEX25N6632Q2U1DH066VVMMAGN" hidden="1">#REF!</definedName>
    <definedName name="BExEY7IFW8RTSNNV3FHHYEO5H0AE" localSheetId="5" hidden="1">#REF!</definedName>
    <definedName name="BExEY7IFW8RTSNNV3FHHYEO5H0AE" localSheetId="6" hidden="1">#REF!</definedName>
    <definedName name="BExEY7IFW8RTSNNV3FHHYEO5H0AE" localSheetId="7" hidden="1">#REF!</definedName>
    <definedName name="BExEY7IFW8RTSNNV3FHHYEO5H0AE" localSheetId="8" hidden="1">#REF!</definedName>
    <definedName name="BExEY7IFW8RTSNNV3FHHYEO5H0AE" hidden="1">#REF!</definedName>
    <definedName name="BExF0MKRZGF4F706JCNS1KIYEVDX" localSheetId="5" hidden="1">#REF!</definedName>
    <definedName name="BExF0MKRZGF4F706JCNS1KIYEVDX" localSheetId="6" hidden="1">#REF!</definedName>
    <definedName name="BExF0MKRZGF4F706JCNS1KIYEVDX" localSheetId="7" hidden="1">#REF!</definedName>
    <definedName name="BExF0MKRZGF4F706JCNS1KIYEVDX" localSheetId="8" hidden="1">#REF!</definedName>
    <definedName name="BExF0MKRZGF4F706JCNS1KIYEVDX" hidden="1">#REF!</definedName>
    <definedName name="BExF14K5R2H1H9JV0N6DBLHUIIKD" localSheetId="5" hidden="1">#REF!</definedName>
    <definedName name="BExF14K5R2H1H9JV0N6DBLHUIIKD" localSheetId="6" hidden="1">#REF!</definedName>
    <definedName name="BExF14K5R2H1H9JV0N6DBLHUIIKD" localSheetId="7" hidden="1">#REF!</definedName>
    <definedName name="BExF14K5R2H1H9JV0N6DBLHUIIKD" localSheetId="8" hidden="1">#REF!</definedName>
    <definedName name="BExF14K5R2H1H9JV0N6DBLHUIIKD" hidden="1">#REF!</definedName>
    <definedName name="BExF1TVSQQHB0Z0I0TL2ZLVCDE50" localSheetId="5" hidden="1">#REF!</definedName>
    <definedName name="BExF1TVSQQHB0Z0I0TL2ZLVCDE50" localSheetId="6" hidden="1">#REF!</definedName>
    <definedName name="BExF1TVSQQHB0Z0I0TL2ZLVCDE50" localSheetId="7" hidden="1">#REF!</definedName>
    <definedName name="BExF1TVSQQHB0Z0I0TL2ZLVCDE50" localSheetId="8" hidden="1">#REF!</definedName>
    <definedName name="BExF1TVSQQHB0Z0I0TL2ZLVCDE50" hidden="1">#REF!</definedName>
    <definedName name="BExF3LPZ4VPJKH07FJC9FE74ZN6K" localSheetId="5" hidden="1">#REF!</definedName>
    <definedName name="BExF3LPZ4VPJKH07FJC9FE74ZN6K" localSheetId="6" hidden="1">#REF!</definedName>
    <definedName name="BExF3LPZ4VPJKH07FJC9FE74ZN6K" localSheetId="7" hidden="1">#REF!</definedName>
    <definedName name="BExF3LPZ4VPJKH07FJC9FE74ZN6K" localSheetId="8" hidden="1">#REF!</definedName>
    <definedName name="BExF3LPZ4VPJKH07FJC9FE74ZN6K" hidden="1">#REF!</definedName>
    <definedName name="BExF4C3AU5TU7WPX9SVGYD0WUAI2" localSheetId="5" hidden="1">#REF!</definedName>
    <definedName name="BExF4C3AU5TU7WPX9SVGYD0WUAI2" localSheetId="6" hidden="1">#REF!</definedName>
    <definedName name="BExF4C3AU5TU7WPX9SVGYD0WUAI2" localSheetId="7" hidden="1">#REF!</definedName>
    <definedName name="BExF4C3AU5TU7WPX9SVGYD0WUAI2" localSheetId="8" hidden="1">#REF!</definedName>
    <definedName name="BExF4C3AU5TU7WPX9SVGYD0WUAI2" hidden="1">#REF!</definedName>
    <definedName name="BExF4MVQLYANEICBT7GH7RGV15G6" localSheetId="5" hidden="1">#REF!</definedName>
    <definedName name="BExF4MVQLYANEICBT7GH7RGV15G6" localSheetId="6" hidden="1">#REF!</definedName>
    <definedName name="BExF4MVQLYANEICBT7GH7RGV15G6" localSheetId="7" hidden="1">#REF!</definedName>
    <definedName name="BExF4MVQLYANEICBT7GH7RGV15G6" localSheetId="8" hidden="1">#REF!</definedName>
    <definedName name="BExF4MVQLYANEICBT7GH7RGV15G6" hidden="1">#REF!</definedName>
    <definedName name="BExF54EZT3FMJ79XYOCGA3DVLRAP" localSheetId="5" hidden="1">#REF!</definedName>
    <definedName name="BExF54EZT3FMJ79XYOCGA3DVLRAP" localSheetId="6" hidden="1">#REF!</definedName>
    <definedName name="BExF54EZT3FMJ79XYOCGA3DVLRAP" localSheetId="7" hidden="1">#REF!</definedName>
    <definedName name="BExF54EZT3FMJ79XYOCGA3DVLRAP" localSheetId="8" hidden="1">#REF!</definedName>
    <definedName name="BExF54EZT3FMJ79XYOCGA3DVLRAP" hidden="1">#REF!</definedName>
    <definedName name="BExF5OSJPJUHOBH5UO519MS5FV6M" localSheetId="5" hidden="1">#REF!</definedName>
    <definedName name="BExF5OSJPJUHOBH5UO519MS5FV6M" localSheetId="6" hidden="1">#REF!</definedName>
    <definedName name="BExF5OSJPJUHOBH5UO519MS5FV6M" localSheetId="7" hidden="1">#REF!</definedName>
    <definedName name="BExF5OSJPJUHOBH5UO519MS5FV6M" localSheetId="8" hidden="1">#REF!</definedName>
    <definedName name="BExF5OSJPJUHOBH5UO519MS5FV6M" hidden="1">#REF!</definedName>
    <definedName name="BExF6N3V8FNSQJC6A6MCF03ZAA5W" localSheetId="5" hidden="1">#REF!</definedName>
    <definedName name="BExF6N3V8FNSQJC6A6MCF03ZAA5W" localSheetId="6" hidden="1">#REF!</definedName>
    <definedName name="BExF6N3V8FNSQJC6A6MCF03ZAA5W" localSheetId="7" hidden="1">#REF!</definedName>
    <definedName name="BExF6N3V8FNSQJC6A6MCF03ZAA5W" localSheetId="8" hidden="1">#REF!</definedName>
    <definedName name="BExF6N3V8FNSQJC6A6MCF03ZAA5W" hidden="1">#REF!</definedName>
    <definedName name="BExF78ORD51H2LCFAQWCLGK8FBM1" localSheetId="5" hidden="1">#REF!</definedName>
    <definedName name="BExF78ORD51H2LCFAQWCLGK8FBM1" localSheetId="6" hidden="1">#REF!</definedName>
    <definedName name="BExF78ORD51H2LCFAQWCLGK8FBM1" localSheetId="7" hidden="1">#REF!</definedName>
    <definedName name="BExF78ORD51H2LCFAQWCLGK8FBM1" localSheetId="8" hidden="1">#REF!</definedName>
    <definedName name="BExF78ORD51H2LCFAQWCLGK8FBM1" hidden="1">#REF!</definedName>
    <definedName name="BExF8C8YV94YAIMXCKIUOWNQNRBC" localSheetId="5" hidden="1">#REF!</definedName>
    <definedName name="BExF8C8YV94YAIMXCKIUOWNQNRBC" localSheetId="6" hidden="1">#REF!</definedName>
    <definedName name="BExF8C8YV94YAIMXCKIUOWNQNRBC" localSheetId="7" hidden="1">#REF!</definedName>
    <definedName name="BExF8C8YV94YAIMXCKIUOWNQNRBC" localSheetId="8" hidden="1">#REF!</definedName>
    <definedName name="BExF8C8YV94YAIMXCKIUOWNQNRBC" hidden="1">#REF!</definedName>
    <definedName name="BExGL6IPXDOHQ1LB2D3GZXKLLB4P" localSheetId="5" hidden="1">#REF!</definedName>
    <definedName name="BExGL6IPXDOHQ1LB2D3GZXKLLB4P" localSheetId="6" hidden="1">#REF!</definedName>
    <definedName name="BExGL6IPXDOHQ1LB2D3GZXKLLB4P" localSheetId="7" hidden="1">#REF!</definedName>
    <definedName name="BExGL6IPXDOHQ1LB2D3GZXKLLB4P" localSheetId="8" hidden="1">#REF!</definedName>
    <definedName name="BExGL6IPXDOHQ1LB2D3GZXKLLB4P" hidden="1">#REF!</definedName>
    <definedName name="BExGMC6GO2W9TXUG7N8LXR0L17CZ" localSheetId="5" hidden="1">#REF!</definedName>
    <definedName name="BExGMC6GO2W9TXUG7N8LXR0L17CZ" localSheetId="6" hidden="1">#REF!</definedName>
    <definedName name="BExGMC6GO2W9TXUG7N8LXR0L17CZ" localSheetId="7" hidden="1">#REF!</definedName>
    <definedName name="BExGMC6GO2W9TXUG7N8LXR0L17CZ" localSheetId="8" hidden="1">#REF!</definedName>
    <definedName name="BExGMC6GO2W9TXUG7N8LXR0L17CZ" hidden="1">#REF!</definedName>
    <definedName name="BExGMP2FJRFW3IHF713S83MUNO63" localSheetId="5" hidden="1">#REF!</definedName>
    <definedName name="BExGMP2FJRFW3IHF713S83MUNO63" localSheetId="6" hidden="1">#REF!</definedName>
    <definedName name="BExGMP2FJRFW3IHF713S83MUNO63" localSheetId="7" hidden="1">#REF!</definedName>
    <definedName name="BExGMP2FJRFW3IHF713S83MUNO63" localSheetId="8" hidden="1">#REF!</definedName>
    <definedName name="BExGMP2FJRFW3IHF713S83MUNO63" hidden="1">#REF!</definedName>
    <definedName name="BExGPTLP106PIE3TKA2163916WPX" localSheetId="5" hidden="1">#REF!</definedName>
    <definedName name="BExGPTLP106PIE3TKA2163916WPX" localSheetId="6" hidden="1">#REF!</definedName>
    <definedName name="BExGPTLP106PIE3TKA2163916WPX" localSheetId="7" hidden="1">#REF!</definedName>
    <definedName name="BExGPTLP106PIE3TKA2163916WPX" localSheetId="8" hidden="1">#REF!</definedName>
    <definedName name="BExGPTLP106PIE3TKA2163916WPX" hidden="1">#REF!</definedName>
    <definedName name="BExGQ9SCA2OJYNB1N6WEQ2UEK5TX" localSheetId="5" hidden="1">#REF!</definedName>
    <definedName name="BExGQ9SCA2OJYNB1N6WEQ2UEK5TX" localSheetId="6" hidden="1">#REF!</definedName>
    <definedName name="BExGQ9SCA2OJYNB1N6WEQ2UEK5TX" localSheetId="7" hidden="1">#REF!</definedName>
    <definedName name="BExGQ9SCA2OJYNB1N6WEQ2UEK5TX" localSheetId="8" hidden="1">#REF!</definedName>
    <definedName name="BExGQ9SCA2OJYNB1N6WEQ2UEK5TX" hidden="1">#REF!</definedName>
    <definedName name="BExGQJTX2KEG6KNLHJUI6XXVYUAP" localSheetId="5" hidden="1">#REF!</definedName>
    <definedName name="BExGQJTX2KEG6KNLHJUI6XXVYUAP" localSheetId="6" hidden="1">#REF!</definedName>
    <definedName name="BExGQJTX2KEG6KNLHJUI6XXVYUAP" localSheetId="7" hidden="1">#REF!</definedName>
    <definedName name="BExGQJTX2KEG6KNLHJUI6XXVYUAP" localSheetId="8" hidden="1">#REF!</definedName>
    <definedName name="BExGQJTX2KEG6KNLHJUI6XXVYUAP" hidden="1">#REF!</definedName>
    <definedName name="BExGR9WETFADNTMJ20GHNAJ1F7GF" localSheetId="5" hidden="1">#REF!</definedName>
    <definedName name="BExGR9WETFADNTMJ20GHNAJ1F7GF" localSheetId="6" hidden="1">#REF!</definedName>
    <definedName name="BExGR9WETFADNTMJ20GHNAJ1F7GF" localSheetId="7" hidden="1">#REF!</definedName>
    <definedName name="BExGR9WETFADNTMJ20GHNAJ1F7GF" localSheetId="8" hidden="1">#REF!</definedName>
    <definedName name="BExGR9WETFADNTMJ20GHNAJ1F7GF" hidden="1">#REF!</definedName>
    <definedName name="BExGRTOI9X3XYYD89XDEAVZ9OJYR" localSheetId="5" hidden="1">#REF!</definedName>
    <definedName name="BExGRTOI9X3XYYD89XDEAVZ9OJYR" localSheetId="6" hidden="1">#REF!</definedName>
    <definedName name="BExGRTOI9X3XYYD89XDEAVZ9OJYR" localSheetId="7" hidden="1">#REF!</definedName>
    <definedName name="BExGRTOI9X3XYYD89XDEAVZ9OJYR" localSheetId="8" hidden="1">#REF!</definedName>
    <definedName name="BExGRTOI9X3XYYD89XDEAVZ9OJYR" hidden="1">#REF!</definedName>
    <definedName name="BExGTEMEB67U5UI9VJ04JZCOEFXF" localSheetId="5" hidden="1">#REF!</definedName>
    <definedName name="BExGTEMEB67U5UI9VJ04JZCOEFXF" localSheetId="6" hidden="1">#REF!</definedName>
    <definedName name="BExGTEMEB67U5UI9VJ04JZCOEFXF" localSheetId="7" hidden="1">#REF!</definedName>
    <definedName name="BExGTEMEB67U5UI9VJ04JZCOEFXF" localSheetId="8" hidden="1">#REF!</definedName>
    <definedName name="BExGTEMEB67U5UI9VJ04JZCOEFXF" hidden="1">#REF!</definedName>
    <definedName name="BExGU4ZW66RINTPSA4PIO5Q6IMM1" localSheetId="5" hidden="1">#REF!</definedName>
    <definedName name="BExGU4ZW66RINTPSA4PIO5Q6IMM1" localSheetId="6" hidden="1">#REF!</definedName>
    <definedName name="BExGU4ZW66RINTPSA4PIO5Q6IMM1" localSheetId="7" hidden="1">#REF!</definedName>
    <definedName name="BExGU4ZW66RINTPSA4PIO5Q6IMM1" localSheetId="8" hidden="1">#REF!</definedName>
    <definedName name="BExGU4ZW66RINTPSA4PIO5Q6IMM1" hidden="1">#REF!</definedName>
    <definedName name="BExGUGU5SMJJAKC62NZE6ZCQR2QY" localSheetId="5" hidden="1">#REF!</definedName>
    <definedName name="BExGUGU5SMJJAKC62NZE6ZCQR2QY" localSheetId="6" hidden="1">#REF!</definedName>
    <definedName name="BExGUGU5SMJJAKC62NZE6ZCQR2QY" localSheetId="7" hidden="1">#REF!</definedName>
    <definedName name="BExGUGU5SMJJAKC62NZE6ZCQR2QY" localSheetId="8" hidden="1">#REF!</definedName>
    <definedName name="BExGUGU5SMJJAKC62NZE6ZCQR2QY" hidden="1">#REF!</definedName>
    <definedName name="BExGV7NSHPKQEYFH3A6ADICPV7J3" localSheetId="5" hidden="1">#REF!</definedName>
    <definedName name="BExGV7NSHPKQEYFH3A6ADICPV7J3" localSheetId="6" hidden="1">#REF!</definedName>
    <definedName name="BExGV7NSHPKQEYFH3A6ADICPV7J3" localSheetId="7" hidden="1">#REF!</definedName>
    <definedName name="BExGV7NSHPKQEYFH3A6ADICPV7J3" localSheetId="8" hidden="1">#REF!</definedName>
    <definedName name="BExGV7NSHPKQEYFH3A6ADICPV7J3" hidden="1">#REF!</definedName>
    <definedName name="BExGX750HSKAL5M99Y0IC32NWEH5" localSheetId="5" hidden="1">#REF!</definedName>
    <definedName name="BExGX750HSKAL5M99Y0IC32NWEH5" localSheetId="6" hidden="1">#REF!</definedName>
    <definedName name="BExGX750HSKAL5M99Y0IC32NWEH5" localSheetId="7" hidden="1">#REF!</definedName>
    <definedName name="BExGX750HSKAL5M99Y0IC32NWEH5" localSheetId="8" hidden="1">#REF!</definedName>
    <definedName name="BExGX750HSKAL5M99Y0IC32NWEH5" hidden="1">#REF!</definedName>
    <definedName name="BExGYY2ONE6WQ2Y2VQKX8XVVYJ6Y" localSheetId="5" hidden="1">#REF!</definedName>
    <definedName name="BExGYY2ONE6WQ2Y2VQKX8XVVYJ6Y" localSheetId="6" hidden="1">#REF!</definedName>
    <definedName name="BExGYY2ONE6WQ2Y2VQKX8XVVYJ6Y" localSheetId="7" hidden="1">#REF!</definedName>
    <definedName name="BExGYY2ONE6WQ2Y2VQKX8XVVYJ6Y" localSheetId="8" hidden="1">#REF!</definedName>
    <definedName name="BExGYY2ONE6WQ2Y2VQKX8XVVYJ6Y" hidden="1">#REF!</definedName>
    <definedName name="BExGZ2KIBCFCQQM8SVEARX84ALTB" localSheetId="5" hidden="1">#REF!</definedName>
    <definedName name="BExGZ2KIBCFCQQM8SVEARX84ALTB" localSheetId="6" hidden="1">#REF!</definedName>
    <definedName name="BExGZ2KIBCFCQQM8SVEARX84ALTB" localSheetId="7" hidden="1">#REF!</definedName>
    <definedName name="BExGZ2KIBCFCQQM8SVEARX84ALTB" localSheetId="8" hidden="1">#REF!</definedName>
    <definedName name="BExGZ2KIBCFCQQM8SVEARX84ALTB" hidden="1">#REF!</definedName>
    <definedName name="BExH05ZAO58KEEBYEVQXU5JLP0LH" localSheetId="5" hidden="1">#REF!</definedName>
    <definedName name="BExH05ZAO58KEEBYEVQXU5JLP0LH" localSheetId="6" hidden="1">#REF!</definedName>
    <definedName name="BExH05ZAO58KEEBYEVQXU5JLP0LH" localSheetId="7" hidden="1">#REF!</definedName>
    <definedName name="BExH05ZAO58KEEBYEVQXU5JLP0LH" localSheetId="8" hidden="1">#REF!</definedName>
    <definedName name="BExH05ZAO58KEEBYEVQXU5JLP0LH" hidden="1">#REF!</definedName>
    <definedName name="BExH0ETHUGLBXBWZPRRWL8IVCYIJ" localSheetId="5" hidden="1">#REF!</definedName>
    <definedName name="BExH0ETHUGLBXBWZPRRWL8IVCYIJ" localSheetId="6" hidden="1">#REF!</definedName>
    <definedName name="BExH0ETHUGLBXBWZPRRWL8IVCYIJ" localSheetId="7" hidden="1">#REF!</definedName>
    <definedName name="BExH0ETHUGLBXBWZPRRWL8IVCYIJ" localSheetId="8" hidden="1">#REF!</definedName>
    <definedName name="BExH0ETHUGLBXBWZPRRWL8IVCYIJ" hidden="1">#REF!</definedName>
    <definedName name="BExH1JKW7W9AQEV1383HV6JKL8VK" localSheetId="5" hidden="1">#REF!</definedName>
    <definedName name="BExH1JKW7W9AQEV1383HV6JKL8VK" localSheetId="6" hidden="1">#REF!</definedName>
    <definedName name="BExH1JKW7W9AQEV1383HV6JKL8VK" localSheetId="7" hidden="1">#REF!</definedName>
    <definedName name="BExH1JKW7W9AQEV1383HV6JKL8VK" localSheetId="8" hidden="1">#REF!</definedName>
    <definedName name="BExH1JKW7W9AQEV1383HV6JKL8VK" hidden="1">#REF!</definedName>
    <definedName name="BExH1OIU3XT4H0UBC9WIAPBQ4Z2L" localSheetId="5" hidden="1">#REF!</definedName>
    <definedName name="BExH1OIU3XT4H0UBC9WIAPBQ4Z2L" localSheetId="6" hidden="1">#REF!</definedName>
    <definedName name="BExH1OIU3XT4H0UBC9WIAPBQ4Z2L" localSheetId="7" hidden="1">#REF!</definedName>
    <definedName name="BExH1OIU3XT4H0UBC9WIAPBQ4Z2L" localSheetId="8" hidden="1">#REF!</definedName>
    <definedName name="BExH1OIU3XT4H0UBC9WIAPBQ4Z2L" hidden="1">#REF!</definedName>
    <definedName name="BExH2SU3WWM0HRFZNQFCAR46PYGF" localSheetId="5" hidden="1">#REF!</definedName>
    <definedName name="BExH2SU3WWM0HRFZNQFCAR46PYGF" localSheetId="6" hidden="1">#REF!</definedName>
    <definedName name="BExH2SU3WWM0HRFZNQFCAR46PYGF" localSheetId="7" hidden="1">#REF!</definedName>
    <definedName name="BExH2SU3WWM0HRFZNQFCAR46PYGF" localSheetId="8" hidden="1">#REF!</definedName>
    <definedName name="BExH2SU3WWM0HRFZNQFCAR46PYGF" hidden="1">#REF!</definedName>
    <definedName name="BExH372KPBADCDAILORTD8CH2MPU" localSheetId="5" hidden="1">#REF!</definedName>
    <definedName name="BExH372KPBADCDAILORTD8CH2MPU" localSheetId="6" hidden="1">#REF!</definedName>
    <definedName name="BExH372KPBADCDAILORTD8CH2MPU" localSheetId="7" hidden="1">#REF!</definedName>
    <definedName name="BExH372KPBADCDAILORTD8CH2MPU" localSheetId="8" hidden="1">#REF!</definedName>
    <definedName name="BExH372KPBADCDAILORTD8CH2MPU" hidden="1">#REF!</definedName>
    <definedName name="BExIGAXL27FGCA1ZIATR39XQ7AR3" localSheetId="5" hidden="1">#REF!</definedName>
    <definedName name="BExIGAXL27FGCA1ZIATR39XQ7AR3" localSheetId="6" hidden="1">#REF!</definedName>
    <definedName name="BExIGAXL27FGCA1ZIATR39XQ7AR3" localSheetId="7" hidden="1">#REF!</definedName>
    <definedName name="BExIGAXL27FGCA1ZIATR39XQ7AR3" localSheetId="8" hidden="1">#REF!</definedName>
    <definedName name="BExIGAXL27FGCA1ZIATR39XQ7AR3" hidden="1">#REF!</definedName>
    <definedName name="BExIIM3MJCPGT5ISU0ROUP3XPNMV" localSheetId="5" hidden="1">#REF!</definedName>
    <definedName name="BExIIM3MJCPGT5ISU0ROUP3XPNMV" localSheetId="6" hidden="1">#REF!</definedName>
    <definedName name="BExIIM3MJCPGT5ISU0ROUP3XPNMV" localSheetId="7" hidden="1">#REF!</definedName>
    <definedName name="BExIIM3MJCPGT5ISU0ROUP3XPNMV" localSheetId="8" hidden="1">#REF!</definedName>
    <definedName name="BExIIM3MJCPGT5ISU0ROUP3XPNMV" hidden="1">#REF!</definedName>
    <definedName name="BExIIMP742P7WFXRWEWWZZT657OF" localSheetId="5" hidden="1">#REF!</definedName>
    <definedName name="BExIIMP742P7WFXRWEWWZZT657OF" localSheetId="6" hidden="1">#REF!</definedName>
    <definedName name="BExIIMP742P7WFXRWEWWZZT657OF" localSheetId="7" hidden="1">#REF!</definedName>
    <definedName name="BExIIMP742P7WFXRWEWWZZT657OF" localSheetId="8" hidden="1">#REF!</definedName>
    <definedName name="BExIIMP742P7WFXRWEWWZZT657OF" hidden="1">#REF!</definedName>
    <definedName name="BExIIR1QC64BTPROBS5UKJC9EPBW" localSheetId="5" hidden="1">#REF!</definedName>
    <definedName name="BExIIR1QC64BTPROBS5UKJC9EPBW" localSheetId="6" hidden="1">#REF!</definedName>
    <definedName name="BExIIR1QC64BTPROBS5UKJC9EPBW" localSheetId="7" hidden="1">#REF!</definedName>
    <definedName name="BExIIR1QC64BTPROBS5UKJC9EPBW" localSheetId="8" hidden="1">#REF!</definedName>
    <definedName name="BExIIR1QC64BTPROBS5UKJC9EPBW" hidden="1">#REF!</definedName>
    <definedName name="BExIJ24Y767M0FBMK90JAK8JEAPN" localSheetId="5" hidden="1">#REF!</definedName>
    <definedName name="BExIJ24Y767M0FBMK90JAK8JEAPN" localSheetId="6" hidden="1">#REF!</definedName>
    <definedName name="BExIJ24Y767M0FBMK90JAK8JEAPN" localSheetId="7" hidden="1">#REF!</definedName>
    <definedName name="BExIJ24Y767M0FBMK90JAK8JEAPN" localSheetId="8" hidden="1">#REF!</definedName>
    <definedName name="BExIJ24Y767M0FBMK90JAK8JEAPN" hidden="1">#REF!</definedName>
    <definedName name="BExIJF0Q8SOCLLWCS8V6CSQI370T" localSheetId="5" hidden="1">#REF!</definedName>
    <definedName name="BExIJF0Q8SOCLLWCS8V6CSQI370T" localSheetId="6" hidden="1">#REF!</definedName>
    <definedName name="BExIJF0Q8SOCLLWCS8V6CSQI370T" localSheetId="7" hidden="1">#REF!</definedName>
    <definedName name="BExIJF0Q8SOCLLWCS8V6CSQI370T" localSheetId="8" hidden="1">#REF!</definedName>
    <definedName name="BExIJF0Q8SOCLLWCS8V6CSQI370T" hidden="1">#REF!</definedName>
    <definedName name="BExIKJ12322HZC9UKYV08BRUJVMQ" localSheetId="5" hidden="1">#REF!</definedName>
    <definedName name="BExIKJ12322HZC9UKYV08BRUJVMQ" localSheetId="6" hidden="1">#REF!</definedName>
    <definedName name="BExIKJ12322HZC9UKYV08BRUJVMQ" localSheetId="7" hidden="1">#REF!</definedName>
    <definedName name="BExIKJ12322HZC9UKYV08BRUJVMQ" localSheetId="8" hidden="1">#REF!</definedName>
    <definedName name="BExIKJ12322HZC9UKYV08BRUJVMQ" hidden="1">#REF!</definedName>
    <definedName name="BExILSQFQ1CHDGOZTB1FB8MG0U2S" localSheetId="5" hidden="1">#REF!</definedName>
    <definedName name="BExILSQFQ1CHDGOZTB1FB8MG0U2S" localSheetId="6" hidden="1">#REF!</definedName>
    <definedName name="BExILSQFQ1CHDGOZTB1FB8MG0U2S" localSheetId="7" hidden="1">#REF!</definedName>
    <definedName name="BExILSQFQ1CHDGOZTB1FB8MG0U2S" localSheetId="8" hidden="1">#REF!</definedName>
    <definedName name="BExILSQFQ1CHDGOZTB1FB8MG0U2S" hidden="1">#REF!</definedName>
    <definedName name="BExILUOMF8FLBLG5RXQBHIEZ9C0E" localSheetId="5" hidden="1">#REF!</definedName>
    <definedName name="BExILUOMF8FLBLG5RXQBHIEZ9C0E" localSheetId="6" hidden="1">#REF!</definedName>
    <definedName name="BExILUOMF8FLBLG5RXQBHIEZ9C0E" localSheetId="7" hidden="1">#REF!</definedName>
    <definedName name="BExILUOMF8FLBLG5RXQBHIEZ9C0E" localSheetId="8" hidden="1">#REF!</definedName>
    <definedName name="BExILUOMF8FLBLG5RXQBHIEZ9C0E" hidden="1">#REF!</definedName>
    <definedName name="BExIMEBBD14IYSW0X6M3CP1YG17P" localSheetId="5" hidden="1">#REF!</definedName>
    <definedName name="BExIMEBBD14IYSW0X6M3CP1YG17P" localSheetId="6" hidden="1">#REF!</definedName>
    <definedName name="BExIMEBBD14IYSW0X6M3CP1YG17P" localSheetId="7" hidden="1">#REF!</definedName>
    <definedName name="BExIMEBBD14IYSW0X6M3CP1YG17P" localSheetId="8" hidden="1">#REF!</definedName>
    <definedName name="BExIMEBBD14IYSW0X6M3CP1YG17P" hidden="1">#REF!</definedName>
    <definedName name="BExIMRI188MAJJM4PQQ1UDGIFM99" localSheetId="5" hidden="1">#REF!</definedName>
    <definedName name="BExIMRI188MAJJM4PQQ1UDGIFM99" localSheetId="6" hidden="1">#REF!</definedName>
    <definedName name="BExIMRI188MAJJM4PQQ1UDGIFM99" localSheetId="7" hidden="1">#REF!</definedName>
    <definedName name="BExIMRI188MAJJM4PQQ1UDGIFM99" localSheetId="8" hidden="1">#REF!</definedName>
    <definedName name="BExIMRI188MAJJM4PQQ1UDGIFM99" hidden="1">#REF!</definedName>
    <definedName name="BExINGIWJUD0MFKK34QQ3922PHUF" localSheetId="5" hidden="1">#REF!</definedName>
    <definedName name="BExINGIWJUD0MFKK34QQ3922PHUF" localSheetId="6" hidden="1">#REF!</definedName>
    <definedName name="BExINGIWJUD0MFKK34QQ3922PHUF" localSheetId="7" hidden="1">#REF!</definedName>
    <definedName name="BExINGIWJUD0MFKK34QQ3922PHUF" localSheetId="8" hidden="1">#REF!</definedName>
    <definedName name="BExINGIWJUD0MFKK34QQ3922PHUF" hidden="1">#REF!</definedName>
    <definedName name="BExIOCG31CW4YS7LAL2RP9VJ65FR" localSheetId="5" hidden="1">#REF!</definedName>
    <definedName name="BExIOCG31CW4YS7LAL2RP9VJ65FR" localSheetId="6" hidden="1">#REF!</definedName>
    <definedName name="BExIOCG31CW4YS7LAL2RP9VJ65FR" localSheetId="7" hidden="1">#REF!</definedName>
    <definedName name="BExIOCG31CW4YS7LAL2RP9VJ65FR" localSheetId="8" hidden="1">#REF!</definedName>
    <definedName name="BExIOCG31CW4YS7LAL2RP9VJ65FR" hidden="1">#REF!</definedName>
    <definedName name="BExIP0VAZJ2K3DG6TC8PMLLUMAEI" localSheetId="5" hidden="1">#REF!</definedName>
    <definedName name="BExIP0VAZJ2K3DG6TC8PMLLUMAEI" localSheetId="6" hidden="1">#REF!</definedName>
    <definedName name="BExIP0VAZJ2K3DG6TC8PMLLUMAEI" localSheetId="7" hidden="1">#REF!</definedName>
    <definedName name="BExIP0VAZJ2K3DG6TC8PMLLUMAEI" localSheetId="8" hidden="1">#REF!</definedName>
    <definedName name="BExIP0VAZJ2K3DG6TC8PMLLUMAEI" hidden="1">#REF!</definedName>
    <definedName name="BExIP643TMP1ZBG0SHCNS1R03PJK" localSheetId="5" hidden="1">#REF!</definedName>
    <definedName name="BExIP643TMP1ZBG0SHCNS1R03PJK" localSheetId="6" hidden="1">#REF!</definedName>
    <definedName name="BExIP643TMP1ZBG0SHCNS1R03PJK" localSheetId="7" hidden="1">#REF!</definedName>
    <definedName name="BExIP643TMP1ZBG0SHCNS1R03PJK" localSheetId="8" hidden="1">#REF!</definedName>
    <definedName name="BExIP643TMP1ZBG0SHCNS1R03PJK" hidden="1">#REF!</definedName>
    <definedName name="BExIPE7DY6LFJKS1X0GZF9RL4H46" localSheetId="5" hidden="1">#REF!</definedName>
    <definedName name="BExIPE7DY6LFJKS1X0GZF9RL4H46" localSheetId="6" hidden="1">#REF!</definedName>
    <definedName name="BExIPE7DY6LFJKS1X0GZF9RL4H46" localSheetId="7" hidden="1">#REF!</definedName>
    <definedName name="BExIPE7DY6LFJKS1X0GZF9RL4H46" localSheetId="8" hidden="1">#REF!</definedName>
    <definedName name="BExIPE7DY6LFJKS1X0GZF9RL4H46" hidden="1">#REF!</definedName>
    <definedName name="BExIQ6OEUJ2DOYD770WM1TA78M20" localSheetId="5" hidden="1">#REF!</definedName>
    <definedName name="BExIQ6OEUJ2DOYD770WM1TA78M20" localSheetId="6" hidden="1">#REF!</definedName>
    <definedName name="BExIQ6OEUJ2DOYD770WM1TA78M20" localSheetId="7" hidden="1">#REF!</definedName>
    <definedName name="BExIQ6OEUJ2DOYD770WM1TA78M20" localSheetId="8" hidden="1">#REF!</definedName>
    <definedName name="BExIQ6OEUJ2DOYD770WM1TA78M20" hidden="1">#REF!</definedName>
    <definedName name="BExIQINZ72CNY56V9O50HDTRAD8M" localSheetId="5" hidden="1">#REF!</definedName>
    <definedName name="BExIQINZ72CNY56V9O50HDTRAD8M" localSheetId="6" hidden="1">#REF!</definedName>
    <definedName name="BExIQINZ72CNY56V9O50HDTRAD8M" localSheetId="7" hidden="1">#REF!</definedName>
    <definedName name="BExIQINZ72CNY56V9O50HDTRAD8M" localSheetId="8" hidden="1">#REF!</definedName>
    <definedName name="BExIQINZ72CNY56V9O50HDTRAD8M" hidden="1">#REF!</definedName>
    <definedName name="BExIQLD3ROMGT3HSAEOSAZYFGZVK" localSheetId="5" hidden="1">#REF!</definedName>
    <definedName name="BExIQLD3ROMGT3HSAEOSAZYFGZVK" localSheetId="6" hidden="1">#REF!</definedName>
    <definedName name="BExIQLD3ROMGT3HSAEOSAZYFGZVK" localSheetId="7" hidden="1">#REF!</definedName>
    <definedName name="BExIQLD3ROMGT3HSAEOSAZYFGZVK" localSheetId="8" hidden="1">#REF!</definedName>
    <definedName name="BExIQLD3ROMGT3HSAEOSAZYFGZVK" hidden="1">#REF!</definedName>
    <definedName name="BExIQN5P2F0WP5TNF00ZW9UP6BGL" localSheetId="5" hidden="1">#REF!</definedName>
    <definedName name="BExIQN5P2F0WP5TNF00ZW9UP6BGL" localSheetId="6" hidden="1">#REF!</definedName>
    <definedName name="BExIQN5P2F0WP5TNF00ZW9UP6BGL" localSheetId="7" hidden="1">#REF!</definedName>
    <definedName name="BExIQN5P2F0WP5TNF00ZW9UP6BGL" localSheetId="8" hidden="1">#REF!</definedName>
    <definedName name="BExIQN5P2F0WP5TNF00ZW9UP6BGL" hidden="1">#REF!</definedName>
    <definedName name="BExIQOCZULQN5NV7QGN82B6Z1CFC" localSheetId="5" hidden="1">#REF!</definedName>
    <definedName name="BExIQOCZULQN5NV7QGN82B6Z1CFC" localSheetId="6" hidden="1">#REF!</definedName>
    <definedName name="BExIQOCZULQN5NV7QGN82B6Z1CFC" localSheetId="7" hidden="1">#REF!</definedName>
    <definedName name="BExIQOCZULQN5NV7QGN82B6Z1CFC" localSheetId="8" hidden="1">#REF!</definedName>
    <definedName name="BExIQOCZULQN5NV7QGN82B6Z1CFC" hidden="1">#REF!</definedName>
    <definedName name="BExIQTLR3QHV0I0NYWEJMMRU9S0A" localSheetId="5" hidden="1">#REF!</definedName>
    <definedName name="BExIQTLR3QHV0I0NYWEJMMRU9S0A" localSheetId="6" hidden="1">#REF!</definedName>
    <definedName name="BExIQTLR3QHV0I0NYWEJMMRU9S0A" localSheetId="7" hidden="1">#REF!</definedName>
    <definedName name="BExIQTLR3QHV0I0NYWEJMMRU9S0A" localSheetId="8" hidden="1">#REF!</definedName>
    <definedName name="BExIQTLR3QHV0I0NYWEJMMRU9S0A" hidden="1">#REF!</definedName>
    <definedName name="BExIQYECFYOQTSZR9U5X5YRQUVBX" localSheetId="5" hidden="1">#REF!</definedName>
    <definedName name="BExIQYECFYOQTSZR9U5X5YRQUVBX" localSheetId="6" hidden="1">#REF!</definedName>
    <definedName name="BExIQYECFYOQTSZR9U5X5YRQUVBX" localSheetId="7" hidden="1">#REF!</definedName>
    <definedName name="BExIQYECFYOQTSZR9U5X5YRQUVBX" localSheetId="8" hidden="1">#REF!</definedName>
    <definedName name="BExIQYECFYOQTSZR9U5X5YRQUVBX" hidden="1">#REF!</definedName>
    <definedName name="BExIRI15PZOMCJQX4K5T6EL3A8H0" localSheetId="5" hidden="1">#REF!</definedName>
    <definedName name="BExIRI15PZOMCJQX4K5T6EL3A8H0" localSheetId="6" hidden="1">#REF!</definedName>
    <definedName name="BExIRI15PZOMCJQX4K5T6EL3A8H0" localSheetId="7" hidden="1">#REF!</definedName>
    <definedName name="BExIRI15PZOMCJQX4K5T6EL3A8H0" localSheetId="8" hidden="1">#REF!</definedName>
    <definedName name="BExIRI15PZOMCJQX4K5T6EL3A8H0" hidden="1">#REF!</definedName>
    <definedName name="BExIRRGYUYEWEZY2WOZ37HNWSK0N" localSheetId="5" hidden="1">#REF!</definedName>
    <definedName name="BExIRRGYUYEWEZY2WOZ37HNWSK0N" localSheetId="6" hidden="1">#REF!</definedName>
    <definedName name="BExIRRGYUYEWEZY2WOZ37HNWSK0N" localSheetId="7" hidden="1">#REF!</definedName>
    <definedName name="BExIRRGYUYEWEZY2WOZ37HNWSK0N" localSheetId="8" hidden="1">#REF!</definedName>
    <definedName name="BExIRRGYUYEWEZY2WOZ37HNWSK0N" hidden="1">#REF!</definedName>
    <definedName name="BExIRVNZZ9L9LIBAEBPWRS1IHM4A" localSheetId="5" hidden="1">#REF!</definedName>
    <definedName name="BExIRVNZZ9L9LIBAEBPWRS1IHM4A" localSheetId="6" hidden="1">#REF!</definedName>
    <definedName name="BExIRVNZZ9L9LIBAEBPWRS1IHM4A" localSheetId="7" hidden="1">#REF!</definedName>
    <definedName name="BExIRVNZZ9L9LIBAEBPWRS1IHM4A" localSheetId="8" hidden="1">#REF!</definedName>
    <definedName name="BExIRVNZZ9L9LIBAEBPWRS1IHM4A" hidden="1">#REF!</definedName>
    <definedName name="BExISYS0B76N1U5ILES3FGOLC6FK" localSheetId="5" hidden="1">#REF!</definedName>
    <definedName name="BExISYS0B76N1U5ILES3FGOLC6FK" localSheetId="6" hidden="1">#REF!</definedName>
    <definedName name="BExISYS0B76N1U5ILES3FGOLC6FK" localSheetId="7" hidden="1">#REF!</definedName>
    <definedName name="BExISYS0B76N1U5ILES3FGOLC6FK" localSheetId="8" hidden="1">#REF!</definedName>
    <definedName name="BExISYS0B76N1U5ILES3FGOLC6FK" hidden="1">#REF!</definedName>
    <definedName name="BExITR8TRXQULDLPTACROH947Y33" localSheetId="5" hidden="1">#REF!</definedName>
    <definedName name="BExITR8TRXQULDLPTACROH947Y33" localSheetId="6" hidden="1">#REF!</definedName>
    <definedName name="BExITR8TRXQULDLPTACROH947Y33" localSheetId="7" hidden="1">#REF!</definedName>
    <definedName name="BExITR8TRXQULDLPTACROH947Y33" localSheetId="8" hidden="1">#REF!</definedName>
    <definedName name="BExITR8TRXQULDLPTACROH947Y33" hidden="1">#REF!</definedName>
    <definedName name="BExIUQ5VSYENRLPNJTJAKPBBHISD" localSheetId="5" hidden="1">#REF!</definedName>
    <definedName name="BExIUQ5VSYENRLPNJTJAKPBBHISD" localSheetId="6" hidden="1">#REF!</definedName>
    <definedName name="BExIUQ5VSYENRLPNJTJAKPBBHISD" localSheetId="7" hidden="1">#REF!</definedName>
    <definedName name="BExIUQ5VSYENRLPNJTJAKPBBHISD" localSheetId="8" hidden="1">#REF!</definedName>
    <definedName name="BExIUQ5VSYENRLPNJTJAKPBBHISD" hidden="1">#REF!</definedName>
    <definedName name="BExIVLMNTSVCWMWYXMDSCEV4JBFR" localSheetId="5" hidden="1">#REF!</definedName>
    <definedName name="BExIVLMNTSVCWMWYXMDSCEV4JBFR" localSheetId="6" hidden="1">#REF!</definedName>
    <definedName name="BExIVLMNTSVCWMWYXMDSCEV4JBFR" localSheetId="7" hidden="1">#REF!</definedName>
    <definedName name="BExIVLMNTSVCWMWYXMDSCEV4JBFR" localSheetId="8" hidden="1">#REF!</definedName>
    <definedName name="BExIVLMNTSVCWMWYXMDSCEV4JBFR" hidden="1">#REF!</definedName>
    <definedName name="BExIWTDXFUWVYBQESO5CWKRJER7E" localSheetId="5" hidden="1">#REF!</definedName>
    <definedName name="BExIWTDXFUWVYBQESO5CWKRJER7E" localSheetId="6" hidden="1">#REF!</definedName>
    <definedName name="BExIWTDXFUWVYBQESO5CWKRJER7E" localSheetId="7" hidden="1">#REF!</definedName>
    <definedName name="BExIWTDXFUWVYBQESO5CWKRJER7E" localSheetId="8" hidden="1">#REF!</definedName>
    <definedName name="BExIWTDXFUWVYBQESO5CWKRJER7E" hidden="1">#REF!</definedName>
    <definedName name="BExIX76ANFIYB411PVORG0OVBF3C" localSheetId="5" hidden="1">#REF!</definedName>
    <definedName name="BExIX76ANFIYB411PVORG0OVBF3C" localSheetId="6" hidden="1">#REF!</definedName>
    <definedName name="BExIX76ANFIYB411PVORG0OVBF3C" localSheetId="7" hidden="1">#REF!</definedName>
    <definedName name="BExIX76ANFIYB411PVORG0OVBF3C" localSheetId="8" hidden="1">#REF!</definedName>
    <definedName name="BExIX76ANFIYB411PVORG0OVBF3C" hidden="1">#REF!</definedName>
    <definedName name="BExIYF2VWNO8NBSIVR69ZH9LZF4W" localSheetId="5" hidden="1">#REF!</definedName>
    <definedName name="BExIYF2VWNO8NBSIVR69ZH9LZF4W" localSheetId="6" hidden="1">#REF!</definedName>
    <definedName name="BExIYF2VWNO8NBSIVR69ZH9LZF4W" localSheetId="7" hidden="1">#REF!</definedName>
    <definedName name="BExIYF2VWNO8NBSIVR69ZH9LZF4W" localSheetId="8" hidden="1">#REF!</definedName>
    <definedName name="BExIYF2VWNO8NBSIVR69ZH9LZF4W" hidden="1">#REF!</definedName>
    <definedName name="BExIYL2OUVLJZVI6HDEXM1IEJT9R" localSheetId="5" hidden="1">#REF!</definedName>
    <definedName name="BExIYL2OUVLJZVI6HDEXM1IEJT9R" localSheetId="6" hidden="1">#REF!</definedName>
    <definedName name="BExIYL2OUVLJZVI6HDEXM1IEJT9R" localSheetId="7" hidden="1">#REF!</definedName>
    <definedName name="BExIYL2OUVLJZVI6HDEXM1IEJT9R" localSheetId="8" hidden="1">#REF!</definedName>
    <definedName name="BExIYL2OUVLJZVI6HDEXM1IEJT9R" hidden="1">#REF!</definedName>
    <definedName name="BExIZLHJQM4IHHTD3UEY6TRLSCPU" localSheetId="5" hidden="1">#REF!</definedName>
    <definedName name="BExIZLHJQM4IHHTD3UEY6TRLSCPU" localSheetId="6" hidden="1">#REF!</definedName>
    <definedName name="BExIZLHJQM4IHHTD3UEY6TRLSCPU" localSheetId="7" hidden="1">#REF!</definedName>
    <definedName name="BExIZLHJQM4IHHTD3UEY6TRLSCPU" localSheetId="8" hidden="1">#REF!</definedName>
    <definedName name="BExIZLHJQM4IHHTD3UEY6TRLSCPU" hidden="1">#REF!</definedName>
    <definedName name="BExIZLXSRKW3L5QVJ61B21FNSLV8" localSheetId="5" hidden="1">#REF!</definedName>
    <definedName name="BExIZLXSRKW3L5QVJ61B21FNSLV8" localSheetId="6" hidden="1">#REF!</definedName>
    <definedName name="BExIZLXSRKW3L5QVJ61B21FNSLV8" localSheetId="7" hidden="1">#REF!</definedName>
    <definedName name="BExIZLXSRKW3L5QVJ61B21FNSLV8" localSheetId="8" hidden="1">#REF!</definedName>
    <definedName name="BExIZLXSRKW3L5QVJ61B21FNSLV8" hidden="1">#REF!</definedName>
    <definedName name="BExIZM34IL9I3T662RCBZYUZ9OPX" localSheetId="5" hidden="1">#REF!</definedName>
    <definedName name="BExIZM34IL9I3T662RCBZYUZ9OPX" localSheetId="6" hidden="1">#REF!</definedName>
    <definedName name="BExIZM34IL9I3T662RCBZYUZ9OPX" localSheetId="7" hidden="1">#REF!</definedName>
    <definedName name="BExIZM34IL9I3T662RCBZYUZ9OPX" localSheetId="8" hidden="1">#REF!</definedName>
    <definedName name="BExIZM34IL9I3T662RCBZYUZ9OPX" hidden="1">#REF!</definedName>
    <definedName name="BExJ08KB1IAN6JNARQ00WCSHAPF0" localSheetId="5" hidden="1">#REF!</definedName>
    <definedName name="BExJ08KB1IAN6JNARQ00WCSHAPF0" localSheetId="6" hidden="1">#REF!</definedName>
    <definedName name="BExJ08KB1IAN6JNARQ00WCSHAPF0" localSheetId="7" hidden="1">#REF!</definedName>
    <definedName name="BExJ08KB1IAN6JNARQ00WCSHAPF0" localSheetId="8" hidden="1">#REF!</definedName>
    <definedName name="BExJ08KB1IAN6JNARQ00WCSHAPF0" hidden="1">#REF!</definedName>
    <definedName name="BExJ0RQUMO8XC8F9KBEUCYPP77WI" localSheetId="5" hidden="1">#REF!</definedName>
    <definedName name="BExJ0RQUMO8XC8F9KBEUCYPP77WI" localSheetId="6" hidden="1">#REF!</definedName>
    <definedName name="BExJ0RQUMO8XC8F9KBEUCYPP77WI" localSheetId="7" hidden="1">#REF!</definedName>
    <definedName name="BExJ0RQUMO8XC8F9KBEUCYPP77WI" localSheetId="8" hidden="1">#REF!</definedName>
    <definedName name="BExJ0RQUMO8XC8F9KBEUCYPP77WI" hidden="1">#REF!</definedName>
    <definedName name="BExJ18TUXRCLPD89DQ2AY2YBC6TU" localSheetId="5" hidden="1">#REF!</definedName>
    <definedName name="BExJ18TUXRCLPD89DQ2AY2YBC6TU" localSheetId="6" hidden="1">#REF!</definedName>
    <definedName name="BExJ18TUXRCLPD89DQ2AY2YBC6TU" localSheetId="7" hidden="1">#REF!</definedName>
    <definedName name="BExJ18TUXRCLPD89DQ2AY2YBC6TU" localSheetId="8" hidden="1">#REF!</definedName>
    <definedName name="BExJ18TUXRCLPD89DQ2AY2YBC6TU" hidden="1">#REF!</definedName>
    <definedName name="BExKCDYJ50O8B2OSSXLQ4A1K0812" localSheetId="5" hidden="1">#REF!</definedName>
    <definedName name="BExKCDYJ50O8B2OSSXLQ4A1K0812" localSheetId="6" hidden="1">#REF!</definedName>
    <definedName name="BExKCDYJ50O8B2OSSXLQ4A1K0812" localSheetId="7" hidden="1">#REF!</definedName>
    <definedName name="BExKCDYJ50O8B2OSSXLQ4A1K0812" localSheetId="8" hidden="1">#REF!</definedName>
    <definedName name="BExKCDYJ50O8B2OSSXLQ4A1K0812" hidden="1">#REF!</definedName>
    <definedName name="BExKER2TTEJ75PW11WCEFJN8TWZ0" localSheetId="5" hidden="1">#REF!</definedName>
    <definedName name="BExKER2TTEJ75PW11WCEFJN8TWZ0" localSheetId="6" hidden="1">#REF!</definedName>
    <definedName name="BExKER2TTEJ75PW11WCEFJN8TWZ0" localSheetId="7" hidden="1">#REF!</definedName>
    <definedName name="BExKER2TTEJ75PW11WCEFJN8TWZ0" localSheetId="8" hidden="1">#REF!</definedName>
    <definedName name="BExKER2TTEJ75PW11WCEFJN8TWZ0" hidden="1">#REF!</definedName>
    <definedName name="BExKF0O2XK0JHGNOK7YRFP9SBOHH" localSheetId="5" hidden="1">#REF!</definedName>
    <definedName name="BExKF0O2XK0JHGNOK7YRFP9SBOHH" localSheetId="6" hidden="1">#REF!</definedName>
    <definedName name="BExKF0O2XK0JHGNOK7YRFP9SBOHH" localSheetId="7" hidden="1">#REF!</definedName>
    <definedName name="BExKF0O2XK0JHGNOK7YRFP9SBOHH" localSheetId="8" hidden="1">#REF!</definedName>
    <definedName name="BExKF0O2XK0JHGNOK7YRFP9SBOHH" hidden="1">#REF!</definedName>
    <definedName name="BExKFCSZWOIJFD4WW4948OB5R4K9" localSheetId="5" hidden="1">#REF!</definedName>
    <definedName name="BExKFCSZWOIJFD4WW4948OB5R4K9" localSheetId="6" hidden="1">#REF!</definedName>
    <definedName name="BExKFCSZWOIJFD4WW4948OB5R4K9" localSheetId="7" hidden="1">#REF!</definedName>
    <definedName name="BExKFCSZWOIJFD4WW4948OB5R4K9" localSheetId="8" hidden="1">#REF!</definedName>
    <definedName name="BExKFCSZWOIJFD4WW4948OB5R4K9" hidden="1">#REF!</definedName>
    <definedName name="BExKFMJQHSDU04MON4WU9XM9FD0B" localSheetId="5" hidden="1">#REF!</definedName>
    <definedName name="BExKFMJQHSDU04MON4WU9XM9FD0B" localSheetId="6" hidden="1">#REF!</definedName>
    <definedName name="BExKFMJQHSDU04MON4WU9XM9FD0B" localSheetId="7" hidden="1">#REF!</definedName>
    <definedName name="BExKFMJQHSDU04MON4WU9XM9FD0B" localSheetId="8" hidden="1">#REF!</definedName>
    <definedName name="BExKFMJQHSDU04MON4WU9XM9FD0B" hidden="1">#REF!</definedName>
    <definedName name="BExKG5KSNA0HLNSB38O534SVSW3L" localSheetId="5" hidden="1">#REF!</definedName>
    <definedName name="BExKG5KSNA0HLNSB38O534SVSW3L" localSheetId="6" hidden="1">#REF!</definedName>
    <definedName name="BExKG5KSNA0HLNSB38O534SVSW3L" localSheetId="7" hidden="1">#REF!</definedName>
    <definedName name="BExKG5KSNA0HLNSB38O534SVSW3L" localSheetId="8" hidden="1">#REF!</definedName>
    <definedName name="BExKG5KSNA0HLNSB38O534SVSW3L" hidden="1">#REF!</definedName>
    <definedName name="BExKHJRZPOAAYWTXC8WANK0L3XCO" localSheetId="5" hidden="1">#REF!</definedName>
    <definedName name="BExKHJRZPOAAYWTXC8WANK0L3XCO" localSheetId="6" hidden="1">#REF!</definedName>
    <definedName name="BExKHJRZPOAAYWTXC8WANK0L3XCO" localSheetId="7" hidden="1">#REF!</definedName>
    <definedName name="BExKHJRZPOAAYWTXC8WANK0L3XCO" localSheetId="8" hidden="1">#REF!</definedName>
    <definedName name="BExKHJRZPOAAYWTXC8WANK0L3XCO" hidden="1">#REF!</definedName>
    <definedName name="BExKHMH2B8OT8TU7L1QE26IBQ8FS" localSheetId="5" hidden="1">#REF!</definedName>
    <definedName name="BExKHMH2B8OT8TU7L1QE26IBQ8FS" localSheetId="6" hidden="1">#REF!</definedName>
    <definedName name="BExKHMH2B8OT8TU7L1QE26IBQ8FS" localSheetId="7" hidden="1">#REF!</definedName>
    <definedName name="BExKHMH2B8OT8TU7L1QE26IBQ8FS" localSheetId="8" hidden="1">#REF!</definedName>
    <definedName name="BExKHMH2B8OT8TU7L1QE26IBQ8FS" hidden="1">#REF!</definedName>
    <definedName name="BExKHU455ZH5GKG6E2QGSHXSSD09" localSheetId="5" hidden="1">#REF!</definedName>
    <definedName name="BExKHU455ZH5GKG6E2QGSHXSSD09" localSheetId="6" hidden="1">#REF!</definedName>
    <definedName name="BExKHU455ZH5GKG6E2QGSHXSSD09" localSheetId="7" hidden="1">#REF!</definedName>
    <definedName name="BExKHU455ZH5GKG6E2QGSHXSSD09" localSheetId="8" hidden="1">#REF!</definedName>
    <definedName name="BExKHU455ZH5GKG6E2QGSHXSSD09" hidden="1">#REF!</definedName>
    <definedName name="BExKIWXB61X2ZFKEM516HYN09OMX" localSheetId="5" hidden="1">#REF!</definedName>
    <definedName name="BExKIWXB61X2ZFKEM516HYN09OMX" localSheetId="6" hidden="1">#REF!</definedName>
    <definedName name="BExKIWXB61X2ZFKEM516HYN09OMX" localSheetId="7" hidden="1">#REF!</definedName>
    <definedName name="BExKIWXB61X2ZFKEM516HYN09OMX" localSheetId="8" hidden="1">#REF!</definedName>
    <definedName name="BExKIWXB61X2ZFKEM516HYN09OMX" hidden="1">#REF!</definedName>
    <definedName name="BExKK0C1XGFVNDIKCWYAR98RG9OK" localSheetId="5" hidden="1">#REF!</definedName>
    <definedName name="BExKK0C1XGFVNDIKCWYAR98RG9OK" localSheetId="6" hidden="1">#REF!</definedName>
    <definedName name="BExKK0C1XGFVNDIKCWYAR98RG9OK" localSheetId="7" hidden="1">#REF!</definedName>
    <definedName name="BExKK0C1XGFVNDIKCWYAR98RG9OK" localSheetId="8" hidden="1">#REF!</definedName>
    <definedName name="BExKK0C1XGFVNDIKCWYAR98RG9OK" hidden="1">#REF!</definedName>
    <definedName name="BExKLLA4GE53GR94DWBMDFMYAB05" localSheetId="5" hidden="1">#REF!</definedName>
    <definedName name="BExKLLA4GE53GR94DWBMDFMYAB05" localSheetId="6" hidden="1">#REF!</definedName>
    <definedName name="BExKLLA4GE53GR94DWBMDFMYAB05" localSheetId="7" hidden="1">#REF!</definedName>
    <definedName name="BExKLLA4GE53GR94DWBMDFMYAB05" localSheetId="8" hidden="1">#REF!</definedName>
    <definedName name="BExKLLA4GE53GR94DWBMDFMYAB05" hidden="1">#REF!</definedName>
    <definedName name="BExKM87GLBXV13KUPDU4NIA7Y5NQ" localSheetId="5" hidden="1">#REF!</definedName>
    <definedName name="BExKM87GLBXV13KUPDU4NIA7Y5NQ" localSheetId="6" hidden="1">#REF!</definedName>
    <definedName name="BExKM87GLBXV13KUPDU4NIA7Y5NQ" localSheetId="7" hidden="1">#REF!</definedName>
    <definedName name="BExKM87GLBXV13KUPDU4NIA7Y5NQ" localSheetId="8" hidden="1">#REF!</definedName>
    <definedName name="BExKM87GLBXV13KUPDU4NIA7Y5NQ" hidden="1">#REF!</definedName>
    <definedName name="BExKMG5F5P8TUG5A0TI9SI8E5JLV" localSheetId="5" hidden="1">#REF!</definedName>
    <definedName name="BExKMG5F5P8TUG5A0TI9SI8E5JLV" localSheetId="6" hidden="1">#REF!</definedName>
    <definedName name="BExKMG5F5P8TUG5A0TI9SI8E5JLV" localSheetId="7" hidden="1">#REF!</definedName>
    <definedName name="BExKMG5F5P8TUG5A0TI9SI8E5JLV" localSheetId="8" hidden="1">#REF!</definedName>
    <definedName name="BExKMG5F5P8TUG5A0TI9SI8E5JLV" hidden="1">#REF!</definedName>
    <definedName name="BExKOLH0512OR3NJN08UMM9EAM0W" localSheetId="5" hidden="1">#REF!</definedName>
    <definedName name="BExKOLH0512OR3NJN08UMM9EAM0W" localSheetId="6" hidden="1">#REF!</definedName>
    <definedName name="BExKOLH0512OR3NJN08UMM9EAM0W" localSheetId="7" hidden="1">#REF!</definedName>
    <definedName name="BExKOLH0512OR3NJN08UMM9EAM0W" localSheetId="8" hidden="1">#REF!</definedName>
    <definedName name="BExKOLH0512OR3NJN08UMM9EAM0W" hidden="1">#REF!</definedName>
    <definedName name="BExKOR0J3AHVLAIKDV88C0WQFNRO" localSheetId="5" hidden="1">#REF!</definedName>
    <definedName name="BExKOR0J3AHVLAIKDV88C0WQFNRO" localSheetId="6" hidden="1">#REF!</definedName>
    <definedName name="BExKOR0J3AHVLAIKDV88C0WQFNRO" localSheetId="7" hidden="1">#REF!</definedName>
    <definedName name="BExKOR0J3AHVLAIKDV88C0WQFNRO" localSheetId="8" hidden="1">#REF!</definedName>
    <definedName name="BExKOR0J3AHVLAIKDV88C0WQFNRO" hidden="1">#REF!</definedName>
    <definedName name="BExKPASNFSJMGKE8NVFL5X8LR6X1" localSheetId="5" hidden="1">#REF!</definedName>
    <definedName name="BExKPASNFSJMGKE8NVFL5X8LR6X1" localSheetId="6" hidden="1">#REF!</definedName>
    <definedName name="BExKPASNFSJMGKE8NVFL5X8LR6X1" localSheetId="7" hidden="1">#REF!</definedName>
    <definedName name="BExKPASNFSJMGKE8NVFL5X8LR6X1" localSheetId="8" hidden="1">#REF!</definedName>
    <definedName name="BExKPASNFSJMGKE8NVFL5X8LR6X1" hidden="1">#REF!</definedName>
    <definedName name="BExKPKZHYYPCAGJ5HQ0DW3TH7SAT" localSheetId="5" hidden="1">#REF!</definedName>
    <definedName name="BExKPKZHYYPCAGJ5HQ0DW3TH7SAT" localSheetId="6" hidden="1">#REF!</definedName>
    <definedName name="BExKPKZHYYPCAGJ5HQ0DW3TH7SAT" localSheetId="7" hidden="1">#REF!</definedName>
    <definedName name="BExKPKZHYYPCAGJ5HQ0DW3TH7SAT" localSheetId="8" hidden="1">#REF!</definedName>
    <definedName name="BExKPKZHYYPCAGJ5HQ0DW3TH7SAT" hidden="1">#REF!</definedName>
    <definedName name="BExKQUOUJJD11PRIRWBWSYL57F0B" localSheetId="5" hidden="1">#REF!</definedName>
    <definedName name="BExKQUOUJJD11PRIRWBWSYL57F0B" localSheetId="6" hidden="1">#REF!</definedName>
    <definedName name="BExKQUOUJJD11PRIRWBWSYL57F0B" localSheetId="7" hidden="1">#REF!</definedName>
    <definedName name="BExKQUOUJJD11PRIRWBWSYL57F0B" localSheetId="8" hidden="1">#REF!</definedName>
    <definedName name="BExKQUOUJJD11PRIRWBWSYL57F0B" hidden="1">#REF!</definedName>
    <definedName name="BExKQUU5QA10KXLVN9WW0YRWN457" localSheetId="5" hidden="1">#REF!</definedName>
    <definedName name="BExKQUU5QA10KXLVN9WW0YRWN457" localSheetId="6" hidden="1">#REF!</definedName>
    <definedName name="BExKQUU5QA10KXLVN9WW0YRWN457" localSheetId="7" hidden="1">#REF!</definedName>
    <definedName name="BExKQUU5QA10KXLVN9WW0YRWN457" localSheetId="8" hidden="1">#REF!</definedName>
    <definedName name="BExKQUU5QA10KXLVN9WW0YRWN457" hidden="1">#REF!</definedName>
    <definedName name="BExKR26LEB6FSIZVDUIG998JIFAA" localSheetId="5" hidden="1">#REF!</definedName>
    <definedName name="BExKR26LEB6FSIZVDUIG998JIFAA" localSheetId="6" hidden="1">#REF!</definedName>
    <definedName name="BExKR26LEB6FSIZVDUIG998JIFAA" localSheetId="7" hidden="1">#REF!</definedName>
    <definedName name="BExKR26LEB6FSIZVDUIG998JIFAA" localSheetId="8" hidden="1">#REF!</definedName>
    <definedName name="BExKR26LEB6FSIZVDUIG998JIFAA" hidden="1">#REF!</definedName>
    <definedName name="BExKSG8FV6NDQ12FX8MPCQLA3PBG" localSheetId="5" hidden="1">#REF!</definedName>
    <definedName name="BExKSG8FV6NDQ12FX8MPCQLA3PBG" localSheetId="6" hidden="1">#REF!</definedName>
    <definedName name="BExKSG8FV6NDQ12FX8MPCQLA3PBG" localSheetId="7" hidden="1">#REF!</definedName>
    <definedName name="BExKSG8FV6NDQ12FX8MPCQLA3PBG" localSheetId="8" hidden="1">#REF!</definedName>
    <definedName name="BExKSG8FV6NDQ12FX8MPCQLA3PBG" hidden="1">#REF!</definedName>
    <definedName name="BExKSNVJDEDLE2Q90VVIDP2677MI" localSheetId="5" hidden="1">#REF!</definedName>
    <definedName name="BExKSNVJDEDLE2Q90VVIDP2677MI" localSheetId="6" hidden="1">#REF!</definedName>
    <definedName name="BExKSNVJDEDLE2Q90VVIDP2677MI" localSheetId="7" hidden="1">#REF!</definedName>
    <definedName name="BExKSNVJDEDLE2Q90VVIDP2677MI" localSheetId="8" hidden="1">#REF!</definedName>
    <definedName name="BExKSNVJDEDLE2Q90VVIDP2677MI" hidden="1">#REF!</definedName>
    <definedName name="BExKSXM32YE7WZK4GITMNNVQYK3J" localSheetId="5" hidden="1">#REF!</definedName>
    <definedName name="BExKSXM32YE7WZK4GITMNNVQYK3J" localSheetId="6" hidden="1">#REF!</definedName>
    <definedName name="BExKSXM32YE7WZK4GITMNNVQYK3J" localSheetId="7" hidden="1">#REF!</definedName>
    <definedName name="BExKSXM32YE7WZK4GITMNNVQYK3J" localSheetId="8" hidden="1">#REF!</definedName>
    <definedName name="BExKSXM32YE7WZK4GITMNNVQYK3J" hidden="1">#REF!</definedName>
    <definedName name="BExKV56NZ8EC9WR0KVHOW1TV9N6M" localSheetId="5" hidden="1">#REF!</definedName>
    <definedName name="BExKV56NZ8EC9WR0KVHOW1TV9N6M" localSheetId="6" hidden="1">#REF!</definedName>
    <definedName name="BExKV56NZ8EC9WR0KVHOW1TV9N6M" localSheetId="7" hidden="1">#REF!</definedName>
    <definedName name="BExKV56NZ8EC9WR0KVHOW1TV9N6M" localSheetId="8" hidden="1">#REF!</definedName>
    <definedName name="BExKV56NZ8EC9WR0KVHOW1TV9N6M" hidden="1">#REF!</definedName>
    <definedName name="BExKVK65NA9FIMJY42CZTL6KPB1U" localSheetId="5" hidden="1">#REF!</definedName>
    <definedName name="BExKVK65NA9FIMJY42CZTL6KPB1U" localSheetId="6" hidden="1">#REF!</definedName>
    <definedName name="BExKVK65NA9FIMJY42CZTL6KPB1U" localSheetId="7" hidden="1">#REF!</definedName>
    <definedName name="BExKVK65NA9FIMJY42CZTL6KPB1U" localSheetId="8" hidden="1">#REF!</definedName>
    <definedName name="BExKVK65NA9FIMJY42CZTL6KPB1U" hidden="1">#REF!</definedName>
    <definedName name="BExKVMV9AEIU94QDY3F6PRZJNG39" localSheetId="5" hidden="1">#REF!</definedName>
    <definedName name="BExKVMV9AEIU94QDY3F6PRZJNG39" localSheetId="6" hidden="1">#REF!</definedName>
    <definedName name="BExKVMV9AEIU94QDY3F6PRZJNG39" localSheetId="7" hidden="1">#REF!</definedName>
    <definedName name="BExKVMV9AEIU94QDY3F6PRZJNG39" localSheetId="8" hidden="1">#REF!</definedName>
    <definedName name="BExKVMV9AEIU94QDY3F6PRZJNG39" hidden="1">#REF!</definedName>
    <definedName name="BExKW3Y92HZEVAZWX06TJ9355384" localSheetId="5" hidden="1">#REF!</definedName>
    <definedName name="BExKW3Y92HZEVAZWX06TJ9355384" localSheetId="6" hidden="1">#REF!</definedName>
    <definedName name="BExKW3Y92HZEVAZWX06TJ9355384" localSheetId="7" hidden="1">#REF!</definedName>
    <definedName name="BExKW3Y92HZEVAZWX06TJ9355384" localSheetId="8" hidden="1">#REF!</definedName>
    <definedName name="BExKW3Y92HZEVAZWX06TJ9355384" hidden="1">#REF!</definedName>
    <definedName name="BExM995RT6RGZQ9UK3AJ9LM2BCZX" localSheetId="5" hidden="1">#REF!</definedName>
    <definedName name="BExM995RT6RGZQ9UK3AJ9LM2BCZX" localSheetId="6" hidden="1">#REF!</definedName>
    <definedName name="BExM995RT6RGZQ9UK3AJ9LM2BCZX" localSheetId="7" hidden="1">#REF!</definedName>
    <definedName name="BExM995RT6RGZQ9UK3AJ9LM2BCZX" localSheetId="8" hidden="1">#REF!</definedName>
    <definedName name="BExM995RT6RGZQ9UK3AJ9LM2BCZX" hidden="1">#REF!</definedName>
    <definedName name="BExMBJQ8ICWUWKP68CPPYASWUN4E" localSheetId="5" hidden="1">#REF!</definedName>
    <definedName name="BExMBJQ8ICWUWKP68CPPYASWUN4E" localSheetId="6" hidden="1">#REF!</definedName>
    <definedName name="BExMBJQ8ICWUWKP68CPPYASWUN4E" localSheetId="7" hidden="1">#REF!</definedName>
    <definedName name="BExMBJQ8ICWUWKP68CPPYASWUN4E" localSheetId="8" hidden="1">#REF!</definedName>
    <definedName name="BExMBJQ8ICWUWKP68CPPYASWUN4E" hidden="1">#REF!</definedName>
    <definedName name="BExMC1PMJS9R7QEPMHKS0NIDNOFY" localSheetId="5" hidden="1">#REF!</definedName>
    <definedName name="BExMC1PMJS9R7QEPMHKS0NIDNOFY" localSheetId="6" hidden="1">#REF!</definedName>
    <definedName name="BExMC1PMJS9R7QEPMHKS0NIDNOFY" localSheetId="7" hidden="1">#REF!</definedName>
    <definedName name="BExMC1PMJS9R7QEPMHKS0NIDNOFY" localSheetId="8" hidden="1">#REF!</definedName>
    <definedName name="BExMC1PMJS9R7QEPMHKS0NIDNOFY" hidden="1">#REF!</definedName>
    <definedName name="BExMD89QIOU6JY2D1UKA7M26M80B" localSheetId="5" hidden="1">#REF!</definedName>
    <definedName name="BExMD89QIOU6JY2D1UKA7M26M80B" localSheetId="6" hidden="1">#REF!</definedName>
    <definedName name="BExMD89QIOU6JY2D1UKA7M26M80B" localSheetId="7" hidden="1">#REF!</definedName>
    <definedName name="BExMD89QIOU6JY2D1UKA7M26M80B" localSheetId="8" hidden="1">#REF!</definedName>
    <definedName name="BExMD89QIOU6JY2D1UKA7M26M80B" hidden="1">#REF!</definedName>
    <definedName name="BExMDFM170RLAP1NOWSXEMXARNZ0" localSheetId="5" hidden="1">#REF!</definedName>
    <definedName name="BExMDFM170RLAP1NOWSXEMXARNZ0" localSheetId="6" hidden="1">#REF!</definedName>
    <definedName name="BExMDFM170RLAP1NOWSXEMXARNZ0" localSheetId="7" hidden="1">#REF!</definedName>
    <definedName name="BExMDFM170RLAP1NOWSXEMXARNZ0" localSheetId="8" hidden="1">#REF!</definedName>
    <definedName name="BExMDFM170RLAP1NOWSXEMXARNZ0" hidden="1">#REF!</definedName>
    <definedName name="BExMDH3YAZD1RLELE7M26FTF7SV5" localSheetId="5" hidden="1">#REF!</definedName>
    <definedName name="BExMDH3YAZD1RLELE7M26FTF7SV5" localSheetId="6" hidden="1">#REF!</definedName>
    <definedName name="BExMDH3YAZD1RLELE7M26FTF7SV5" localSheetId="7" hidden="1">#REF!</definedName>
    <definedName name="BExMDH3YAZD1RLELE7M26FTF7SV5" localSheetId="8" hidden="1">#REF!</definedName>
    <definedName name="BExMDH3YAZD1RLELE7M26FTF7SV5" hidden="1">#REF!</definedName>
    <definedName name="BExMDUFZSAL97ZXAJXGOSGNMZQ41" localSheetId="5" hidden="1">#REF!</definedName>
    <definedName name="BExMDUFZSAL97ZXAJXGOSGNMZQ41" localSheetId="6" hidden="1">#REF!</definedName>
    <definedName name="BExMDUFZSAL97ZXAJXGOSGNMZQ41" localSheetId="7" hidden="1">#REF!</definedName>
    <definedName name="BExMDUFZSAL97ZXAJXGOSGNMZQ41" localSheetId="8" hidden="1">#REF!</definedName>
    <definedName name="BExMDUFZSAL97ZXAJXGOSGNMZQ41" hidden="1">#REF!</definedName>
    <definedName name="BExME9A6MTZX1393DHZYMZQQSIUZ" localSheetId="5" hidden="1">#REF!</definedName>
    <definedName name="BExME9A6MTZX1393DHZYMZQQSIUZ" localSheetId="6" hidden="1">#REF!</definedName>
    <definedName name="BExME9A6MTZX1393DHZYMZQQSIUZ" localSheetId="7" hidden="1">#REF!</definedName>
    <definedName name="BExME9A6MTZX1393DHZYMZQQSIUZ" localSheetId="8" hidden="1">#REF!</definedName>
    <definedName name="BExME9A6MTZX1393DHZYMZQQSIUZ" hidden="1">#REF!</definedName>
    <definedName name="BExME9KY0V8VJS19ZKMR22YVGZUX" localSheetId="5" hidden="1">#REF!</definedName>
    <definedName name="BExME9KY0V8VJS19ZKMR22YVGZUX" localSheetId="6" hidden="1">#REF!</definedName>
    <definedName name="BExME9KY0V8VJS19ZKMR22YVGZUX" localSheetId="7" hidden="1">#REF!</definedName>
    <definedName name="BExME9KY0V8VJS19ZKMR22YVGZUX" localSheetId="8" hidden="1">#REF!</definedName>
    <definedName name="BExME9KY0V8VJS19ZKMR22YVGZUX" hidden="1">#REF!</definedName>
    <definedName name="BExMEMGXPZSX6ZTYL39EP1MYZEWK" localSheetId="5" hidden="1">#REF!</definedName>
    <definedName name="BExMEMGXPZSX6ZTYL39EP1MYZEWK" localSheetId="6" hidden="1">#REF!</definedName>
    <definedName name="BExMEMGXPZSX6ZTYL39EP1MYZEWK" localSheetId="7" hidden="1">#REF!</definedName>
    <definedName name="BExMEMGXPZSX6ZTYL39EP1MYZEWK" localSheetId="8" hidden="1">#REF!</definedName>
    <definedName name="BExMEMGXPZSX6ZTYL39EP1MYZEWK" hidden="1">#REF!</definedName>
    <definedName name="BExMEYLTMI0OCLSFH9PG9XZYJI0Y" localSheetId="5" hidden="1">#REF!</definedName>
    <definedName name="BExMEYLTMI0OCLSFH9PG9XZYJI0Y" localSheetId="6" hidden="1">#REF!</definedName>
    <definedName name="BExMEYLTMI0OCLSFH9PG9XZYJI0Y" localSheetId="7" hidden="1">#REF!</definedName>
    <definedName name="BExMEYLTMI0OCLSFH9PG9XZYJI0Y" localSheetId="8" hidden="1">#REF!</definedName>
    <definedName name="BExMEYLTMI0OCLSFH9PG9XZYJI0Y" hidden="1">#REF!</definedName>
    <definedName name="BExMFTBORCDR83T5QYG04CHDA3E3" localSheetId="5" hidden="1">#REF!</definedName>
    <definedName name="BExMFTBORCDR83T5QYG04CHDA3E3" localSheetId="6" hidden="1">#REF!</definedName>
    <definedName name="BExMFTBORCDR83T5QYG04CHDA3E3" localSheetId="7" hidden="1">#REF!</definedName>
    <definedName name="BExMFTBORCDR83T5QYG04CHDA3E3" localSheetId="8" hidden="1">#REF!</definedName>
    <definedName name="BExMFTBORCDR83T5QYG04CHDA3E3" hidden="1">#REF!</definedName>
    <definedName name="BExMFW6A041ITRTYGVLWTC1EYHTU" localSheetId="5" hidden="1">#REF!</definedName>
    <definedName name="BExMFW6A041ITRTYGVLWTC1EYHTU" localSheetId="6" hidden="1">#REF!</definedName>
    <definedName name="BExMFW6A041ITRTYGVLWTC1EYHTU" localSheetId="7" hidden="1">#REF!</definedName>
    <definedName name="BExMFW6A041ITRTYGVLWTC1EYHTU" localSheetId="8" hidden="1">#REF!</definedName>
    <definedName name="BExMFW6A041ITRTYGVLWTC1EYHTU" hidden="1">#REF!</definedName>
    <definedName name="BExMGFCMMQLDT07FIN1OYG7U8N1T" localSheetId="5" hidden="1">#REF!</definedName>
    <definedName name="BExMGFCMMQLDT07FIN1OYG7U8N1T" localSheetId="6" hidden="1">#REF!</definedName>
    <definedName name="BExMGFCMMQLDT07FIN1OYG7U8N1T" localSheetId="7" hidden="1">#REF!</definedName>
    <definedName name="BExMGFCMMQLDT07FIN1OYG7U8N1T" localSheetId="8" hidden="1">#REF!</definedName>
    <definedName name="BExMGFCMMQLDT07FIN1OYG7U8N1T" hidden="1">#REF!</definedName>
    <definedName name="BExMH317MZHXQF08DPNEV321PI0M" localSheetId="5" hidden="1">#REF!</definedName>
    <definedName name="BExMH317MZHXQF08DPNEV321PI0M" localSheetId="6" hidden="1">#REF!</definedName>
    <definedName name="BExMH317MZHXQF08DPNEV321PI0M" localSheetId="7" hidden="1">#REF!</definedName>
    <definedName name="BExMH317MZHXQF08DPNEV321PI0M" localSheetId="8" hidden="1">#REF!</definedName>
    <definedName name="BExMH317MZHXQF08DPNEV321PI0M" hidden="1">#REF!</definedName>
    <definedName name="BExMH3XEHZLKC3266GTFKG5WKM0L" localSheetId="5" hidden="1">#REF!</definedName>
    <definedName name="BExMH3XEHZLKC3266GTFKG5WKM0L" localSheetId="6" hidden="1">#REF!</definedName>
    <definedName name="BExMH3XEHZLKC3266GTFKG5WKM0L" localSheetId="7" hidden="1">#REF!</definedName>
    <definedName name="BExMH3XEHZLKC3266GTFKG5WKM0L" localSheetId="8" hidden="1">#REF!</definedName>
    <definedName name="BExMH3XEHZLKC3266GTFKG5WKM0L" hidden="1">#REF!</definedName>
    <definedName name="BExMKDV2AKHPQECHKDHPABXDEQV5" localSheetId="5" hidden="1">#REF!</definedName>
    <definedName name="BExMKDV2AKHPQECHKDHPABXDEQV5" localSheetId="6" hidden="1">#REF!</definedName>
    <definedName name="BExMKDV2AKHPQECHKDHPABXDEQV5" localSheetId="7" hidden="1">#REF!</definedName>
    <definedName name="BExMKDV2AKHPQECHKDHPABXDEQV5" localSheetId="8" hidden="1">#REF!</definedName>
    <definedName name="BExMKDV2AKHPQECHKDHPABXDEQV5" hidden="1">#REF!</definedName>
    <definedName name="BExMLI0NYX7946LFCDG136PHZCVH" localSheetId="5" hidden="1">#REF!</definedName>
    <definedName name="BExMLI0NYX7946LFCDG136PHZCVH" localSheetId="6" hidden="1">#REF!</definedName>
    <definedName name="BExMLI0NYX7946LFCDG136PHZCVH" localSheetId="7" hidden="1">#REF!</definedName>
    <definedName name="BExMLI0NYX7946LFCDG136PHZCVH" localSheetId="8" hidden="1">#REF!</definedName>
    <definedName name="BExMLI0NYX7946LFCDG136PHZCVH" hidden="1">#REF!</definedName>
    <definedName name="BExMLTPGZCDCEXCV9I173UCVJXSW" localSheetId="5" hidden="1">#REF!</definedName>
    <definedName name="BExMLTPGZCDCEXCV9I173UCVJXSW" localSheetId="6" hidden="1">#REF!</definedName>
    <definedName name="BExMLTPGZCDCEXCV9I173UCVJXSW" localSheetId="7" hidden="1">#REF!</definedName>
    <definedName name="BExMLTPGZCDCEXCV9I173UCVJXSW" localSheetId="8" hidden="1">#REF!</definedName>
    <definedName name="BExMLTPGZCDCEXCV9I173UCVJXSW" hidden="1">#REF!</definedName>
    <definedName name="BExMMT801NP1I1628IFWJDTTLXY2" localSheetId="5" hidden="1">#REF!</definedName>
    <definedName name="BExMMT801NP1I1628IFWJDTTLXY2" localSheetId="6" hidden="1">#REF!</definedName>
    <definedName name="BExMMT801NP1I1628IFWJDTTLXY2" localSheetId="7" hidden="1">#REF!</definedName>
    <definedName name="BExMMT801NP1I1628IFWJDTTLXY2" localSheetId="8" hidden="1">#REF!</definedName>
    <definedName name="BExMMT801NP1I1628IFWJDTTLXY2" hidden="1">#REF!</definedName>
    <definedName name="BExMOYUBIL8WGYY0EMIMB3J05GVI" localSheetId="5" hidden="1">#REF!</definedName>
    <definedName name="BExMOYUBIL8WGYY0EMIMB3J05GVI" localSheetId="6" hidden="1">#REF!</definedName>
    <definedName name="BExMOYUBIL8WGYY0EMIMB3J05GVI" localSheetId="7" hidden="1">#REF!</definedName>
    <definedName name="BExMOYUBIL8WGYY0EMIMB3J05GVI" localSheetId="8" hidden="1">#REF!</definedName>
    <definedName name="BExMOYUBIL8WGYY0EMIMB3J05GVI" hidden="1">#REF!</definedName>
    <definedName name="BExMP7OQLL0R8VO1CGH6H677G4ZU" localSheetId="5" hidden="1">[1]HEADER!#REF!</definedName>
    <definedName name="BExMP7OQLL0R8VO1CGH6H677G4ZU" localSheetId="6" hidden="1">[1]HEADER!#REF!</definedName>
    <definedName name="BExMP7OQLL0R8VO1CGH6H677G4ZU" localSheetId="7" hidden="1">[1]HEADER!#REF!</definedName>
    <definedName name="BExMP7OQLL0R8VO1CGH6H677G4ZU" localSheetId="8" hidden="1">[1]HEADER!#REF!</definedName>
    <definedName name="BExMP7OQLL0R8VO1CGH6H677G4ZU" hidden="1">[1]HEADER!#REF!</definedName>
    <definedName name="BExMPDZ9DAO9PPXPLKS8XWZBSO4F" localSheetId="5" hidden="1">#REF!</definedName>
    <definedName name="BExMPDZ9DAO9PPXPLKS8XWZBSO4F" localSheetId="6" hidden="1">#REF!</definedName>
    <definedName name="BExMPDZ9DAO9PPXPLKS8XWZBSO4F" localSheetId="7" hidden="1">#REF!</definedName>
    <definedName name="BExMPDZ9DAO9PPXPLKS8XWZBSO4F" localSheetId="8" hidden="1">#REF!</definedName>
    <definedName name="BExMPDZ9DAO9PPXPLKS8XWZBSO4F" hidden="1">#REF!</definedName>
    <definedName name="BExMQB3G76098LOWKE1MHMYROQTC" localSheetId="5" hidden="1">#REF!</definedName>
    <definedName name="BExMQB3G76098LOWKE1MHMYROQTC" localSheetId="6" hidden="1">#REF!</definedName>
    <definedName name="BExMQB3G76098LOWKE1MHMYROQTC" localSheetId="7" hidden="1">#REF!</definedName>
    <definedName name="BExMQB3G76098LOWKE1MHMYROQTC" localSheetId="8" hidden="1">#REF!</definedName>
    <definedName name="BExMQB3G76098LOWKE1MHMYROQTC" hidden="1">#REF!</definedName>
    <definedName name="BExO50CMJCMLOGHRH7OH9FMGVTSS" localSheetId="5" hidden="1">[1]HEADER!#REF!</definedName>
    <definedName name="BExO50CMJCMLOGHRH7OH9FMGVTSS" localSheetId="6" hidden="1">[1]HEADER!#REF!</definedName>
    <definedName name="BExO50CMJCMLOGHRH7OH9FMGVTSS" localSheetId="7" hidden="1">[1]HEADER!#REF!</definedName>
    <definedName name="BExO50CMJCMLOGHRH7OH9FMGVTSS" localSheetId="8" hidden="1">[1]HEADER!#REF!</definedName>
    <definedName name="BExO50CMJCMLOGHRH7OH9FMGVTSS" hidden="1">[1]HEADER!#REF!</definedName>
    <definedName name="BExO52QY0WRQ2VKQQ980SF8S62Y1" localSheetId="5" hidden="1">#REF!</definedName>
    <definedName name="BExO52QY0WRQ2VKQQ980SF8S62Y1" localSheetId="6" hidden="1">#REF!</definedName>
    <definedName name="BExO52QY0WRQ2VKQQ980SF8S62Y1" localSheetId="7" hidden="1">#REF!</definedName>
    <definedName name="BExO52QY0WRQ2VKQQ980SF8S62Y1" localSheetId="8" hidden="1">#REF!</definedName>
    <definedName name="BExO52QY0WRQ2VKQQ980SF8S62Y1" hidden="1">#REF!</definedName>
    <definedName name="BExO7R3R22P95JHI70DMJ1ZILP3F" localSheetId="5" hidden="1">#REF!</definedName>
    <definedName name="BExO7R3R22P95JHI70DMJ1ZILP3F" localSheetId="6" hidden="1">#REF!</definedName>
    <definedName name="BExO7R3R22P95JHI70DMJ1ZILP3F" localSheetId="7" hidden="1">#REF!</definedName>
    <definedName name="BExO7R3R22P95JHI70DMJ1ZILP3F" localSheetId="8" hidden="1">#REF!</definedName>
    <definedName name="BExO7R3R22P95JHI70DMJ1ZILP3F" hidden="1">#REF!</definedName>
    <definedName name="BExO8TBCKMDSPONJIBH8YZ1L224J" localSheetId="5" hidden="1">#REF!</definedName>
    <definedName name="BExO8TBCKMDSPONJIBH8YZ1L224J" localSheetId="6" hidden="1">#REF!</definedName>
    <definedName name="BExO8TBCKMDSPONJIBH8YZ1L224J" localSheetId="7" hidden="1">#REF!</definedName>
    <definedName name="BExO8TBCKMDSPONJIBH8YZ1L224J" localSheetId="8" hidden="1">#REF!</definedName>
    <definedName name="BExO8TBCKMDSPONJIBH8YZ1L224J" hidden="1">#REF!</definedName>
    <definedName name="BExO93SZ82LERATPWVTA62BAQQYF" localSheetId="5" hidden="1">#REF!</definedName>
    <definedName name="BExO93SZ82LERATPWVTA62BAQQYF" localSheetId="6" hidden="1">#REF!</definedName>
    <definedName name="BExO93SZ82LERATPWVTA62BAQQYF" localSheetId="7" hidden="1">#REF!</definedName>
    <definedName name="BExO93SZ82LERATPWVTA62BAQQYF" localSheetId="8" hidden="1">#REF!</definedName>
    <definedName name="BExO93SZ82LERATPWVTA62BAQQYF" hidden="1">#REF!</definedName>
    <definedName name="BExOA3RQ9DFFMJC5QYZ23ZT9RUN8" localSheetId="5" hidden="1">[1]HEADER!#REF!</definedName>
    <definedName name="BExOA3RQ9DFFMJC5QYZ23ZT9RUN8" localSheetId="6" hidden="1">[1]HEADER!#REF!</definedName>
    <definedName name="BExOA3RQ9DFFMJC5QYZ23ZT9RUN8" localSheetId="7" hidden="1">[1]HEADER!#REF!</definedName>
    <definedName name="BExOA3RQ9DFFMJC5QYZ23ZT9RUN8" localSheetId="8" hidden="1">[1]HEADER!#REF!</definedName>
    <definedName name="BExOA3RQ9DFFMJC5QYZ23ZT9RUN8" hidden="1">[1]HEADER!#REF!</definedName>
    <definedName name="BExOBBTOD2ZW5HUVUK0ZJHN21OK0" localSheetId="5" hidden="1">#REF!</definedName>
    <definedName name="BExOBBTOD2ZW5HUVUK0ZJHN21OK0" localSheetId="6" hidden="1">#REF!</definedName>
    <definedName name="BExOBBTOD2ZW5HUVUK0ZJHN21OK0" localSheetId="7" hidden="1">#REF!</definedName>
    <definedName name="BExOBBTOD2ZW5HUVUK0ZJHN21OK0" localSheetId="8" hidden="1">#REF!</definedName>
    <definedName name="BExOBBTOD2ZW5HUVUK0ZJHN21OK0" hidden="1">#REF!</definedName>
    <definedName name="BExOC0P6VWRPK33VR3X86F7MV8S0" localSheetId="5" hidden="1">#REF!</definedName>
    <definedName name="BExOC0P6VWRPK33VR3X86F7MV8S0" localSheetId="6" hidden="1">#REF!</definedName>
    <definedName name="BExOC0P6VWRPK33VR3X86F7MV8S0" localSheetId="7" hidden="1">#REF!</definedName>
    <definedName name="BExOC0P6VWRPK33VR3X86F7MV8S0" localSheetId="8" hidden="1">#REF!</definedName>
    <definedName name="BExOC0P6VWRPK33VR3X86F7MV8S0" hidden="1">#REF!</definedName>
    <definedName name="BExOD8WLOETWE7NEBBTM1S2VZFK6" localSheetId="5" hidden="1">#REF!</definedName>
    <definedName name="BExOD8WLOETWE7NEBBTM1S2VZFK6" localSheetId="6" hidden="1">#REF!</definedName>
    <definedName name="BExOD8WLOETWE7NEBBTM1S2VZFK6" localSheetId="7" hidden="1">#REF!</definedName>
    <definedName name="BExOD8WLOETWE7NEBBTM1S2VZFK6" localSheetId="8" hidden="1">#REF!</definedName>
    <definedName name="BExOD8WLOETWE7NEBBTM1S2VZFK6" hidden="1">#REF!</definedName>
    <definedName name="BExODAEJJGZDHRQOC05X43TZH630" localSheetId="5" hidden="1">#REF!</definedName>
    <definedName name="BExODAEJJGZDHRQOC05X43TZH630" localSheetId="6" hidden="1">#REF!</definedName>
    <definedName name="BExODAEJJGZDHRQOC05X43TZH630" localSheetId="7" hidden="1">#REF!</definedName>
    <definedName name="BExODAEJJGZDHRQOC05X43TZH630" localSheetId="8" hidden="1">#REF!</definedName>
    <definedName name="BExODAEJJGZDHRQOC05X43TZH630" hidden="1">#REF!</definedName>
    <definedName name="BExODBAW59S6T7KPEMO7F4EYC5F1" localSheetId="5" hidden="1">#REF!</definedName>
    <definedName name="BExODBAW59S6T7KPEMO7F4EYC5F1" localSheetId="6" hidden="1">#REF!</definedName>
    <definedName name="BExODBAW59S6T7KPEMO7F4EYC5F1" localSheetId="7" hidden="1">#REF!</definedName>
    <definedName name="BExODBAW59S6T7KPEMO7F4EYC5F1" localSheetId="8" hidden="1">#REF!</definedName>
    <definedName name="BExODBAW59S6T7KPEMO7F4EYC5F1" hidden="1">#REF!</definedName>
    <definedName name="BExOEYCAL8KM3VDG4H21LLPCXJGM" localSheetId="5" hidden="1">#REF!</definedName>
    <definedName name="BExOEYCAL8KM3VDG4H21LLPCXJGM" localSheetId="6" hidden="1">#REF!</definedName>
    <definedName name="BExOEYCAL8KM3VDG4H21LLPCXJGM" localSheetId="7" hidden="1">#REF!</definedName>
    <definedName name="BExOEYCAL8KM3VDG4H21LLPCXJGM" localSheetId="8" hidden="1">#REF!</definedName>
    <definedName name="BExOEYCAL8KM3VDG4H21LLPCXJGM" hidden="1">#REF!</definedName>
    <definedName name="BExOGEN0C5WQZXVJJVASPCKTFDVF" localSheetId="5" hidden="1">#REF!</definedName>
    <definedName name="BExOGEN0C5WQZXVJJVASPCKTFDVF" localSheetId="6" hidden="1">#REF!</definedName>
    <definedName name="BExOGEN0C5WQZXVJJVASPCKTFDVF" localSheetId="7" hidden="1">#REF!</definedName>
    <definedName name="BExOGEN0C5WQZXVJJVASPCKTFDVF" localSheetId="8" hidden="1">#REF!</definedName>
    <definedName name="BExOGEN0C5WQZXVJJVASPCKTFDVF" hidden="1">#REF!</definedName>
    <definedName name="BExOGMVUNE8SNQO9YK1T1K1FG1X3" localSheetId="5" hidden="1">#REF!</definedName>
    <definedName name="BExOGMVUNE8SNQO9YK1T1K1FG1X3" localSheetId="6" hidden="1">#REF!</definedName>
    <definedName name="BExOGMVUNE8SNQO9YK1T1K1FG1X3" localSheetId="7" hidden="1">#REF!</definedName>
    <definedName name="BExOGMVUNE8SNQO9YK1T1K1FG1X3" localSheetId="8" hidden="1">#REF!</definedName>
    <definedName name="BExOGMVUNE8SNQO9YK1T1K1FG1X3" hidden="1">#REF!</definedName>
    <definedName name="BExOGSVM0FKAK4Z4EV2ELSSOGT9K" localSheetId="5" hidden="1">#REF!</definedName>
    <definedName name="BExOGSVM0FKAK4Z4EV2ELSSOGT9K" localSheetId="6" hidden="1">#REF!</definedName>
    <definedName name="BExOGSVM0FKAK4Z4EV2ELSSOGT9K" localSheetId="7" hidden="1">#REF!</definedName>
    <definedName name="BExOGSVM0FKAK4Z4EV2ELSSOGT9K" localSheetId="8" hidden="1">#REF!</definedName>
    <definedName name="BExOGSVM0FKAK4Z4EV2ELSSOGT9K" hidden="1">#REF!</definedName>
    <definedName name="BExOHDK1WJFHNJBRDFZSSCCCXQJB" localSheetId="5" hidden="1">#REF!</definedName>
    <definedName name="BExOHDK1WJFHNJBRDFZSSCCCXQJB" localSheetId="6" hidden="1">#REF!</definedName>
    <definedName name="BExOHDK1WJFHNJBRDFZSSCCCXQJB" localSheetId="7" hidden="1">#REF!</definedName>
    <definedName name="BExOHDK1WJFHNJBRDFZSSCCCXQJB" localSheetId="8" hidden="1">#REF!</definedName>
    <definedName name="BExOHDK1WJFHNJBRDFZSSCCCXQJB" hidden="1">#REF!</definedName>
    <definedName name="BExOIHPRIZWRO9M5UR06YCG1187S" localSheetId="5" hidden="1">#REF!</definedName>
    <definedName name="BExOIHPRIZWRO9M5UR06YCG1187S" localSheetId="6" hidden="1">#REF!</definedName>
    <definedName name="BExOIHPRIZWRO9M5UR06YCG1187S" localSheetId="7" hidden="1">#REF!</definedName>
    <definedName name="BExOIHPRIZWRO9M5UR06YCG1187S" localSheetId="8" hidden="1">#REF!</definedName>
    <definedName name="BExOIHPRIZWRO9M5UR06YCG1187S" hidden="1">#REF!</definedName>
    <definedName name="BExOJA6SFCC5BE1YHLWLT3MHAXFW" localSheetId="5" hidden="1">#REF!</definedName>
    <definedName name="BExOJA6SFCC5BE1YHLWLT3MHAXFW" localSheetId="6" hidden="1">#REF!</definedName>
    <definedName name="BExOJA6SFCC5BE1YHLWLT3MHAXFW" localSheetId="7" hidden="1">#REF!</definedName>
    <definedName name="BExOJA6SFCC5BE1YHLWLT3MHAXFW" localSheetId="8" hidden="1">#REF!</definedName>
    <definedName name="BExOJA6SFCC5BE1YHLWLT3MHAXFW" hidden="1">#REF!</definedName>
    <definedName name="BExOKXDNJ8W1WVKP54HLQD3FEIHV" localSheetId="5" hidden="1">#REF!</definedName>
    <definedName name="BExOKXDNJ8W1WVKP54HLQD3FEIHV" localSheetId="6" hidden="1">#REF!</definedName>
    <definedName name="BExOKXDNJ8W1WVKP54HLQD3FEIHV" localSheetId="7" hidden="1">#REF!</definedName>
    <definedName name="BExOKXDNJ8W1WVKP54HLQD3FEIHV" localSheetId="8" hidden="1">#REF!</definedName>
    <definedName name="BExOKXDNJ8W1WVKP54HLQD3FEIHV" hidden="1">#REF!</definedName>
    <definedName name="BExOL32MM12201L2PNM4MHC0GIAR" localSheetId="5" hidden="1">#REF!</definedName>
    <definedName name="BExOL32MM12201L2PNM4MHC0GIAR" localSheetId="6" hidden="1">#REF!</definedName>
    <definedName name="BExOL32MM12201L2PNM4MHC0GIAR" localSheetId="7" hidden="1">#REF!</definedName>
    <definedName name="BExOL32MM12201L2PNM4MHC0GIAR" localSheetId="8" hidden="1">#REF!</definedName>
    <definedName name="BExOL32MM12201L2PNM4MHC0GIAR" hidden="1">#REF!</definedName>
    <definedName name="BExOLKR2377X900V4JGUMD9SZK37" localSheetId="5" hidden="1">#REF!</definedName>
    <definedName name="BExOLKR2377X900V4JGUMD9SZK37" localSheetId="6" hidden="1">#REF!</definedName>
    <definedName name="BExOLKR2377X900V4JGUMD9SZK37" localSheetId="7" hidden="1">#REF!</definedName>
    <definedName name="BExOLKR2377X900V4JGUMD9SZK37" localSheetId="8" hidden="1">#REF!</definedName>
    <definedName name="BExOLKR2377X900V4JGUMD9SZK37" hidden="1">#REF!</definedName>
    <definedName name="BExOM31EZJWCWR2G3KFDUC0QLMR3" localSheetId="5" hidden="1">#REF!</definedName>
    <definedName name="BExOM31EZJWCWR2G3KFDUC0QLMR3" localSheetId="6" hidden="1">#REF!</definedName>
    <definedName name="BExOM31EZJWCWR2G3KFDUC0QLMR3" localSheetId="7" hidden="1">#REF!</definedName>
    <definedName name="BExOM31EZJWCWR2G3KFDUC0QLMR3" localSheetId="8" hidden="1">#REF!</definedName>
    <definedName name="BExOM31EZJWCWR2G3KFDUC0QLMR3" hidden="1">#REF!</definedName>
    <definedName name="BExOM7ZC3N7KPGK2UEA488HGQ1XV" localSheetId="5" hidden="1">#REF!</definedName>
    <definedName name="BExOM7ZC3N7KPGK2UEA488HGQ1XV" localSheetId="6" hidden="1">#REF!</definedName>
    <definedName name="BExOM7ZC3N7KPGK2UEA488HGQ1XV" localSheetId="7" hidden="1">#REF!</definedName>
    <definedName name="BExOM7ZC3N7KPGK2UEA488HGQ1XV" localSheetId="8" hidden="1">#REF!</definedName>
    <definedName name="BExOM7ZC3N7KPGK2UEA488HGQ1XV" hidden="1">#REF!</definedName>
    <definedName name="BExON53JIUPI2N5KYKX07OE9XVSS" localSheetId="5" hidden="1">#REF!</definedName>
    <definedName name="BExON53JIUPI2N5KYKX07OE9XVSS" localSheetId="6" hidden="1">#REF!</definedName>
    <definedName name="BExON53JIUPI2N5KYKX07OE9XVSS" localSheetId="7" hidden="1">#REF!</definedName>
    <definedName name="BExON53JIUPI2N5KYKX07OE9XVSS" localSheetId="8" hidden="1">#REF!</definedName>
    <definedName name="BExON53JIUPI2N5KYKX07OE9XVSS" hidden="1">#REF!</definedName>
    <definedName name="BExOO1M407DVW7MB37GQT8LYHFW9" localSheetId="5" hidden="1">#REF!</definedName>
    <definedName name="BExOO1M407DVW7MB37GQT8LYHFW9" localSheetId="6" hidden="1">#REF!</definedName>
    <definedName name="BExOO1M407DVW7MB37GQT8LYHFW9" localSheetId="7" hidden="1">#REF!</definedName>
    <definedName name="BExOO1M407DVW7MB37GQT8LYHFW9" localSheetId="8" hidden="1">#REF!</definedName>
    <definedName name="BExOO1M407DVW7MB37GQT8LYHFW9" hidden="1">#REF!</definedName>
    <definedName name="BExOOJQYX1D3FC6CCT9KHKL8L3DZ" localSheetId="5" hidden="1">#REF!</definedName>
    <definedName name="BExOOJQYX1D3FC6CCT9KHKL8L3DZ" localSheetId="6" hidden="1">#REF!</definedName>
    <definedName name="BExOOJQYX1D3FC6CCT9KHKL8L3DZ" localSheetId="7" hidden="1">#REF!</definedName>
    <definedName name="BExOOJQYX1D3FC6CCT9KHKL8L3DZ" localSheetId="8" hidden="1">#REF!</definedName>
    <definedName name="BExOOJQYX1D3FC6CCT9KHKL8L3DZ" hidden="1">#REF!</definedName>
    <definedName name="BExQ3EUGIDKON27CD7VAGPO38OG1" localSheetId="5" hidden="1">#REF!</definedName>
    <definedName name="BExQ3EUGIDKON27CD7VAGPO38OG1" localSheetId="6" hidden="1">#REF!</definedName>
    <definedName name="BExQ3EUGIDKON27CD7VAGPO38OG1" localSheetId="7" hidden="1">#REF!</definedName>
    <definedName name="BExQ3EUGIDKON27CD7VAGPO38OG1" localSheetId="8" hidden="1">#REF!</definedName>
    <definedName name="BExQ3EUGIDKON27CD7VAGPO38OG1" hidden="1">#REF!</definedName>
    <definedName name="BExQ404I92WBL186FTDW6HW6MPES" localSheetId="5" hidden="1">#REF!</definedName>
    <definedName name="BExQ404I92WBL186FTDW6HW6MPES" localSheetId="6" hidden="1">#REF!</definedName>
    <definedName name="BExQ404I92WBL186FTDW6HW6MPES" localSheetId="7" hidden="1">#REF!</definedName>
    <definedName name="BExQ404I92WBL186FTDW6HW6MPES" localSheetId="8" hidden="1">#REF!</definedName>
    <definedName name="BExQ404I92WBL186FTDW6HW6MPES" hidden="1">#REF!</definedName>
    <definedName name="BExQ7ZTWMSXIKEBDGN5PNKYBPPH1" localSheetId="5" hidden="1">#REF!</definedName>
    <definedName name="BExQ7ZTWMSXIKEBDGN5PNKYBPPH1" localSheetId="6" hidden="1">#REF!</definedName>
    <definedName name="BExQ7ZTWMSXIKEBDGN5PNKYBPPH1" localSheetId="7" hidden="1">#REF!</definedName>
    <definedName name="BExQ7ZTWMSXIKEBDGN5PNKYBPPH1" localSheetId="8" hidden="1">#REF!</definedName>
    <definedName name="BExQ7ZTWMSXIKEBDGN5PNKYBPPH1" hidden="1">#REF!</definedName>
    <definedName name="BExQ8CPTYSNF5F0A55M3GDLS8LWX" localSheetId="5" hidden="1">#REF!</definedName>
    <definedName name="BExQ8CPTYSNF5F0A55M3GDLS8LWX" localSheetId="6" hidden="1">#REF!</definedName>
    <definedName name="BExQ8CPTYSNF5F0A55M3GDLS8LWX" localSheetId="7" hidden="1">#REF!</definedName>
    <definedName name="BExQ8CPTYSNF5F0A55M3GDLS8LWX" localSheetId="8" hidden="1">#REF!</definedName>
    <definedName name="BExQ8CPTYSNF5F0A55M3GDLS8LWX" hidden="1">#REF!</definedName>
    <definedName name="BExQ8IPNSLEL9FQC5K9LOTP55NS7" localSheetId="5" hidden="1">#REF!</definedName>
    <definedName name="BExQ8IPNSLEL9FQC5K9LOTP55NS7" localSheetId="6" hidden="1">#REF!</definedName>
    <definedName name="BExQ8IPNSLEL9FQC5K9LOTP55NS7" localSheetId="7" hidden="1">#REF!</definedName>
    <definedName name="BExQ8IPNSLEL9FQC5K9LOTP55NS7" localSheetId="8" hidden="1">#REF!</definedName>
    <definedName name="BExQ8IPNSLEL9FQC5K9LOTP55NS7" hidden="1">#REF!</definedName>
    <definedName name="BExQ9KRZE9W48183D72QWGUOGF4Y" localSheetId="5" hidden="1">#REF!</definedName>
    <definedName name="BExQ9KRZE9W48183D72QWGUOGF4Y" localSheetId="6" hidden="1">#REF!</definedName>
    <definedName name="BExQ9KRZE9W48183D72QWGUOGF4Y" localSheetId="7" hidden="1">#REF!</definedName>
    <definedName name="BExQ9KRZE9W48183D72QWGUOGF4Y" localSheetId="8" hidden="1">#REF!</definedName>
    <definedName name="BExQ9KRZE9W48183D72QWGUOGF4Y" hidden="1">#REF!</definedName>
    <definedName name="BExQA197RL9XYVPZ67SZC57SC2R4" localSheetId="5" hidden="1">#REF!</definedName>
    <definedName name="BExQA197RL9XYVPZ67SZC57SC2R4" localSheetId="6" hidden="1">#REF!</definedName>
    <definedName name="BExQA197RL9XYVPZ67SZC57SC2R4" localSheetId="7" hidden="1">#REF!</definedName>
    <definedName name="BExQA197RL9XYVPZ67SZC57SC2R4" localSheetId="8" hidden="1">#REF!</definedName>
    <definedName name="BExQA197RL9XYVPZ67SZC57SC2R4" hidden="1">#REF!</definedName>
    <definedName name="BExQBJ7C4PP6SGCK3VOF59QI33XO" localSheetId="5" hidden="1">#REF!</definedName>
    <definedName name="BExQBJ7C4PP6SGCK3VOF59QI33XO" localSheetId="6" hidden="1">#REF!</definedName>
    <definedName name="BExQBJ7C4PP6SGCK3VOF59QI33XO" localSheetId="7" hidden="1">#REF!</definedName>
    <definedName name="BExQBJ7C4PP6SGCK3VOF59QI33XO" localSheetId="8" hidden="1">#REF!</definedName>
    <definedName name="BExQBJ7C4PP6SGCK3VOF59QI33XO" hidden="1">#REF!</definedName>
    <definedName name="BExQBZZKCSU0GDBO84689SF629S8" localSheetId="5" hidden="1">#REF!</definedName>
    <definedName name="BExQBZZKCSU0GDBO84689SF629S8" localSheetId="6" hidden="1">#REF!</definedName>
    <definedName name="BExQBZZKCSU0GDBO84689SF629S8" localSheetId="7" hidden="1">#REF!</definedName>
    <definedName name="BExQBZZKCSU0GDBO84689SF629S8" localSheetId="8" hidden="1">#REF!</definedName>
    <definedName name="BExQBZZKCSU0GDBO84689SF629S8" hidden="1">#REF!</definedName>
    <definedName name="BExQCT25M6PSWWZ80RDSR8KRTFWR" localSheetId="5" hidden="1">#REF!</definedName>
    <definedName name="BExQCT25M6PSWWZ80RDSR8KRTFWR" localSheetId="6" hidden="1">#REF!</definedName>
    <definedName name="BExQCT25M6PSWWZ80RDSR8KRTFWR" localSheetId="7" hidden="1">#REF!</definedName>
    <definedName name="BExQCT25M6PSWWZ80RDSR8KRTFWR" localSheetId="8" hidden="1">#REF!</definedName>
    <definedName name="BExQCT25M6PSWWZ80RDSR8KRTFWR" hidden="1">#REF!</definedName>
    <definedName name="BExQD7LDQ2HK3AB2LIRP4VKT2TR5" localSheetId="5" hidden="1">#REF!</definedName>
    <definedName name="BExQD7LDQ2HK3AB2LIRP4VKT2TR5" localSheetId="6" hidden="1">#REF!</definedName>
    <definedName name="BExQD7LDQ2HK3AB2LIRP4VKT2TR5" localSheetId="7" hidden="1">#REF!</definedName>
    <definedName name="BExQD7LDQ2HK3AB2LIRP4VKT2TR5" localSheetId="8" hidden="1">#REF!</definedName>
    <definedName name="BExQD7LDQ2HK3AB2LIRP4VKT2TR5" hidden="1">#REF!</definedName>
    <definedName name="BExQDF358QKYC5GN5UM4H9QMRO57" localSheetId="5" hidden="1">#REF!</definedName>
    <definedName name="BExQDF358QKYC5GN5UM4H9QMRO57" localSheetId="6" hidden="1">#REF!</definedName>
    <definedName name="BExQDF358QKYC5GN5UM4H9QMRO57" localSheetId="7" hidden="1">#REF!</definedName>
    <definedName name="BExQDF358QKYC5GN5UM4H9QMRO57" localSheetId="8" hidden="1">#REF!</definedName>
    <definedName name="BExQDF358QKYC5GN5UM4H9QMRO57" hidden="1">#REF!</definedName>
    <definedName name="BExQEVDUAWWC17V6YEJNU4PZV7TI" localSheetId="5" hidden="1">#REF!</definedName>
    <definedName name="BExQEVDUAWWC17V6YEJNU4PZV7TI" localSheetId="6" hidden="1">#REF!</definedName>
    <definedName name="BExQEVDUAWWC17V6YEJNU4PZV7TI" localSheetId="7" hidden="1">#REF!</definedName>
    <definedName name="BExQEVDUAWWC17V6YEJNU4PZV7TI" localSheetId="8" hidden="1">#REF!</definedName>
    <definedName name="BExQEVDUAWWC17V6YEJNU4PZV7TI" hidden="1">#REF!</definedName>
    <definedName name="BExQFDD8AMSM81VJ7C5J1PL081ZA" localSheetId="5" hidden="1">#REF!</definedName>
    <definedName name="BExQFDD8AMSM81VJ7C5J1PL081ZA" localSheetId="6" hidden="1">#REF!</definedName>
    <definedName name="BExQFDD8AMSM81VJ7C5J1PL081ZA" localSheetId="7" hidden="1">#REF!</definedName>
    <definedName name="BExQFDD8AMSM81VJ7C5J1PL081ZA" localSheetId="8" hidden="1">#REF!</definedName>
    <definedName name="BExQFDD8AMSM81VJ7C5J1PL081ZA" hidden="1">#REF!</definedName>
    <definedName name="BExQG9A8FDEJT47C3G2G4X9H3HJ3" localSheetId="5" hidden="1">#REF!</definedName>
    <definedName name="BExQG9A8FDEJT47C3G2G4X9H3HJ3" localSheetId="6" hidden="1">#REF!</definedName>
    <definedName name="BExQG9A8FDEJT47C3G2G4X9H3HJ3" localSheetId="7" hidden="1">#REF!</definedName>
    <definedName name="BExQG9A8FDEJT47C3G2G4X9H3HJ3" localSheetId="8" hidden="1">#REF!</definedName>
    <definedName name="BExQG9A8FDEJT47C3G2G4X9H3HJ3" hidden="1">#REF!</definedName>
    <definedName name="BExQGGRZ9PU4DLCW6LIRFFW7K8SB" localSheetId="5" hidden="1">#REF!</definedName>
    <definedName name="BExQGGRZ9PU4DLCW6LIRFFW7K8SB" localSheetId="6" hidden="1">#REF!</definedName>
    <definedName name="BExQGGRZ9PU4DLCW6LIRFFW7K8SB" localSheetId="7" hidden="1">#REF!</definedName>
    <definedName name="BExQGGRZ9PU4DLCW6LIRFFW7K8SB" localSheetId="8" hidden="1">#REF!</definedName>
    <definedName name="BExQGGRZ9PU4DLCW6LIRFFW7K8SB" hidden="1">#REF!</definedName>
    <definedName name="BExQGNIMU06R7XOZP0G4A4JF3PQU" localSheetId="5" hidden="1">#REF!</definedName>
    <definedName name="BExQGNIMU06R7XOZP0G4A4JF3PQU" localSheetId="6" hidden="1">#REF!</definedName>
    <definedName name="BExQGNIMU06R7XOZP0G4A4JF3PQU" localSheetId="7" hidden="1">#REF!</definedName>
    <definedName name="BExQGNIMU06R7XOZP0G4A4JF3PQU" localSheetId="8" hidden="1">#REF!</definedName>
    <definedName name="BExQGNIMU06R7XOZP0G4A4JF3PQU" hidden="1">#REF!</definedName>
    <definedName name="BExQHAW8VHKS49T51EGMDEFC81DR" localSheetId="5" hidden="1">#REF!</definedName>
    <definedName name="BExQHAW8VHKS49T51EGMDEFC81DR" localSheetId="6" hidden="1">#REF!</definedName>
    <definedName name="BExQHAW8VHKS49T51EGMDEFC81DR" localSheetId="7" hidden="1">#REF!</definedName>
    <definedName name="BExQHAW8VHKS49T51EGMDEFC81DR" localSheetId="8" hidden="1">#REF!</definedName>
    <definedName name="BExQHAW8VHKS49T51EGMDEFC81DR" hidden="1">#REF!</definedName>
    <definedName name="BExQKLA0B915G11EYP0LGKQB8ODL" localSheetId="5" hidden="1">#REF!</definedName>
    <definedName name="BExQKLA0B915G11EYP0LGKQB8ODL" localSheetId="6" hidden="1">#REF!</definedName>
    <definedName name="BExQKLA0B915G11EYP0LGKQB8ODL" localSheetId="7" hidden="1">#REF!</definedName>
    <definedName name="BExQKLA0B915G11EYP0LGKQB8ODL" localSheetId="8" hidden="1">#REF!</definedName>
    <definedName name="BExQKLA0B915G11EYP0LGKQB8ODL" hidden="1">#REF!</definedName>
    <definedName name="BExQLG5AXCWH6GNFB7S4E9NC0XD8" localSheetId="5" hidden="1">#REF!</definedName>
    <definedName name="BExQLG5AXCWH6GNFB7S4E9NC0XD8" localSheetId="6" hidden="1">#REF!</definedName>
    <definedName name="BExQLG5AXCWH6GNFB7S4E9NC0XD8" localSheetId="7" hidden="1">#REF!</definedName>
    <definedName name="BExQLG5AXCWH6GNFB7S4E9NC0XD8" localSheetId="8" hidden="1">#REF!</definedName>
    <definedName name="BExQLG5AXCWH6GNFB7S4E9NC0XD8" hidden="1">#REF!</definedName>
    <definedName name="BExRYKGHJYFMG3OBTPAS9UNL5J15" localSheetId="5" hidden="1">#REF!</definedName>
    <definedName name="BExRYKGHJYFMG3OBTPAS9UNL5J15" localSheetId="6" hidden="1">#REF!</definedName>
    <definedName name="BExRYKGHJYFMG3OBTPAS9UNL5J15" localSheetId="7" hidden="1">#REF!</definedName>
    <definedName name="BExRYKGHJYFMG3OBTPAS9UNL5J15" localSheetId="8" hidden="1">#REF!</definedName>
    <definedName name="BExRYKGHJYFMG3OBTPAS9UNL5J15" hidden="1">#REF!</definedName>
    <definedName name="BExRZ0CBUNTQNDTMSP8907Z8IF0K" localSheetId="5" hidden="1">#REF!</definedName>
    <definedName name="BExRZ0CBUNTQNDTMSP8907Z8IF0K" localSheetId="6" hidden="1">#REF!</definedName>
    <definedName name="BExRZ0CBUNTQNDTMSP8907Z8IF0K" localSheetId="7" hidden="1">#REF!</definedName>
    <definedName name="BExRZ0CBUNTQNDTMSP8907Z8IF0K" localSheetId="8" hidden="1">#REF!</definedName>
    <definedName name="BExRZ0CBUNTQNDTMSP8907Z8IF0K" hidden="1">#REF!</definedName>
    <definedName name="BExRZ0N3FY8C4LE3YPIZQIR4508K" localSheetId="5" hidden="1">#REF!</definedName>
    <definedName name="BExRZ0N3FY8C4LE3YPIZQIR4508K" localSheetId="6" hidden="1">#REF!</definedName>
    <definedName name="BExRZ0N3FY8C4LE3YPIZQIR4508K" localSheetId="7" hidden="1">#REF!</definedName>
    <definedName name="BExRZ0N3FY8C4LE3YPIZQIR4508K" localSheetId="8" hidden="1">#REF!</definedName>
    <definedName name="BExRZ0N3FY8C4LE3YPIZQIR4508K" hidden="1">#REF!</definedName>
    <definedName name="BExRZSIJUZLUM5HUXHG88BHOLJ7H" localSheetId="5" hidden="1">#REF!</definedName>
    <definedName name="BExRZSIJUZLUM5HUXHG88BHOLJ7H" localSheetId="6" hidden="1">#REF!</definedName>
    <definedName name="BExRZSIJUZLUM5HUXHG88BHOLJ7H" localSheetId="7" hidden="1">#REF!</definedName>
    <definedName name="BExRZSIJUZLUM5HUXHG88BHOLJ7H" localSheetId="8" hidden="1">#REF!</definedName>
    <definedName name="BExRZSIJUZLUM5HUXHG88BHOLJ7H" hidden="1">#REF!</definedName>
    <definedName name="BExS00WO0YBHHO9HE5UL1UQVAUO1" localSheetId="5" hidden="1">#REF!</definedName>
    <definedName name="BExS00WO0YBHHO9HE5UL1UQVAUO1" localSheetId="6" hidden="1">#REF!</definedName>
    <definedName name="BExS00WO0YBHHO9HE5UL1UQVAUO1" localSheetId="7" hidden="1">#REF!</definedName>
    <definedName name="BExS00WO0YBHHO9HE5UL1UQVAUO1" localSheetId="8" hidden="1">#REF!</definedName>
    <definedName name="BExS00WO0YBHHO9HE5UL1UQVAUO1" hidden="1">#REF!</definedName>
    <definedName name="BExS1UZKA34PAKDSTYYUBNIR4MXF" localSheetId="5" hidden="1">#REF!</definedName>
    <definedName name="BExS1UZKA34PAKDSTYYUBNIR4MXF" localSheetId="6" hidden="1">#REF!</definedName>
    <definedName name="BExS1UZKA34PAKDSTYYUBNIR4MXF" localSheetId="7" hidden="1">#REF!</definedName>
    <definedName name="BExS1UZKA34PAKDSTYYUBNIR4MXF" localSheetId="8" hidden="1">#REF!</definedName>
    <definedName name="BExS1UZKA34PAKDSTYYUBNIR4MXF" hidden="1">#REF!</definedName>
    <definedName name="BExS2IILHQJOER4TPQKFM1V75VCM" localSheetId="5" hidden="1">#REF!</definedName>
    <definedName name="BExS2IILHQJOER4TPQKFM1V75VCM" localSheetId="6" hidden="1">#REF!</definedName>
    <definedName name="BExS2IILHQJOER4TPQKFM1V75VCM" localSheetId="7" hidden="1">#REF!</definedName>
    <definedName name="BExS2IILHQJOER4TPQKFM1V75VCM" localSheetId="8" hidden="1">#REF!</definedName>
    <definedName name="BExS2IILHQJOER4TPQKFM1V75VCM" hidden="1">#REF!</definedName>
    <definedName name="BExS3KFF56GPO2J7TIZ6M5SFJEOG" localSheetId="5" hidden="1">#REF!</definedName>
    <definedName name="BExS3KFF56GPO2J7TIZ6M5SFJEOG" localSheetId="6" hidden="1">#REF!</definedName>
    <definedName name="BExS3KFF56GPO2J7TIZ6M5SFJEOG" localSheetId="7" hidden="1">#REF!</definedName>
    <definedName name="BExS3KFF56GPO2J7TIZ6M5SFJEOG" localSheetId="8" hidden="1">#REF!</definedName>
    <definedName name="BExS3KFF56GPO2J7TIZ6M5SFJEOG" hidden="1">#REF!</definedName>
    <definedName name="BExS3MTPQB1ASW6W43WV8A1SO24G" localSheetId="5" hidden="1">#REF!</definedName>
    <definedName name="BExS3MTPQB1ASW6W43WV8A1SO24G" localSheetId="6" hidden="1">#REF!</definedName>
    <definedName name="BExS3MTPQB1ASW6W43WV8A1SO24G" localSheetId="7" hidden="1">#REF!</definedName>
    <definedName name="BExS3MTPQB1ASW6W43WV8A1SO24G" localSheetId="8" hidden="1">#REF!</definedName>
    <definedName name="BExS3MTPQB1ASW6W43WV8A1SO24G" hidden="1">#REF!</definedName>
    <definedName name="BExS5ECY78OQP7LJF2PSKE3N2FZO" localSheetId="5" hidden="1">#REF!</definedName>
    <definedName name="BExS5ECY78OQP7LJF2PSKE3N2FZO" localSheetId="6" hidden="1">#REF!</definedName>
    <definedName name="BExS5ECY78OQP7LJF2PSKE3N2FZO" localSheetId="7" hidden="1">#REF!</definedName>
    <definedName name="BExS5ECY78OQP7LJF2PSKE3N2FZO" localSheetId="8" hidden="1">#REF!</definedName>
    <definedName name="BExS5ECY78OQP7LJF2PSKE3N2FZO" hidden="1">#REF!</definedName>
    <definedName name="BExS5O3P3VBTXVHEQLBJJTZ44X5E" localSheetId="5" hidden="1">#REF!</definedName>
    <definedName name="BExS5O3P3VBTXVHEQLBJJTZ44X5E" localSheetId="6" hidden="1">#REF!</definedName>
    <definedName name="BExS5O3P3VBTXVHEQLBJJTZ44X5E" localSheetId="7" hidden="1">#REF!</definedName>
    <definedName name="BExS5O3P3VBTXVHEQLBJJTZ44X5E" localSheetId="8" hidden="1">#REF!</definedName>
    <definedName name="BExS5O3P3VBTXVHEQLBJJTZ44X5E" hidden="1">#REF!</definedName>
    <definedName name="BExS6N5XZTR2P0ABPVQHL0D4FBLS" localSheetId="5" hidden="1">#REF!</definedName>
    <definedName name="BExS6N5XZTR2P0ABPVQHL0D4FBLS" localSheetId="6" hidden="1">#REF!</definedName>
    <definedName name="BExS6N5XZTR2P0ABPVQHL0D4FBLS" localSheetId="7" hidden="1">#REF!</definedName>
    <definedName name="BExS6N5XZTR2P0ABPVQHL0D4FBLS" localSheetId="8" hidden="1">#REF!</definedName>
    <definedName name="BExS6N5XZTR2P0ABPVQHL0D4FBLS" hidden="1">#REF!</definedName>
    <definedName name="BExS6S40JMF44ZTMXW3UE4WW9B54" localSheetId="5" hidden="1">[1]HEADER!#REF!</definedName>
    <definedName name="BExS6S40JMF44ZTMXW3UE4WW9B54" localSheetId="6" hidden="1">[1]HEADER!#REF!</definedName>
    <definedName name="BExS6S40JMF44ZTMXW3UE4WW9B54" localSheetId="7" hidden="1">[1]HEADER!#REF!</definedName>
    <definedName name="BExS6S40JMF44ZTMXW3UE4WW9B54" localSheetId="8" hidden="1">[1]HEADER!#REF!</definedName>
    <definedName name="BExS6S40JMF44ZTMXW3UE4WW9B54" hidden="1">[1]HEADER!#REF!</definedName>
    <definedName name="BExS87YIXR3FSLSC8E4XR6RYTRUN" localSheetId="5" hidden="1">#REF!</definedName>
    <definedName name="BExS87YIXR3FSLSC8E4XR6RYTRUN" localSheetId="6" hidden="1">#REF!</definedName>
    <definedName name="BExS87YIXR3FSLSC8E4XR6RYTRUN" localSheetId="7" hidden="1">#REF!</definedName>
    <definedName name="BExS87YIXR3FSLSC8E4XR6RYTRUN" localSheetId="8" hidden="1">#REF!</definedName>
    <definedName name="BExS87YIXR3FSLSC8E4XR6RYTRUN" hidden="1">#REF!</definedName>
    <definedName name="BExS8W34H5WAAGKWSE2I4C1I6104" localSheetId="5" hidden="1">#REF!</definedName>
    <definedName name="BExS8W34H5WAAGKWSE2I4C1I6104" localSheetId="6" hidden="1">#REF!</definedName>
    <definedName name="BExS8W34H5WAAGKWSE2I4C1I6104" localSheetId="7" hidden="1">#REF!</definedName>
    <definedName name="BExS8W34H5WAAGKWSE2I4C1I6104" localSheetId="8" hidden="1">#REF!</definedName>
    <definedName name="BExS8W34H5WAAGKWSE2I4C1I6104" hidden="1">#REF!</definedName>
    <definedName name="BExS9EILFQPGCOS09DV3TPIILJKO" localSheetId="5" hidden="1">#REF!</definedName>
    <definedName name="BExS9EILFQPGCOS09DV3TPIILJKO" localSheetId="6" hidden="1">#REF!</definedName>
    <definedName name="BExS9EILFQPGCOS09DV3TPIILJKO" localSheetId="7" hidden="1">#REF!</definedName>
    <definedName name="BExS9EILFQPGCOS09DV3TPIILJKO" localSheetId="8" hidden="1">#REF!</definedName>
    <definedName name="BExS9EILFQPGCOS09DV3TPIILJKO" hidden="1">#REF!</definedName>
    <definedName name="BExS9EILXG8QHHMVBQ51THPGVRC9" localSheetId="5" hidden="1">#REF!</definedName>
    <definedName name="BExS9EILXG8QHHMVBQ51THPGVRC9" localSheetId="6" hidden="1">#REF!</definedName>
    <definedName name="BExS9EILXG8QHHMVBQ51THPGVRC9" localSheetId="7" hidden="1">#REF!</definedName>
    <definedName name="BExS9EILXG8QHHMVBQ51THPGVRC9" localSheetId="8" hidden="1">#REF!</definedName>
    <definedName name="BExS9EILXG8QHHMVBQ51THPGVRC9" hidden="1">#REF!</definedName>
    <definedName name="BExS9Y5A923VPLNU383NPTZCMFLK" localSheetId="5" hidden="1">#REF!</definedName>
    <definedName name="BExS9Y5A923VPLNU383NPTZCMFLK" localSheetId="6" hidden="1">#REF!</definedName>
    <definedName name="BExS9Y5A923VPLNU383NPTZCMFLK" localSheetId="7" hidden="1">#REF!</definedName>
    <definedName name="BExS9Y5A923VPLNU383NPTZCMFLK" localSheetId="8" hidden="1">#REF!</definedName>
    <definedName name="BExS9Y5A923VPLNU383NPTZCMFLK" hidden="1">#REF!</definedName>
    <definedName name="BExSA2SKTP0TBP4IZ9WSU8O9B6XG" localSheetId="5" hidden="1">#REF!</definedName>
    <definedName name="BExSA2SKTP0TBP4IZ9WSU8O9B6XG" localSheetId="6" hidden="1">#REF!</definedName>
    <definedName name="BExSA2SKTP0TBP4IZ9WSU8O9B6XG" localSheetId="7" hidden="1">#REF!</definedName>
    <definedName name="BExSA2SKTP0TBP4IZ9WSU8O9B6XG" localSheetId="8" hidden="1">#REF!</definedName>
    <definedName name="BExSA2SKTP0TBP4IZ9WSU8O9B6XG" hidden="1">#REF!</definedName>
    <definedName name="BExSAS49U4EAIIC6K381GNCFG2Q7" localSheetId="5" hidden="1">#REF!</definedName>
    <definedName name="BExSAS49U4EAIIC6K381GNCFG2Q7" localSheetId="6" hidden="1">#REF!</definedName>
    <definedName name="BExSAS49U4EAIIC6K381GNCFG2Q7" localSheetId="7" hidden="1">#REF!</definedName>
    <definedName name="BExSAS49U4EAIIC6K381GNCFG2Q7" localSheetId="8" hidden="1">#REF!</definedName>
    <definedName name="BExSAS49U4EAIIC6K381GNCFG2Q7" hidden="1">#REF!</definedName>
    <definedName name="BExSAVKEF8BPDO60U394EW42ASGF" localSheetId="5" hidden="1">#REF!</definedName>
    <definedName name="BExSAVKEF8BPDO60U394EW42ASGF" localSheetId="6" hidden="1">#REF!</definedName>
    <definedName name="BExSAVKEF8BPDO60U394EW42ASGF" localSheetId="7" hidden="1">#REF!</definedName>
    <definedName name="BExSAVKEF8BPDO60U394EW42ASGF" localSheetId="8" hidden="1">#REF!</definedName>
    <definedName name="BExSAVKEF8BPDO60U394EW42ASGF" hidden="1">#REF!</definedName>
    <definedName name="BExSBGE6R3N7T3CT30TA30O65RJY" localSheetId="5" hidden="1">#REF!</definedName>
    <definedName name="BExSBGE6R3N7T3CT30TA30O65RJY" localSheetId="6" hidden="1">#REF!</definedName>
    <definedName name="BExSBGE6R3N7T3CT30TA30O65RJY" localSheetId="7" hidden="1">#REF!</definedName>
    <definedName name="BExSBGE6R3N7T3CT30TA30O65RJY" localSheetId="8" hidden="1">#REF!</definedName>
    <definedName name="BExSBGE6R3N7T3CT30TA30O65RJY" hidden="1">#REF!</definedName>
    <definedName name="BExSDBTP6MPL3CYZZVG8A6AP47KH" localSheetId="5" hidden="1">#REF!</definedName>
    <definedName name="BExSDBTP6MPL3CYZZVG8A6AP47KH" localSheetId="6" hidden="1">#REF!</definedName>
    <definedName name="BExSDBTP6MPL3CYZZVG8A6AP47KH" localSheetId="7" hidden="1">#REF!</definedName>
    <definedName name="BExSDBTP6MPL3CYZZVG8A6AP47KH" localSheetId="8" hidden="1">#REF!</definedName>
    <definedName name="BExSDBTP6MPL3CYZZVG8A6AP47KH" hidden="1">#REF!</definedName>
    <definedName name="BExSH3L8ZU7A9TMERVFAUSWAI7HD" localSheetId="5" hidden="1">#REF!</definedName>
    <definedName name="BExSH3L8ZU7A9TMERVFAUSWAI7HD" localSheetId="6" hidden="1">#REF!</definedName>
    <definedName name="BExSH3L8ZU7A9TMERVFAUSWAI7HD" localSheetId="7" hidden="1">#REF!</definedName>
    <definedName name="BExSH3L8ZU7A9TMERVFAUSWAI7HD" localSheetId="8" hidden="1">#REF!</definedName>
    <definedName name="BExSH3L8ZU7A9TMERVFAUSWAI7HD" hidden="1">#REF!</definedName>
    <definedName name="BExSH6VY0236P5YAREUQ5PG9MV6R" localSheetId="5" hidden="1">#REF!</definedName>
    <definedName name="BExSH6VY0236P5YAREUQ5PG9MV6R" localSheetId="6" hidden="1">#REF!</definedName>
    <definedName name="BExSH6VY0236P5YAREUQ5PG9MV6R" localSheetId="7" hidden="1">#REF!</definedName>
    <definedName name="BExSH6VY0236P5YAREUQ5PG9MV6R" localSheetId="8" hidden="1">#REF!</definedName>
    <definedName name="BExSH6VY0236P5YAREUQ5PG9MV6R" hidden="1">#REF!</definedName>
    <definedName name="BExSH9A9LGHAMMVAUTWYJ7O4I5II" localSheetId="5" hidden="1">#REF!</definedName>
    <definedName name="BExSH9A9LGHAMMVAUTWYJ7O4I5II" localSheetId="6" hidden="1">#REF!</definedName>
    <definedName name="BExSH9A9LGHAMMVAUTWYJ7O4I5II" localSheetId="7" hidden="1">#REF!</definedName>
    <definedName name="BExSH9A9LGHAMMVAUTWYJ7O4I5II" localSheetId="8" hidden="1">#REF!</definedName>
    <definedName name="BExSH9A9LGHAMMVAUTWYJ7O4I5II" hidden="1">#REF!</definedName>
    <definedName name="BExTU9JSAV2531V5PLTFMW5PLVMP" localSheetId="5" hidden="1">#REF!</definedName>
    <definedName name="BExTU9JSAV2531V5PLTFMW5PLVMP" localSheetId="6" hidden="1">#REF!</definedName>
    <definedName name="BExTU9JSAV2531V5PLTFMW5PLVMP" localSheetId="7" hidden="1">#REF!</definedName>
    <definedName name="BExTU9JSAV2531V5PLTFMW5PLVMP" localSheetId="8" hidden="1">#REF!</definedName>
    <definedName name="BExTU9JSAV2531V5PLTFMW5PLVMP" hidden="1">#REF!</definedName>
    <definedName name="BExTW0C5M3IHIGFCS6DO31ROJDSV" localSheetId="5" hidden="1">#REF!</definedName>
    <definedName name="BExTW0C5M3IHIGFCS6DO31ROJDSV" localSheetId="6" hidden="1">#REF!</definedName>
    <definedName name="BExTW0C5M3IHIGFCS6DO31ROJDSV" localSheetId="7" hidden="1">#REF!</definedName>
    <definedName name="BExTW0C5M3IHIGFCS6DO31ROJDSV" localSheetId="8" hidden="1">#REF!</definedName>
    <definedName name="BExTW0C5M3IHIGFCS6DO31ROJDSV" hidden="1">#REF!</definedName>
    <definedName name="BExTXXF2E0CXNIMDX872LQ83S98O" localSheetId="5" hidden="1">#REF!</definedName>
    <definedName name="BExTXXF2E0CXNIMDX872LQ83S98O" localSheetId="6" hidden="1">#REF!</definedName>
    <definedName name="BExTXXF2E0CXNIMDX872LQ83S98O" localSheetId="7" hidden="1">#REF!</definedName>
    <definedName name="BExTXXF2E0CXNIMDX872LQ83S98O" localSheetId="8" hidden="1">#REF!</definedName>
    <definedName name="BExTXXF2E0CXNIMDX872LQ83S98O" hidden="1">#REF!</definedName>
    <definedName name="BExU0FBTXHHGM40O8TBAOH806RGX" localSheetId="5" hidden="1">#REF!</definedName>
    <definedName name="BExU0FBTXHHGM40O8TBAOH806RGX" localSheetId="6" hidden="1">#REF!</definedName>
    <definedName name="BExU0FBTXHHGM40O8TBAOH806RGX" localSheetId="7" hidden="1">#REF!</definedName>
    <definedName name="BExU0FBTXHHGM40O8TBAOH806RGX" localSheetId="8" hidden="1">#REF!</definedName>
    <definedName name="BExU0FBTXHHGM40O8TBAOH806RGX" hidden="1">#REF!</definedName>
    <definedName name="BExU0PIOWVFSB05GOVM1N13YP4AV" localSheetId="5" hidden="1">#REF!</definedName>
    <definedName name="BExU0PIOWVFSB05GOVM1N13YP4AV" localSheetId="6" hidden="1">#REF!</definedName>
    <definedName name="BExU0PIOWVFSB05GOVM1N13YP4AV" localSheetId="7" hidden="1">#REF!</definedName>
    <definedName name="BExU0PIOWVFSB05GOVM1N13YP4AV" localSheetId="8" hidden="1">#REF!</definedName>
    <definedName name="BExU0PIOWVFSB05GOVM1N13YP4AV" hidden="1">#REF!</definedName>
    <definedName name="BExU3DVHUU5IWSYXA8LYY9J6QOJB" localSheetId="5" hidden="1">#REF!</definedName>
    <definedName name="BExU3DVHUU5IWSYXA8LYY9J6QOJB" localSheetId="6" hidden="1">#REF!</definedName>
    <definedName name="BExU3DVHUU5IWSYXA8LYY9J6QOJB" localSheetId="7" hidden="1">#REF!</definedName>
    <definedName name="BExU3DVHUU5IWSYXA8LYY9J6QOJB" localSheetId="8" hidden="1">#REF!</definedName>
    <definedName name="BExU3DVHUU5IWSYXA8LYY9J6QOJB" hidden="1">#REF!</definedName>
    <definedName name="BExU5B96IA3VVRLACDM35XFC0QYY" localSheetId="5" hidden="1">#REF!</definedName>
    <definedName name="BExU5B96IA3VVRLACDM35XFC0QYY" localSheetId="6" hidden="1">#REF!</definedName>
    <definedName name="BExU5B96IA3VVRLACDM35XFC0QYY" localSheetId="7" hidden="1">#REF!</definedName>
    <definedName name="BExU5B96IA3VVRLACDM35XFC0QYY" localSheetId="8" hidden="1">#REF!</definedName>
    <definedName name="BExU5B96IA3VVRLACDM35XFC0QYY" hidden="1">#REF!</definedName>
    <definedName name="BExU5I577AMALET6AIZ4P1LRV9CU" localSheetId="5" hidden="1">[1]ZQZBC_PLN__04_03_10!#REF!</definedName>
    <definedName name="BExU5I577AMALET6AIZ4P1LRV9CU" localSheetId="6" hidden="1">[1]ZQZBC_PLN__04_03_10!#REF!</definedName>
    <definedName name="BExU5I577AMALET6AIZ4P1LRV9CU" localSheetId="7" hidden="1">[1]ZQZBC_PLN__04_03_10!#REF!</definedName>
    <definedName name="BExU5I577AMALET6AIZ4P1LRV9CU" localSheetId="8" hidden="1">[1]ZQZBC_PLN__04_03_10!#REF!</definedName>
    <definedName name="BExU5I577AMALET6AIZ4P1LRV9CU" hidden="1">[1]ZQZBC_PLN__04_03_10!#REF!</definedName>
    <definedName name="BExU5T331OMXVAQHGORJ5T6ZXTYQ" localSheetId="5" hidden="1">#REF!</definedName>
    <definedName name="BExU5T331OMXVAQHGORJ5T6ZXTYQ" localSheetId="6" hidden="1">#REF!</definedName>
    <definedName name="BExU5T331OMXVAQHGORJ5T6ZXTYQ" localSheetId="7" hidden="1">#REF!</definedName>
    <definedName name="BExU5T331OMXVAQHGORJ5T6ZXTYQ" localSheetId="8" hidden="1">#REF!</definedName>
    <definedName name="BExU5T331OMXVAQHGORJ5T6ZXTYQ" hidden="1">#REF!</definedName>
    <definedName name="BExU7EBQBMZVYUSS9YS0I4JESH9L" localSheetId="5" hidden="1">[1]HEADER!#REF!</definedName>
    <definedName name="BExU7EBQBMZVYUSS9YS0I4JESH9L" localSheetId="6" hidden="1">[1]HEADER!#REF!</definedName>
    <definedName name="BExU7EBQBMZVYUSS9YS0I4JESH9L" localSheetId="7" hidden="1">[1]HEADER!#REF!</definedName>
    <definedName name="BExU7EBQBMZVYUSS9YS0I4JESH9L" localSheetId="8" hidden="1">[1]HEADER!#REF!</definedName>
    <definedName name="BExU7EBQBMZVYUSS9YS0I4JESH9L" hidden="1">[1]HEADER!#REF!</definedName>
    <definedName name="BExU7OTEEIFPZNZ7G4E88SL0UMDX" localSheetId="5" hidden="1">#REF!</definedName>
    <definedName name="BExU7OTEEIFPZNZ7G4E88SL0UMDX" localSheetId="6" hidden="1">#REF!</definedName>
    <definedName name="BExU7OTEEIFPZNZ7G4E88SL0UMDX" localSheetId="7" hidden="1">#REF!</definedName>
    <definedName name="BExU7OTEEIFPZNZ7G4E88SL0UMDX" localSheetId="8" hidden="1">#REF!</definedName>
    <definedName name="BExU7OTEEIFPZNZ7G4E88SL0UMDX" hidden="1">#REF!</definedName>
    <definedName name="BExU8K4TIBBKCG98MZWSMZ2YRLKZ" localSheetId="5" hidden="1">#REF!</definedName>
    <definedName name="BExU8K4TIBBKCG98MZWSMZ2YRLKZ" localSheetId="6" hidden="1">#REF!</definedName>
    <definedName name="BExU8K4TIBBKCG98MZWSMZ2YRLKZ" localSheetId="7" hidden="1">#REF!</definedName>
    <definedName name="BExU8K4TIBBKCG98MZWSMZ2YRLKZ" localSheetId="8" hidden="1">#REF!</definedName>
    <definedName name="BExU8K4TIBBKCG98MZWSMZ2YRLKZ" hidden="1">#REF!</definedName>
    <definedName name="BExU93WXV10E2NUUNA12YIITLX4W" localSheetId="5" hidden="1">#REF!</definedName>
    <definedName name="BExU93WXV10E2NUUNA12YIITLX4W" localSheetId="6" hidden="1">#REF!</definedName>
    <definedName name="BExU93WXV10E2NUUNA12YIITLX4W" localSheetId="7" hidden="1">#REF!</definedName>
    <definedName name="BExU93WXV10E2NUUNA12YIITLX4W" localSheetId="8" hidden="1">#REF!</definedName>
    <definedName name="BExU93WXV10E2NUUNA12YIITLX4W" hidden="1">#REF!</definedName>
    <definedName name="BExUABIPZWYZ1QAOWL7313YI3GMH" localSheetId="5" hidden="1">#REF!</definedName>
    <definedName name="BExUABIPZWYZ1QAOWL7313YI3GMH" localSheetId="6" hidden="1">#REF!</definedName>
    <definedName name="BExUABIPZWYZ1QAOWL7313YI3GMH" localSheetId="7" hidden="1">#REF!</definedName>
    <definedName name="BExUABIPZWYZ1QAOWL7313YI3GMH" localSheetId="8" hidden="1">#REF!</definedName>
    <definedName name="BExUABIPZWYZ1QAOWL7313YI3GMH" hidden="1">#REF!</definedName>
    <definedName name="BExUB33EBJ0X2C87S737A15786Y1" localSheetId="5" hidden="1">#REF!</definedName>
    <definedName name="BExUB33EBJ0X2C87S737A15786Y1" localSheetId="6" hidden="1">#REF!</definedName>
    <definedName name="BExUB33EBJ0X2C87S737A15786Y1" localSheetId="7" hidden="1">#REF!</definedName>
    <definedName name="BExUB33EBJ0X2C87S737A15786Y1" localSheetId="8" hidden="1">#REF!</definedName>
    <definedName name="BExUB33EBJ0X2C87S737A15786Y1" hidden="1">#REF!</definedName>
    <definedName name="BExUC9I2YXGSCVE8W0KZ56D3E9UX" localSheetId="5" hidden="1">[1]HEADER!#REF!</definedName>
    <definedName name="BExUC9I2YXGSCVE8W0KZ56D3E9UX" localSheetId="6" hidden="1">[1]HEADER!#REF!</definedName>
    <definedName name="BExUC9I2YXGSCVE8W0KZ56D3E9UX" localSheetId="7" hidden="1">[1]HEADER!#REF!</definedName>
    <definedName name="BExUC9I2YXGSCVE8W0KZ56D3E9UX" localSheetId="8" hidden="1">[1]HEADER!#REF!</definedName>
    <definedName name="BExUC9I2YXGSCVE8W0KZ56D3E9UX" hidden="1">[1]HEADER!#REF!</definedName>
    <definedName name="BExUF21WPW72ZWEVF6KS5K1TAPJV" localSheetId="5" hidden="1">#REF!</definedName>
    <definedName name="BExUF21WPW72ZWEVF6KS5K1TAPJV" localSheetId="6" hidden="1">#REF!</definedName>
    <definedName name="BExUF21WPW72ZWEVF6KS5K1TAPJV" localSheetId="7" hidden="1">#REF!</definedName>
    <definedName name="BExUF21WPW72ZWEVF6KS5K1TAPJV" localSheetId="8" hidden="1">#REF!</definedName>
    <definedName name="BExUF21WPW72ZWEVF6KS5K1TAPJV" hidden="1">#REF!</definedName>
    <definedName name="BExVQBDLSADDXHKCYZD30A70YYOV" localSheetId="5" hidden="1">#REF!</definedName>
    <definedName name="BExVQBDLSADDXHKCYZD30A70YYOV" localSheetId="6" hidden="1">#REF!</definedName>
    <definedName name="BExVQBDLSADDXHKCYZD30A70YYOV" localSheetId="7" hidden="1">#REF!</definedName>
    <definedName name="BExVQBDLSADDXHKCYZD30A70YYOV" localSheetId="8" hidden="1">#REF!</definedName>
    <definedName name="BExVQBDLSADDXHKCYZD30A70YYOV" hidden="1">#REF!</definedName>
    <definedName name="BExVRJA8N4HQXJOAGF74DJ6ID7C0" localSheetId="5" hidden="1">#REF!</definedName>
    <definedName name="BExVRJA8N4HQXJOAGF74DJ6ID7C0" localSheetId="6" hidden="1">#REF!</definedName>
    <definedName name="BExVRJA8N4HQXJOAGF74DJ6ID7C0" localSheetId="7" hidden="1">#REF!</definedName>
    <definedName name="BExVRJA8N4HQXJOAGF74DJ6ID7C0" localSheetId="8" hidden="1">#REF!</definedName>
    <definedName name="BExVRJA8N4HQXJOAGF74DJ6ID7C0" hidden="1">#REF!</definedName>
    <definedName name="BExVRSFEVELSL81MBS07OHQFJGF3" localSheetId="5" hidden="1">#REF!</definedName>
    <definedName name="BExVRSFEVELSL81MBS07OHQFJGF3" localSheetId="6" hidden="1">#REF!</definedName>
    <definedName name="BExVRSFEVELSL81MBS07OHQFJGF3" localSheetId="7" hidden="1">#REF!</definedName>
    <definedName name="BExVRSFEVELSL81MBS07OHQFJGF3" localSheetId="8" hidden="1">#REF!</definedName>
    <definedName name="BExVRSFEVELSL81MBS07OHQFJGF3" hidden="1">#REF!</definedName>
    <definedName name="BExVRSVI383MR6YMJKZG6SJCCOR7" localSheetId="5" hidden="1">#REF!</definedName>
    <definedName name="BExVRSVI383MR6YMJKZG6SJCCOR7" localSheetId="6" hidden="1">#REF!</definedName>
    <definedName name="BExVRSVI383MR6YMJKZG6SJCCOR7" localSheetId="7" hidden="1">#REF!</definedName>
    <definedName name="BExVRSVI383MR6YMJKZG6SJCCOR7" localSheetId="8" hidden="1">#REF!</definedName>
    <definedName name="BExVRSVI383MR6YMJKZG6SJCCOR7" hidden="1">#REF!</definedName>
    <definedName name="BExVSBWQZ595EUUKM647FCG81PNC" localSheetId="5" hidden="1">#REF!</definedName>
    <definedName name="BExVSBWQZ595EUUKM647FCG81PNC" localSheetId="6" hidden="1">#REF!</definedName>
    <definedName name="BExVSBWQZ595EUUKM647FCG81PNC" localSheetId="7" hidden="1">#REF!</definedName>
    <definedName name="BExVSBWQZ595EUUKM647FCG81PNC" localSheetId="8" hidden="1">#REF!</definedName>
    <definedName name="BExVSBWQZ595EUUKM647FCG81PNC" hidden="1">#REF!</definedName>
    <definedName name="BExVSVU74D4UHM1EE8M7XKH475QK" localSheetId="5" hidden="1">#REF!</definedName>
    <definedName name="BExVSVU74D4UHM1EE8M7XKH475QK" localSheetId="6" hidden="1">#REF!</definedName>
    <definedName name="BExVSVU74D4UHM1EE8M7XKH475QK" localSheetId="7" hidden="1">#REF!</definedName>
    <definedName name="BExVSVU74D4UHM1EE8M7XKH475QK" localSheetId="8" hidden="1">#REF!</definedName>
    <definedName name="BExVSVU74D4UHM1EE8M7XKH475QK" hidden="1">#REF!</definedName>
    <definedName name="BExVTE9NXE7WTQ5M5U533PZQ8B72" localSheetId="5" hidden="1">#REF!</definedName>
    <definedName name="BExVTE9NXE7WTQ5M5U533PZQ8B72" localSheetId="6" hidden="1">#REF!</definedName>
    <definedName name="BExVTE9NXE7WTQ5M5U533PZQ8B72" localSheetId="7" hidden="1">#REF!</definedName>
    <definedName name="BExVTE9NXE7WTQ5M5U533PZQ8B72" localSheetId="8" hidden="1">#REF!</definedName>
    <definedName name="BExVTE9NXE7WTQ5M5U533PZQ8B72" hidden="1">#REF!</definedName>
    <definedName name="BExVUEDVBJDA9ZSRBB69T0Q1DAPC" localSheetId="5" hidden="1">#REF!</definedName>
    <definedName name="BExVUEDVBJDA9ZSRBB69T0Q1DAPC" localSheetId="6" hidden="1">#REF!</definedName>
    <definedName name="BExVUEDVBJDA9ZSRBB69T0Q1DAPC" localSheetId="7" hidden="1">#REF!</definedName>
    <definedName name="BExVUEDVBJDA9ZSRBB69T0Q1DAPC" localSheetId="8" hidden="1">#REF!</definedName>
    <definedName name="BExVUEDVBJDA9ZSRBB69T0Q1DAPC" hidden="1">#REF!</definedName>
    <definedName name="BExVV7R3Q55HP3I9G68BGJUKNWJJ" localSheetId="5" hidden="1">#REF!</definedName>
    <definedName name="BExVV7R3Q55HP3I9G68BGJUKNWJJ" localSheetId="6" hidden="1">#REF!</definedName>
    <definedName name="BExVV7R3Q55HP3I9G68BGJUKNWJJ" localSheetId="7" hidden="1">#REF!</definedName>
    <definedName name="BExVV7R3Q55HP3I9G68BGJUKNWJJ" localSheetId="8" hidden="1">#REF!</definedName>
    <definedName name="BExVV7R3Q55HP3I9G68BGJUKNWJJ" hidden="1">#REF!</definedName>
    <definedName name="BExVVIJJ54QBOTP6Q5ACFTY4O2VE" localSheetId="5" hidden="1">#REF!</definedName>
    <definedName name="BExVVIJJ54QBOTP6Q5ACFTY4O2VE" localSheetId="6" hidden="1">#REF!</definedName>
    <definedName name="BExVVIJJ54QBOTP6Q5ACFTY4O2VE" localSheetId="7" hidden="1">#REF!</definedName>
    <definedName name="BExVVIJJ54QBOTP6Q5ACFTY4O2VE" localSheetId="8" hidden="1">#REF!</definedName>
    <definedName name="BExVVIJJ54QBOTP6Q5ACFTY4O2VE" hidden="1">#REF!</definedName>
    <definedName name="BExVVSA3NHNSPJCX2NHRAYFGVW6O" localSheetId="5" hidden="1">#REF!</definedName>
    <definedName name="BExVVSA3NHNSPJCX2NHRAYFGVW6O" localSheetId="6" hidden="1">#REF!</definedName>
    <definedName name="BExVVSA3NHNSPJCX2NHRAYFGVW6O" localSheetId="7" hidden="1">#REF!</definedName>
    <definedName name="BExVVSA3NHNSPJCX2NHRAYFGVW6O" localSheetId="8" hidden="1">#REF!</definedName>
    <definedName name="BExVVSA3NHNSPJCX2NHRAYFGVW6O" hidden="1">#REF!</definedName>
    <definedName name="BExVX0MYY63UM714QLGCV0504A2Q" localSheetId="5" hidden="1">[2]ZQBC_REG_02_08!#REF!</definedName>
    <definedName name="BExVX0MYY63UM714QLGCV0504A2Q" localSheetId="6" hidden="1">[2]ZQBC_REG_02_08!#REF!</definedName>
    <definedName name="BExVX0MYY63UM714QLGCV0504A2Q" localSheetId="7" hidden="1">[2]ZQBC_REG_02_08!#REF!</definedName>
    <definedName name="BExVX0MYY63UM714QLGCV0504A2Q" localSheetId="8" hidden="1">[2]ZQBC_REG_02_08!#REF!</definedName>
    <definedName name="BExVX0MYY63UM714QLGCV0504A2Q" hidden="1">[2]ZQBC_REG_02_08!#REF!</definedName>
    <definedName name="BExVXGDI0UOWJZ7LAFUH458STFOM" localSheetId="5" hidden="1">#REF!</definedName>
    <definedName name="BExVXGDI0UOWJZ7LAFUH458STFOM" localSheetId="6" hidden="1">#REF!</definedName>
    <definedName name="BExVXGDI0UOWJZ7LAFUH458STFOM" localSheetId="7" hidden="1">#REF!</definedName>
    <definedName name="BExVXGDI0UOWJZ7LAFUH458STFOM" localSheetId="8" hidden="1">#REF!</definedName>
    <definedName name="BExVXGDI0UOWJZ7LAFUH458STFOM" hidden="1">#REF!</definedName>
    <definedName name="BExW09IRXJACALU2LJ4F1PP8FNGU" localSheetId="5" hidden="1">#REF!</definedName>
    <definedName name="BExW09IRXJACALU2LJ4F1PP8FNGU" localSheetId="6" hidden="1">#REF!</definedName>
    <definedName name="BExW09IRXJACALU2LJ4F1PP8FNGU" localSheetId="7" hidden="1">#REF!</definedName>
    <definedName name="BExW09IRXJACALU2LJ4F1PP8FNGU" localSheetId="8" hidden="1">#REF!</definedName>
    <definedName name="BExW09IRXJACALU2LJ4F1PP8FNGU" hidden="1">#REF!</definedName>
    <definedName name="BExW0CYYGF0EIC4A3FJ80OX6GA1D" localSheetId="5" hidden="1">#REF!</definedName>
    <definedName name="BExW0CYYGF0EIC4A3FJ80OX6GA1D" localSheetId="6" hidden="1">#REF!</definedName>
    <definedName name="BExW0CYYGF0EIC4A3FJ80OX6GA1D" localSheetId="7" hidden="1">#REF!</definedName>
    <definedName name="BExW0CYYGF0EIC4A3FJ80OX6GA1D" localSheetId="8" hidden="1">#REF!</definedName>
    <definedName name="BExW0CYYGF0EIC4A3FJ80OX6GA1D" hidden="1">#REF!</definedName>
    <definedName name="BExW0ERIW7MD891SN4ESTO8V7WND" localSheetId="5" hidden="1">#REF!</definedName>
    <definedName name="BExW0ERIW7MD891SN4ESTO8V7WND" localSheetId="6" hidden="1">#REF!</definedName>
    <definedName name="BExW0ERIW7MD891SN4ESTO8V7WND" localSheetId="7" hidden="1">#REF!</definedName>
    <definedName name="BExW0ERIW7MD891SN4ESTO8V7WND" localSheetId="8" hidden="1">#REF!</definedName>
    <definedName name="BExW0ERIW7MD891SN4ESTO8V7WND" hidden="1">#REF!</definedName>
    <definedName name="BExW0KLYZY3Q4XDYK76ZJ8T7T6A3" localSheetId="5" hidden="1">#REF!</definedName>
    <definedName name="BExW0KLYZY3Q4XDYK76ZJ8T7T6A3" localSheetId="6" hidden="1">#REF!</definedName>
    <definedName name="BExW0KLYZY3Q4XDYK76ZJ8T7T6A3" localSheetId="7" hidden="1">#REF!</definedName>
    <definedName name="BExW0KLYZY3Q4XDYK76ZJ8T7T6A3" localSheetId="8" hidden="1">#REF!</definedName>
    <definedName name="BExW0KLYZY3Q4XDYK76ZJ8T7T6A3" hidden="1">#REF!</definedName>
    <definedName name="BExW1KKQQUOA71WIDBKWAHFJCH4E" localSheetId="5" hidden="1">#REF!</definedName>
    <definedName name="BExW1KKQQUOA71WIDBKWAHFJCH4E" localSheetId="6" hidden="1">#REF!</definedName>
    <definedName name="BExW1KKQQUOA71WIDBKWAHFJCH4E" localSheetId="7" hidden="1">#REF!</definedName>
    <definedName name="BExW1KKQQUOA71WIDBKWAHFJCH4E" localSheetId="8" hidden="1">#REF!</definedName>
    <definedName name="BExW1KKQQUOA71WIDBKWAHFJCH4E" hidden="1">#REF!</definedName>
    <definedName name="BExW3UOY6B5HLIX3ZQA7XCUJXH5C" localSheetId="5" hidden="1">#REF!</definedName>
    <definedName name="BExW3UOY6B5HLIX3ZQA7XCUJXH5C" localSheetId="6" hidden="1">#REF!</definedName>
    <definedName name="BExW3UOY6B5HLIX3ZQA7XCUJXH5C" localSheetId="7" hidden="1">#REF!</definedName>
    <definedName name="BExW3UOY6B5HLIX3ZQA7XCUJXH5C" localSheetId="8" hidden="1">#REF!</definedName>
    <definedName name="BExW3UOY6B5HLIX3ZQA7XCUJXH5C" hidden="1">#REF!</definedName>
    <definedName name="BExW5MZ9LCOOHDPGAP9C9PAFTZL4" localSheetId="5" hidden="1">#REF!</definedName>
    <definedName name="BExW5MZ9LCOOHDPGAP9C9PAFTZL4" localSheetId="6" hidden="1">#REF!</definedName>
    <definedName name="BExW5MZ9LCOOHDPGAP9C9PAFTZL4" localSheetId="7" hidden="1">#REF!</definedName>
    <definedName name="BExW5MZ9LCOOHDPGAP9C9PAFTZL4" localSheetId="8" hidden="1">#REF!</definedName>
    <definedName name="BExW5MZ9LCOOHDPGAP9C9PAFTZL4" hidden="1">#REF!</definedName>
    <definedName name="BExW6JN5IU0E7FU9O1KD1O9U6HO3" localSheetId="5" hidden="1">#REF!</definedName>
    <definedName name="BExW6JN5IU0E7FU9O1KD1O9U6HO3" localSheetId="6" hidden="1">#REF!</definedName>
    <definedName name="BExW6JN5IU0E7FU9O1KD1O9U6HO3" localSheetId="7" hidden="1">#REF!</definedName>
    <definedName name="BExW6JN5IU0E7FU9O1KD1O9U6HO3" localSheetId="8" hidden="1">#REF!</definedName>
    <definedName name="BExW6JN5IU0E7FU9O1KD1O9U6HO3" hidden="1">#REF!</definedName>
    <definedName name="BExW6P1D4DP1W0DR7LN7CYMEE0L3" localSheetId="5" hidden="1">#REF!</definedName>
    <definedName name="BExW6P1D4DP1W0DR7LN7CYMEE0L3" localSheetId="6" hidden="1">#REF!</definedName>
    <definedName name="BExW6P1D4DP1W0DR7LN7CYMEE0L3" localSheetId="7" hidden="1">#REF!</definedName>
    <definedName name="BExW6P1D4DP1W0DR7LN7CYMEE0L3" localSheetId="8" hidden="1">#REF!</definedName>
    <definedName name="BExW6P1D4DP1W0DR7LN7CYMEE0L3" hidden="1">#REF!</definedName>
    <definedName name="BExW6Q8IQOH4HISK9RWBFV69T8CM" localSheetId="5" hidden="1">#REF!</definedName>
    <definedName name="BExW6Q8IQOH4HISK9RWBFV69T8CM" localSheetId="6" hidden="1">#REF!</definedName>
    <definedName name="BExW6Q8IQOH4HISK9RWBFV69T8CM" localSheetId="7" hidden="1">#REF!</definedName>
    <definedName name="BExW6Q8IQOH4HISK9RWBFV69T8CM" localSheetId="8" hidden="1">#REF!</definedName>
    <definedName name="BExW6Q8IQOH4HISK9RWBFV69T8CM" hidden="1">#REF!</definedName>
    <definedName name="BExW740UQ31HQ06SPMCQUZNBOT6R" localSheetId="5" hidden="1">#REF!</definedName>
    <definedName name="BExW740UQ31HQ06SPMCQUZNBOT6R" localSheetId="6" hidden="1">#REF!</definedName>
    <definedName name="BExW740UQ31HQ06SPMCQUZNBOT6R" localSheetId="7" hidden="1">#REF!</definedName>
    <definedName name="BExW740UQ31HQ06SPMCQUZNBOT6R" localSheetId="8" hidden="1">#REF!</definedName>
    <definedName name="BExW740UQ31HQ06SPMCQUZNBOT6R" hidden="1">#REF!</definedName>
    <definedName name="BExW740UYMAD6KONPKO9C54TNQ48" localSheetId="5" hidden="1">#REF!</definedName>
    <definedName name="BExW740UYMAD6KONPKO9C54TNQ48" localSheetId="6" hidden="1">#REF!</definedName>
    <definedName name="BExW740UYMAD6KONPKO9C54TNQ48" localSheetId="7" hidden="1">#REF!</definedName>
    <definedName name="BExW740UYMAD6KONPKO9C54TNQ48" localSheetId="8" hidden="1">#REF!</definedName>
    <definedName name="BExW740UYMAD6KONPKO9C54TNQ48" hidden="1">#REF!</definedName>
    <definedName name="BExW77X54W95TY08XO8JZN3N4TA9" localSheetId="5" hidden="1">#REF!</definedName>
    <definedName name="BExW77X54W95TY08XO8JZN3N4TA9" localSheetId="6" hidden="1">#REF!</definedName>
    <definedName name="BExW77X54W95TY08XO8JZN3N4TA9" localSheetId="7" hidden="1">#REF!</definedName>
    <definedName name="BExW77X54W95TY08XO8JZN3N4TA9" localSheetId="8" hidden="1">#REF!</definedName>
    <definedName name="BExW77X54W95TY08XO8JZN3N4TA9" hidden="1">#REF!</definedName>
    <definedName name="BExW7GRBCUY0T3PHXMG3WZWM6AH7" localSheetId="5" hidden="1">#REF!</definedName>
    <definedName name="BExW7GRBCUY0T3PHXMG3WZWM6AH7" localSheetId="6" hidden="1">#REF!</definedName>
    <definedName name="BExW7GRBCUY0T3PHXMG3WZWM6AH7" localSheetId="7" hidden="1">#REF!</definedName>
    <definedName name="BExW7GRBCUY0T3PHXMG3WZWM6AH7" localSheetId="8" hidden="1">#REF!</definedName>
    <definedName name="BExW7GRBCUY0T3PHXMG3WZWM6AH7" hidden="1">#REF!</definedName>
    <definedName name="BExW7XE8YORV5U9YS6JJHXEK4EZL" localSheetId="5" hidden="1">[2]ZQBC_REG_02_08!#REF!</definedName>
    <definedName name="BExW7XE8YORV5U9YS6JJHXEK4EZL" localSheetId="6" hidden="1">[2]ZQBC_REG_02_08!#REF!</definedName>
    <definedName name="BExW7XE8YORV5U9YS6JJHXEK4EZL" localSheetId="7" hidden="1">[2]ZQBC_REG_02_08!#REF!</definedName>
    <definedName name="BExW7XE8YORV5U9YS6JJHXEK4EZL" localSheetId="8" hidden="1">[2]ZQBC_REG_02_08!#REF!</definedName>
    <definedName name="BExW7XE8YORV5U9YS6JJHXEK4EZL" hidden="1">[2]ZQBC_REG_02_08!#REF!</definedName>
    <definedName name="BExXMHURO2ILR6OSP9X9MTDZEJG3" localSheetId="5" hidden="1">#REF!</definedName>
    <definedName name="BExXMHURO2ILR6OSP9X9MTDZEJG3" localSheetId="6" hidden="1">#REF!</definedName>
    <definedName name="BExXMHURO2ILR6OSP9X9MTDZEJG3" localSheetId="7" hidden="1">#REF!</definedName>
    <definedName name="BExXMHURO2ILR6OSP9X9MTDZEJG3" localSheetId="8" hidden="1">#REF!</definedName>
    <definedName name="BExXMHURO2ILR6OSP9X9MTDZEJG3" hidden="1">#REF!</definedName>
    <definedName name="BExXO7W9I31XCAGOMJ78WY3VKB2L" localSheetId="5" hidden="1">#REF!</definedName>
    <definedName name="BExXO7W9I31XCAGOMJ78WY3VKB2L" localSheetId="6" hidden="1">#REF!</definedName>
    <definedName name="BExXO7W9I31XCAGOMJ78WY3VKB2L" localSheetId="7" hidden="1">#REF!</definedName>
    <definedName name="BExXO7W9I31XCAGOMJ78WY3VKB2L" localSheetId="8" hidden="1">#REF!</definedName>
    <definedName name="BExXO7W9I31XCAGOMJ78WY3VKB2L" hidden="1">#REF!</definedName>
    <definedName name="BExXQXLI8TDGP7JJ9TJL46VQN221" localSheetId="5" hidden="1">#REF!</definedName>
    <definedName name="BExXQXLI8TDGP7JJ9TJL46VQN221" localSheetId="6" hidden="1">#REF!</definedName>
    <definedName name="BExXQXLI8TDGP7JJ9TJL46VQN221" localSheetId="7" hidden="1">#REF!</definedName>
    <definedName name="BExXQXLI8TDGP7JJ9TJL46VQN221" localSheetId="8" hidden="1">#REF!</definedName>
    <definedName name="BExXQXLI8TDGP7JJ9TJL46VQN221" hidden="1">#REF!</definedName>
    <definedName name="BExXRI4HWZLNIQL25XMAR3DJRSOR" localSheetId="5" hidden="1">#REF!</definedName>
    <definedName name="BExXRI4HWZLNIQL25XMAR3DJRSOR" localSheetId="6" hidden="1">#REF!</definedName>
    <definedName name="BExXRI4HWZLNIQL25XMAR3DJRSOR" localSheetId="7" hidden="1">#REF!</definedName>
    <definedName name="BExXRI4HWZLNIQL25XMAR3DJRSOR" localSheetId="8" hidden="1">#REF!</definedName>
    <definedName name="BExXRI4HWZLNIQL25XMAR3DJRSOR" hidden="1">#REF!</definedName>
    <definedName name="BExXS3JVBAGUVBOWZPVFU7H7AWWO" localSheetId="5" hidden="1">#REF!</definedName>
    <definedName name="BExXS3JVBAGUVBOWZPVFU7H7AWWO" localSheetId="6" hidden="1">#REF!</definedName>
    <definedName name="BExXS3JVBAGUVBOWZPVFU7H7AWWO" localSheetId="7" hidden="1">#REF!</definedName>
    <definedName name="BExXS3JVBAGUVBOWZPVFU7H7AWWO" localSheetId="8" hidden="1">#REF!</definedName>
    <definedName name="BExXS3JVBAGUVBOWZPVFU7H7AWWO" hidden="1">#REF!</definedName>
    <definedName name="BExXTHGB6H9QEFOTMTUYBR92U97B" localSheetId="5" hidden="1">#REF!</definedName>
    <definedName name="BExXTHGB6H9QEFOTMTUYBR92U97B" localSheetId="6" hidden="1">#REF!</definedName>
    <definedName name="BExXTHGB6H9QEFOTMTUYBR92U97B" localSheetId="7" hidden="1">#REF!</definedName>
    <definedName name="BExXTHGB6H9QEFOTMTUYBR92U97B" localSheetId="8" hidden="1">#REF!</definedName>
    <definedName name="BExXTHGB6H9QEFOTMTUYBR92U97B" hidden="1">#REF!</definedName>
    <definedName name="BExXTN5AQJNBGKA3WQUIU6YUEPV4" localSheetId="5" hidden="1">#REF!</definedName>
    <definedName name="BExXTN5AQJNBGKA3WQUIU6YUEPV4" localSheetId="6" hidden="1">#REF!</definedName>
    <definedName name="BExXTN5AQJNBGKA3WQUIU6YUEPV4" localSheetId="7" hidden="1">#REF!</definedName>
    <definedName name="BExXTN5AQJNBGKA3WQUIU6YUEPV4" localSheetId="8" hidden="1">#REF!</definedName>
    <definedName name="BExXTN5AQJNBGKA3WQUIU6YUEPV4" hidden="1">#REF!</definedName>
    <definedName name="BExXTOSJ6KXI5G39YESWA22BMQ4W" localSheetId="5" hidden="1">#REF!</definedName>
    <definedName name="BExXTOSJ6KXI5G39YESWA22BMQ4W" localSheetId="6" hidden="1">#REF!</definedName>
    <definedName name="BExXTOSJ6KXI5G39YESWA22BMQ4W" localSheetId="7" hidden="1">#REF!</definedName>
    <definedName name="BExXTOSJ6KXI5G39YESWA22BMQ4W" localSheetId="8" hidden="1">#REF!</definedName>
    <definedName name="BExXTOSJ6KXI5G39YESWA22BMQ4W" hidden="1">#REF!</definedName>
    <definedName name="BExXUR0B78KK4A9EKD6J2EGZSLV5" localSheetId="5" hidden="1">#REF!</definedName>
    <definedName name="BExXUR0B78KK4A9EKD6J2EGZSLV5" localSheetId="6" hidden="1">#REF!</definedName>
    <definedName name="BExXUR0B78KK4A9EKD6J2EGZSLV5" localSheetId="7" hidden="1">#REF!</definedName>
    <definedName name="BExXUR0B78KK4A9EKD6J2EGZSLV5" localSheetId="8" hidden="1">#REF!</definedName>
    <definedName name="BExXUR0B78KK4A9EKD6J2EGZSLV5" hidden="1">#REF!</definedName>
    <definedName name="BExXV5P0F25GGHB05VV24CHATLO1" localSheetId="5" hidden="1">#REF!</definedName>
    <definedName name="BExXV5P0F25GGHB05VV24CHATLO1" localSheetId="6" hidden="1">#REF!</definedName>
    <definedName name="BExXV5P0F25GGHB05VV24CHATLO1" localSheetId="7" hidden="1">#REF!</definedName>
    <definedName name="BExXV5P0F25GGHB05VV24CHATLO1" localSheetId="8" hidden="1">#REF!</definedName>
    <definedName name="BExXV5P0F25GGHB05VV24CHATLO1" hidden="1">#REF!</definedName>
    <definedName name="BExXVIVRDQP1TVL82ARPY8NU7L4D" localSheetId="5" hidden="1">#REF!</definedName>
    <definedName name="BExXVIVRDQP1TVL82ARPY8NU7L4D" localSheetId="6" hidden="1">#REF!</definedName>
    <definedName name="BExXVIVRDQP1TVL82ARPY8NU7L4D" localSheetId="7" hidden="1">#REF!</definedName>
    <definedName name="BExXVIVRDQP1TVL82ARPY8NU7L4D" localSheetId="8" hidden="1">#REF!</definedName>
    <definedName name="BExXVIVRDQP1TVL82ARPY8NU7L4D" hidden="1">#REF!</definedName>
    <definedName name="BExXWZH2WDU5PY25RYVE874AVWH4" localSheetId="5" hidden="1">#REF!</definedName>
    <definedName name="BExXWZH2WDU5PY25RYVE874AVWH4" localSheetId="6" hidden="1">#REF!</definedName>
    <definedName name="BExXWZH2WDU5PY25RYVE874AVWH4" localSheetId="7" hidden="1">#REF!</definedName>
    <definedName name="BExXWZH2WDU5PY25RYVE874AVWH4" localSheetId="8" hidden="1">#REF!</definedName>
    <definedName name="BExXWZH2WDU5PY25RYVE874AVWH4" hidden="1">#REF!</definedName>
    <definedName name="BExXX67XRSSJPVXF6MQ2SFIGN4Y7" localSheetId="5" hidden="1">#REF!</definedName>
    <definedName name="BExXX67XRSSJPVXF6MQ2SFIGN4Y7" localSheetId="6" hidden="1">#REF!</definedName>
    <definedName name="BExXX67XRSSJPVXF6MQ2SFIGN4Y7" localSheetId="7" hidden="1">#REF!</definedName>
    <definedName name="BExXX67XRSSJPVXF6MQ2SFIGN4Y7" localSheetId="8" hidden="1">#REF!</definedName>
    <definedName name="BExXX67XRSSJPVXF6MQ2SFIGN4Y7" hidden="1">#REF!</definedName>
    <definedName name="BExXXG3ZOCBXIAAIZVCSP0WU65PV" localSheetId="5" hidden="1">#REF!</definedName>
    <definedName name="BExXXG3ZOCBXIAAIZVCSP0WU65PV" localSheetId="6" hidden="1">#REF!</definedName>
    <definedName name="BExXXG3ZOCBXIAAIZVCSP0WU65PV" localSheetId="7" hidden="1">#REF!</definedName>
    <definedName name="BExXXG3ZOCBXIAAIZVCSP0WU65PV" localSheetId="8" hidden="1">#REF!</definedName>
    <definedName name="BExXXG3ZOCBXIAAIZVCSP0WU65PV" hidden="1">#REF!</definedName>
    <definedName name="BExXY913GRTBM5NJHI491SHLI4LP" localSheetId="5" hidden="1">#REF!</definedName>
    <definedName name="BExXY913GRTBM5NJHI491SHLI4LP" localSheetId="6" hidden="1">#REF!</definedName>
    <definedName name="BExXY913GRTBM5NJHI491SHLI4LP" localSheetId="7" hidden="1">#REF!</definedName>
    <definedName name="BExXY913GRTBM5NJHI491SHLI4LP" localSheetId="8" hidden="1">#REF!</definedName>
    <definedName name="BExXY913GRTBM5NJHI491SHLI4LP" hidden="1">#REF!</definedName>
    <definedName name="BExXZNDLYG13GZI4BZC2R95WEK07" localSheetId="5" hidden="1">#REF!</definedName>
    <definedName name="BExXZNDLYG13GZI4BZC2R95WEK07" localSheetId="6" hidden="1">#REF!</definedName>
    <definedName name="BExXZNDLYG13GZI4BZC2R95WEK07" localSheetId="7" hidden="1">#REF!</definedName>
    <definedName name="BExXZNDLYG13GZI4BZC2R95WEK07" localSheetId="8" hidden="1">#REF!</definedName>
    <definedName name="BExXZNDLYG13GZI4BZC2R95WEK07" hidden="1">#REF!</definedName>
    <definedName name="BExXZRQ50KDKQHNGXAIRR8PF7G5Q" localSheetId="5" hidden="1">#REF!</definedName>
    <definedName name="BExXZRQ50KDKQHNGXAIRR8PF7G5Q" localSheetId="6" hidden="1">#REF!</definedName>
    <definedName name="BExXZRQ50KDKQHNGXAIRR8PF7G5Q" localSheetId="7" hidden="1">#REF!</definedName>
    <definedName name="BExXZRQ50KDKQHNGXAIRR8PF7G5Q" localSheetId="8" hidden="1">#REF!</definedName>
    <definedName name="BExXZRQ50KDKQHNGXAIRR8PF7G5Q" hidden="1">#REF!</definedName>
    <definedName name="BExY2N4EY1DZ4L35N43GM0IB2VPK" localSheetId="5" hidden="1">#REF!</definedName>
    <definedName name="BExY2N4EY1DZ4L35N43GM0IB2VPK" localSheetId="6" hidden="1">#REF!</definedName>
    <definedName name="BExY2N4EY1DZ4L35N43GM0IB2VPK" localSheetId="7" hidden="1">#REF!</definedName>
    <definedName name="BExY2N4EY1DZ4L35N43GM0IB2VPK" localSheetId="8" hidden="1">#REF!</definedName>
    <definedName name="BExY2N4EY1DZ4L35N43GM0IB2VPK" hidden="1">#REF!</definedName>
    <definedName name="BExY3MMWXIQSTJWDYYFN0TA1A1SH" localSheetId="5" hidden="1">#REF!</definedName>
    <definedName name="BExY3MMWXIQSTJWDYYFN0TA1A1SH" localSheetId="6" hidden="1">#REF!</definedName>
    <definedName name="BExY3MMWXIQSTJWDYYFN0TA1A1SH" localSheetId="7" hidden="1">#REF!</definedName>
    <definedName name="BExY3MMWXIQSTJWDYYFN0TA1A1SH" localSheetId="8" hidden="1">#REF!</definedName>
    <definedName name="BExY3MMWXIQSTJWDYYFN0TA1A1SH" hidden="1">#REF!</definedName>
    <definedName name="BExY68W65TVGJYVP88U94OZJXW92" localSheetId="5" hidden="1">#REF!</definedName>
    <definedName name="BExY68W65TVGJYVP88U94OZJXW92" localSheetId="6" hidden="1">#REF!</definedName>
    <definedName name="BExY68W65TVGJYVP88U94OZJXW92" localSheetId="7" hidden="1">#REF!</definedName>
    <definedName name="BExY68W65TVGJYVP88U94OZJXW92" localSheetId="8" hidden="1">#REF!</definedName>
    <definedName name="BExY68W65TVGJYVP88U94OZJXW92" hidden="1">#REF!</definedName>
    <definedName name="BExZJQJI4H09EC94GXCLZDAB05VB" localSheetId="5" hidden="1">[1]HEADER!#REF!</definedName>
    <definedName name="BExZJQJI4H09EC94GXCLZDAB05VB" localSheetId="6" hidden="1">[1]HEADER!#REF!</definedName>
    <definedName name="BExZJQJI4H09EC94GXCLZDAB05VB" localSheetId="7" hidden="1">[1]HEADER!#REF!</definedName>
    <definedName name="BExZJQJI4H09EC94GXCLZDAB05VB" localSheetId="8" hidden="1">[1]HEADER!#REF!</definedName>
    <definedName name="BExZJQJI4H09EC94GXCLZDAB05VB" hidden="1">[1]HEADER!#REF!</definedName>
    <definedName name="BExZKR3VJ576YAUQN076B93KO59K" localSheetId="5" hidden="1">#REF!</definedName>
    <definedName name="BExZKR3VJ576YAUQN076B93KO59K" localSheetId="6" hidden="1">#REF!</definedName>
    <definedName name="BExZKR3VJ576YAUQN076B93KO59K" localSheetId="7" hidden="1">#REF!</definedName>
    <definedName name="BExZKR3VJ576YAUQN076B93KO59K" localSheetId="8" hidden="1">#REF!</definedName>
    <definedName name="BExZKR3VJ576YAUQN076B93KO59K" hidden="1">#REF!</definedName>
    <definedName name="BExZKU92AO3Y1O0ER3PXE4B2I6RI" localSheetId="5" hidden="1">#REF!</definedName>
    <definedName name="BExZKU92AO3Y1O0ER3PXE4B2I6RI" localSheetId="6" hidden="1">#REF!</definedName>
    <definedName name="BExZKU92AO3Y1O0ER3PXE4B2I6RI" localSheetId="7" hidden="1">#REF!</definedName>
    <definedName name="BExZKU92AO3Y1O0ER3PXE4B2I6RI" localSheetId="8" hidden="1">#REF!</definedName>
    <definedName name="BExZKU92AO3Y1O0ER3PXE4B2I6RI" hidden="1">#REF!</definedName>
    <definedName name="BExZKUJTD6LL7UXH2TZWJEBIWBK9" localSheetId="5" hidden="1">#REF!</definedName>
    <definedName name="BExZKUJTD6LL7UXH2TZWJEBIWBK9" localSheetId="6" hidden="1">#REF!</definedName>
    <definedName name="BExZKUJTD6LL7UXH2TZWJEBIWBK9" localSheetId="7" hidden="1">#REF!</definedName>
    <definedName name="BExZKUJTD6LL7UXH2TZWJEBIWBK9" localSheetId="8" hidden="1">#REF!</definedName>
    <definedName name="BExZKUJTD6LL7UXH2TZWJEBIWBK9" hidden="1">#REF!</definedName>
    <definedName name="BExZLPV9SS22Q89NOAAPH4KE2NCI" localSheetId="5" hidden="1">#REF!</definedName>
    <definedName name="BExZLPV9SS22Q89NOAAPH4KE2NCI" localSheetId="6" hidden="1">#REF!</definedName>
    <definedName name="BExZLPV9SS22Q89NOAAPH4KE2NCI" localSheetId="7" hidden="1">#REF!</definedName>
    <definedName name="BExZLPV9SS22Q89NOAAPH4KE2NCI" localSheetId="8" hidden="1">#REF!</definedName>
    <definedName name="BExZLPV9SS22Q89NOAAPH4KE2NCI" hidden="1">#REF!</definedName>
    <definedName name="BExZM4US2DP7QFX3MP7L50SP2XOL" localSheetId="5" hidden="1">#REF!</definedName>
    <definedName name="BExZM4US2DP7QFX3MP7L50SP2XOL" localSheetId="6" hidden="1">#REF!</definedName>
    <definedName name="BExZM4US2DP7QFX3MP7L50SP2XOL" localSheetId="7" hidden="1">#REF!</definedName>
    <definedName name="BExZM4US2DP7QFX3MP7L50SP2XOL" localSheetId="8" hidden="1">#REF!</definedName>
    <definedName name="BExZM4US2DP7QFX3MP7L50SP2XOL" hidden="1">#REF!</definedName>
    <definedName name="BExZNQZT1LW9775RO9TLV3BRMJ10" localSheetId="5" hidden="1">#REF!</definedName>
    <definedName name="BExZNQZT1LW9775RO9TLV3BRMJ10" localSheetId="6" hidden="1">#REF!</definedName>
    <definedName name="BExZNQZT1LW9775RO9TLV3BRMJ10" localSheetId="7" hidden="1">#REF!</definedName>
    <definedName name="BExZNQZT1LW9775RO9TLV3BRMJ10" localSheetId="8" hidden="1">#REF!</definedName>
    <definedName name="BExZNQZT1LW9775RO9TLV3BRMJ10" hidden="1">#REF!</definedName>
    <definedName name="BExZO1C4DMHFFBZNZODSP4ZX7HD7" localSheetId="5" hidden="1">#REF!</definedName>
    <definedName name="BExZO1C4DMHFFBZNZODSP4ZX7HD7" localSheetId="6" hidden="1">#REF!</definedName>
    <definedName name="BExZO1C4DMHFFBZNZODSP4ZX7HD7" localSheetId="7" hidden="1">#REF!</definedName>
    <definedName name="BExZO1C4DMHFFBZNZODSP4ZX7HD7" localSheetId="8" hidden="1">#REF!</definedName>
    <definedName name="BExZO1C4DMHFFBZNZODSP4ZX7HD7" hidden="1">#REF!</definedName>
    <definedName name="BExZO99Z8LFFE2OU6KR3GU66ZU0M" localSheetId="5" hidden="1">#REF!</definedName>
    <definedName name="BExZO99Z8LFFE2OU6KR3GU66ZU0M" localSheetId="6" hidden="1">#REF!</definedName>
    <definedName name="BExZO99Z8LFFE2OU6KR3GU66ZU0M" localSheetId="7" hidden="1">#REF!</definedName>
    <definedName name="BExZO99Z8LFFE2OU6KR3GU66ZU0M" localSheetId="8" hidden="1">#REF!</definedName>
    <definedName name="BExZO99Z8LFFE2OU6KR3GU66ZU0M" hidden="1">#REF!</definedName>
    <definedName name="BExZP1QYR0G4BE2GNX7T40PRUWTE" localSheetId="5" hidden="1">#REF!</definedName>
    <definedName name="BExZP1QYR0G4BE2GNX7T40PRUWTE" localSheetId="6" hidden="1">#REF!</definedName>
    <definedName name="BExZP1QYR0G4BE2GNX7T40PRUWTE" localSheetId="7" hidden="1">#REF!</definedName>
    <definedName name="BExZP1QYR0G4BE2GNX7T40PRUWTE" localSheetId="8" hidden="1">#REF!</definedName>
    <definedName name="BExZP1QYR0G4BE2GNX7T40PRUWTE" hidden="1">#REF!</definedName>
    <definedName name="BExZPIOHX3ABCG2YJAIMI6N5FSPL" localSheetId="5" hidden="1">#REF!</definedName>
    <definedName name="BExZPIOHX3ABCG2YJAIMI6N5FSPL" localSheetId="6" hidden="1">#REF!</definedName>
    <definedName name="BExZPIOHX3ABCG2YJAIMI6N5FSPL" localSheetId="7" hidden="1">#REF!</definedName>
    <definedName name="BExZPIOHX3ABCG2YJAIMI6N5FSPL" localSheetId="8" hidden="1">#REF!</definedName>
    <definedName name="BExZPIOHX3ABCG2YJAIMI6N5FSPL" hidden="1">#REF!</definedName>
    <definedName name="BExZSGRVHGXOEDFDQC17GK8OZV7P" localSheetId="5" hidden="1">#REF!</definedName>
    <definedName name="BExZSGRVHGXOEDFDQC17GK8OZV7P" localSheetId="6" hidden="1">#REF!</definedName>
    <definedName name="BExZSGRVHGXOEDFDQC17GK8OZV7P" localSheetId="7" hidden="1">#REF!</definedName>
    <definedName name="BExZSGRVHGXOEDFDQC17GK8OZV7P" localSheetId="8" hidden="1">#REF!</definedName>
    <definedName name="BExZSGRVHGXOEDFDQC17GK8OZV7P" hidden="1">#REF!</definedName>
    <definedName name="BExZTDQR50ZLG9SHW463LMV4I9EF" localSheetId="5" hidden="1">#REF!</definedName>
    <definedName name="BExZTDQR50ZLG9SHW463LMV4I9EF" localSheetId="6" hidden="1">#REF!</definedName>
    <definedName name="BExZTDQR50ZLG9SHW463LMV4I9EF" localSheetId="7" hidden="1">#REF!</definedName>
    <definedName name="BExZTDQR50ZLG9SHW463LMV4I9EF" localSheetId="8" hidden="1">#REF!</definedName>
    <definedName name="BExZTDQR50ZLG9SHW463LMV4I9EF" hidden="1">#REF!</definedName>
    <definedName name="BExZTUZ96GGOOTAQJ1EXWAKRHOBY" localSheetId="5" hidden="1">#REF!</definedName>
    <definedName name="BExZTUZ96GGOOTAQJ1EXWAKRHOBY" localSheetId="6" hidden="1">#REF!</definedName>
    <definedName name="BExZTUZ96GGOOTAQJ1EXWAKRHOBY" localSheetId="7" hidden="1">#REF!</definedName>
    <definedName name="BExZTUZ96GGOOTAQJ1EXWAKRHOBY" localSheetId="8" hidden="1">#REF!</definedName>
    <definedName name="BExZTUZ96GGOOTAQJ1EXWAKRHOBY" hidden="1">#REF!</definedName>
    <definedName name="BExZWW2CJYV8V7QB41EBGP2YM5OG" localSheetId="5" hidden="1">#REF!</definedName>
    <definedName name="BExZWW2CJYV8V7QB41EBGP2YM5OG" localSheetId="6" hidden="1">#REF!</definedName>
    <definedName name="BExZWW2CJYV8V7QB41EBGP2YM5OG" localSheetId="7" hidden="1">#REF!</definedName>
    <definedName name="BExZWW2CJYV8V7QB41EBGP2YM5OG" localSheetId="8" hidden="1">#REF!</definedName>
    <definedName name="BExZWW2CJYV8V7QB41EBGP2YM5OG" hidden="1">#REF!</definedName>
    <definedName name="BExZXDLHT6EX4OUX2SOHWODQ9KYG" localSheetId="5" hidden="1">#REF!</definedName>
    <definedName name="BExZXDLHT6EX4OUX2SOHWODQ9KYG" localSheetId="6" hidden="1">#REF!</definedName>
    <definedName name="BExZXDLHT6EX4OUX2SOHWODQ9KYG" localSheetId="7" hidden="1">#REF!</definedName>
    <definedName name="BExZXDLHT6EX4OUX2SOHWODQ9KYG" localSheetId="8" hidden="1">#REF!</definedName>
    <definedName name="BExZXDLHT6EX4OUX2SOHWODQ9KYG" hidden="1">#REF!</definedName>
    <definedName name="BExZXIP1B5HNFGA7PQFHUGX95789" localSheetId="5" hidden="1">#REF!</definedName>
    <definedName name="BExZXIP1B5HNFGA7PQFHUGX95789" localSheetId="6" hidden="1">#REF!</definedName>
    <definedName name="BExZXIP1B5HNFGA7PQFHUGX95789" localSheetId="7" hidden="1">#REF!</definedName>
    <definedName name="BExZXIP1B5HNFGA7PQFHUGX95789" localSheetId="8" hidden="1">#REF!</definedName>
    <definedName name="BExZXIP1B5HNFGA7PQFHUGX95789" hidden="1">#REF!</definedName>
    <definedName name="BExZXIZTS8GLF0ST0UI7OYJ03SUP" localSheetId="5" hidden="1">#REF!</definedName>
    <definedName name="BExZXIZTS8GLF0ST0UI7OYJ03SUP" localSheetId="6" hidden="1">#REF!</definedName>
    <definedName name="BExZXIZTS8GLF0ST0UI7OYJ03SUP" localSheetId="7" hidden="1">#REF!</definedName>
    <definedName name="BExZXIZTS8GLF0ST0UI7OYJ03SUP" localSheetId="8" hidden="1">#REF!</definedName>
    <definedName name="BExZXIZTS8GLF0ST0UI7OYJ03SUP" hidden="1">#REF!</definedName>
    <definedName name="BExZYDPO844NEHFICNS2ASEB40T4" localSheetId="5" hidden="1">#REF!</definedName>
    <definedName name="BExZYDPO844NEHFICNS2ASEB40T4" localSheetId="6" hidden="1">#REF!</definedName>
    <definedName name="BExZYDPO844NEHFICNS2ASEB40T4" localSheetId="7" hidden="1">#REF!</definedName>
    <definedName name="BExZYDPO844NEHFICNS2ASEB40T4" localSheetId="8" hidden="1">#REF!</definedName>
    <definedName name="BExZYDPO844NEHFICNS2ASEB40T4" hidden="1">#REF!</definedName>
    <definedName name="BExZZ3HGNEG3YX1H9M9DVR5C2JO2" localSheetId="5" hidden="1">#REF!</definedName>
    <definedName name="BExZZ3HGNEG3YX1H9M9DVR5C2JO2" localSheetId="6" hidden="1">#REF!</definedName>
    <definedName name="BExZZ3HGNEG3YX1H9M9DVR5C2JO2" localSheetId="7" hidden="1">#REF!</definedName>
    <definedName name="BExZZ3HGNEG3YX1H9M9DVR5C2JO2" localSheetId="8" hidden="1">#REF!</definedName>
    <definedName name="BExZZ3HGNEG3YX1H9M9DVR5C2JO2" hidden="1">#REF!</definedName>
    <definedName name="Country">[3]Setup!$C$11</definedName>
    <definedName name="Currency">[3]Setup!$C$15</definedName>
    <definedName name="pag01_as">[4]en!$A$1:$AG$131</definedName>
    <definedName name="pag01_en">[5]en!$A$1:$AG$131</definedName>
    <definedName name="pag01_fr" localSheetId="5">#REF!</definedName>
    <definedName name="pag01_fr" localSheetId="6">#REF!</definedName>
    <definedName name="pag01_fr" localSheetId="7">#REF!</definedName>
    <definedName name="pag01_fr" localSheetId="8">#REF!</definedName>
    <definedName name="pag01_fr">#REF!</definedName>
    <definedName name="pag01_ge">[6]de!$A$1:$AG$65</definedName>
    <definedName name="pag02_en" localSheetId="5">[5]en!#REF!</definedName>
    <definedName name="pag02_en" localSheetId="6">[5]en!#REF!</definedName>
    <definedName name="pag02_en" localSheetId="7">[5]en!#REF!</definedName>
    <definedName name="pag02_en" localSheetId="8">[5]en!#REF!</definedName>
    <definedName name="pag02_en">[5]en!#REF!</definedName>
    <definedName name="pag02_fr" localSheetId="5">#REF!</definedName>
    <definedName name="pag02_fr" localSheetId="6">#REF!</definedName>
    <definedName name="pag02_fr" localSheetId="7">#REF!</definedName>
    <definedName name="pag02_fr" localSheetId="8">#REF!</definedName>
    <definedName name="pag02_fr">#REF!</definedName>
    <definedName name="pag02_ge" localSheetId="5">[6]de!#REF!</definedName>
    <definedName name="pag02_ge" localSheetId="6">[6]de!#REF!</definedName>
    <definedName name="pag02_ge" localSheetId="7">[6]de!#REF!</definedName>
    <definedName name="pag02_ge" localSheetId="8">[6]de!#REF!</definedName>
    <definedName name="pag02_ge">[6]de!#REF!</definedName>
    <definedName name="pag03_en" localSheetId="6">[5]en!#REF!</definedName>
    <definedName name="pag03_en" localSheetId="7">[5]en!#REF!</definedName>
    <definedName name="pag03_en" localSheetId="8">[5]en!#REF!</definedName>
    <definedName name="pag03_en">[5]en!#REF!</definedName>
    <definedName name="pag03_fr">[6]fr!$A$66:$AG$130</definedName>
    <definedName name="pag03_ge">[6]de!$A$66:$AG$130</definedName>
    <definedName name="pag04_en">[5]en!$A$132:$AG$195</definedName>
    <definedName name="pag04_fr" localSheetId="5">#REF!</definedName>
    <definedName name="pag04_fr" localSheetId="6">#REF!</definedName>
    <definedName name="pag04_fr" localSheetId="7">#REF!</definedName>
    <definedName name="pag04_fr" localSheetId="8">#REF!</definedName>
    <definedName name="pag04_fr">#REF!</definedName>
    <definedName name="pag04_ge">[6]de!$A$131:$AG$195</definedName>
    <definedName name="pag05_en">[5]en!$A$196:$AG$260</definedName>
    <definedName name="pag05_fr" localSheetId="5">#REF!</definedName>
    <definedName name="pag05_fr" localSheetId="6">#REF!</definedName>
    <definedName name="pag05_fr" localSheetId="7">#REF!</definedName>
    <definedName name="pag05_fr" localSheetId="8">#REF!</definedName>
    <definedName name="pag05_fr">#REF!</definedName>
    <definedName name="pag05_ge">[6]de!$A$196:$AG$260</definedName>
    <definedName name="pag06_en">[5]en!$A$261:$AG$325</definedName>
    <definedName name="pag06_fr" localSheetId="5">#REF!</definedName>
    <definedName name="pag06_fr" localSheetId="6">#REF!</definedName>
    <definedName name="pag06_fr" localSheetId="7">#REF!</definedName>
    <definedName name="pag06_fr" localSheetId="8">#REF!</definedName>
    <definedName name="pag06_fr">#REF!</definedName>
    <definedName name="pag06_ge">[6]de!$A$261:$AG$325</definedName>
    <definedName name="pag07_en">[5]en!$A$326:$AG$390</definedName>
    <definedName name="pag07_fr" localSheetId="5">#REF!</definedName>
    <definedName name="pag07_fr" localSheetId="6">#REF!</definedName>
    <definedName name="pag07_fr" localSheetId="7">#REF!</definedName>
    <definedName name="pag07_fr" localSheetId="8">#REF!</definedName>
    <definedName name="pag07_fr">#REF!</definedName>
    <definedName name="pag07_ge">[6]de!$A$326:$AG$390</definedName>
    <definedName name="pag08_en">[5]en!$A$391:$AG$455</definedName>
    <definedName name="pag08_fr" localSheetId="5">#REF!</definedName>
    <definedName name="pag08_fr" localSheetId="6">#REF!</definedName>
    <definedName name="pag08_fr" localSheetId="7">#REF!</definedName>
    <definedName name="pag08_fr" localSheetId="8">#REF!</definedName>
    <definedName name="pag08_fr">#REF!</definedName>
    <definedName name="pag08_ge">[6]de!$A$391:$AG$455</definedName>
    <definedName name="pag09_en">[5]en!$A$456:$AG$520</definedName>
    <definedName name="pag09_fr" localSheetId="5">#REF!</definedName>
    <definedName name="pag09_fr" localSheetId="6">#REF!</definedName>
    <definedName name="pag09_fr" localSheetId="7">#REF!</definedName>
    <definedName name="pag09_fr" localSheetId="8">#REF!</definedName>
    <definedName name="pag09_fr">#REF!</definedName>
    <definedName name="pag09_ge">[6]de!$A$456:$AG$520</definedName>
    <definedName name="pag10_en">[5]en!$A$521:$AG$585</definedName>
    <definedName name="pag10_fr" localSheetId="5">#REF!</definedName>
    <definedName name="pag10_fr" localSheetId="6">#REF!</definedName>
    <definedName name="pag10_fr" localSheetId="7">#REF!</definedName>
    <definedName name="pag10_fr" localSheetId="8">#REF!</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 localSheetId="5">#REF!</definedName>
    <definedName name="tab00_fr" localSheetId="6">#REF!</definedName>
    <definedName name="tab00_fr" localSheetId="7">#REF!</definedName>
    <definedName name="tab00_fr" localSheetId="8">#REF!</definedName>
    <definedName name="tab00_fr">#REF!</definedName>
    <definedName name="tab00_ge" localSheetId="5">#REF!</definedName>
    <definedName name="tab00_ge" localSheetId="6">#REF!</definedName>
    <definedName name="tab00_ge" localSheetId="7">#REF!</definedName>
    <definedName name="tab00_ge" localSheetId="8">#REF!</definedName>
    <definedName name="tab00_ge">#REF!</definedName>
    <definedName name="tab01_en" localSheetId="5">[5]en!#REF!</definedName>
    <definedName name="tab01_en" localSheetId="6">[5]en!#REF!</definedName>
    <definedName name="tab01_en" localSheetId="7">[5]en!#REF!</definedName>
    <definedName name="tab01_en" localSheetId="8">[5]en!#REF!</definedName>
    <definedName name="tab01_en">[5]en!#REF!</definedName>
    <definedName name="tab01_fr" localSheetId="5">#REF!</definedName>
    <definedName name="tab01_fr" localSheetId="6">#REF!</definedName>
    <definedName name="tab01_fr" localSheetId="7">#REF!</definedName>
    <definedName name="tab01_fr" localSheetId="8">#REF!</definedName>
    <definedName name="tab01_fr">#REF!</definedName>
    <definedName name="tab01_ge" localSheetId="5">#REF!</definedName>
    <definedName name="tab01_ge" localSheetId="6">#REF!</definedName>
    <definedName name="tab01_ge" localSheetId="7">#REF!</definedName>
    <definedName name="tab01_ge" localSheetId="8">#REF!</definedName>
    <definedName name="tab01_ge">#REF!</definedName>
    <definedName name="tab02_en">[5]en!$A$132:$AG$156</definedName>
    <definedName name="tab02_fr" localSheetId="5">#REF!</definedName>
    <definedName name="tab02_fr" localSheetId="6">#REF!</definedName>
    <definedName name="tab02_fr" localSheetId="7">#REF!</definedName>
    <definedName name="tab02_fr" localSheetId="8">#REF!</definedName>
    <definedName name="tab02_fr">#REF!</definedName>
    <definedName name="tab02_ge" localSheetId="5">#REF!</definedName>
    <definedName name="tab02_ge" localSheetId="6">#REF!</definedName>
    <definedName name="tab02_ge" localSheetId="7">#REF!</definedName>
    <definedName name="tab02_ge" localSheetId="8">#REF!</definedName>
    <definedName name="tab02_ge">#REF!</definedName>
    <definedName name="tab03_en">[5]en!$A$161:$AG$184</definedName>
    <definedName name="tab03_fr" localSheetId="5">#REF!</definedName>
    <definedName name="tab03_fr" localSheetId="6">#REF!</definedName>
    <definedName name="tab03_fr" localSheetId="7">#REF!</definedName>
    <definedName name="tab03_fr" localSheetId="8">#REF!</definedName>
    <definedName name="tab03_fr">#REF!</definedName>
    <definedName name="tab03_ge" localSheetId="5">#REF!</definedName>
    <definedName name="tab03_ge" localSheetId="6">#REF!</definedName>
    <definedName name="tab03_ge" localSheetId="7">#REF!</definedName>
    <definedName name="tab03_ge" localSheetId="8">#REF!</definedName>
    <definedName name="tab03_ge">#REF!</definedName>
    <definedName name="tab04_en">[5]en!$A$197:$AG$236</definedName>
    <definedName name="tab04_fr" localSheetId="5">#REF!</definedName>
    <definedName name="tab04_fr" localSheetId="6">#REF!</definedName>
    <definedName name="tab04_fr" localSheetId="7">#REF!</definedName>
    <definedName name="tab04_fr" localSheetId="8">#REF!</definedName>
    <definedName name="tab04_fr">#REF!</definedName>
    <definedName name="tab04_ge" localSheetId="5">#REF!</definedName>
    <definedName name="tab04_ge" localSheetId="6">#REF!</definedName>
    <definedName name="tab04_ge" localSheetId="7">#REF!</definedName>
    <definedName name="tab04_ge" localSheetId="8">#REF!</definedName>
    <definedName name="tab04_ge">#REF!</definedName>
    <definedName name="tab05_en">[5]en!$A$262:$AG$302</definedName>
    <definedName name="tab05_fr" localSheetId="5">#REF!</definedName>
    <definedName name="tab05_fr" localSheetId="6">#REF!</definedName>
    <definedName name="tab05_fr" localSheetId="7">#REF!</definedName>
    <definedName name="tab05_fr" localSheetId="8">#REF!</definedName>
    <definedName name="tab05_fr">#REF!</definedName>
    <definedName name="tab05_ge" localSheetId="5">#REF!</definedName>
    <definedName name="tab05_ge" localSheetId="6">#REF!</definedName>
    <definedName name="tab05_ge" localSheetId="7">#REF!</definedName>
    <definedName name="tab05_ge" localSheetId="8">#REF!</definedName>
    <definedName name="tab05_ge">#REF!</definedName>
    <definedName name="tab06_en">[5]en!$A$327:$AG$361</definedName>
    <definedName name="tab06_fr" localSheetId="5">#REF!</definedName>
    <definedName name="tab06_fr" localSheetId="6">#REF!</definedName>
    <definedName name="tab06_fr" localSheetId="7">#REF!</definedName>
    <definedName name="tab06_fr" localSheetId="8">#REF!</definedName>
    <definedName name="tab06_fr">#REF!</definedName>
    <definedName name="tab06_ge" localSheetId="5">#REF!</definedName>
    <definedName name="tab06_ge" localSheetId="6">#REF!</definedName>
    <definedName name="tab06_ge" localSheetId="7">#REF!</definedName>
    <definedName name="tab06_ge" localSheetId="8">#REF!</definedName>
    <definedName name="tab06_ge">#REF!</definedName>
    <definedName name="tab07_en">[5]en!$A$366:$AG$389</definedName>
    <definedName name="tab07_fr" localSheetId="5">#REF!</definedName>
    <definedName name="tab07_fr" localSheetId="6">#REF!</definedName>
    <definedName name="tab07_fr" localSheetId="7">#REF!</definedName>
    <definedName name="tab07_fr" localSheetId="8">#REF!</definedName>
    <definedName name="tab07_fr">#REF!</definedName>
    <definedName name="tab07_ge" localSheetId="5">#REF!</definedName>
    <definedName name="tab07_ge" localSheetId="6">#REF!</definedName>
    <definedName name="tab07_ge" localSheetId="7">#REF!</definedName>
    <definedName name="tab07_ge" localSheetId="8">#REF!</definedName>
    <definedName name="tab07_ge">#REF!</definedName>
    <definedName name="tab08_en">[5]en!$A$392:$AG$419</definedName>
    <definedName name="tab08_fr" localSheetId="5">#REF!</definedName>
    <definedName name="tab08_fr" localSheetId="6">#REF!</definedName>
    <definedName name="tab08_fr" localSheetId="7">#REF!</definedName>
    <definedName name="tab08_fr" localSheetId="8">#REF!</definedName>
    <definedName name="tab08_fr">#REF!</definedName>
    <definedName name="tab08_ge" localSheetId="5">#REF!</definedName>
    <definedName name="tab08_ge" localSheetId="6">#REF!</definedName>
    <definedName name="tab08_ge" localSheetId="7">#REF!</definedName>
    <definedName name="tab08_ge" localSheetId="8">#REF!</definedName>
    <definedName name="tab08_ge">#REF!</definedName>
    <definedName name="tab09_en">[5]en!$A$424:$AG$448</definedName>
    <definedName name="tab09_fr" localSheetId="5">#REF!</definedName>
    <definedName name="tab09_fr" localSheetId="6">#REF!</definedName>
    <definedName name="tab09_fr" localSheetId="7">#REF!</definedName>
    <definedName name="tab09_fr" localSheetId="8">#REF!</definedName>
    <definedName name="tab09_fr">#REF!</definedName>
    <definedName name="tab09_ge" localSheetId="5">#REF!</definedName>
    <definedName name="tab09_ge" localSheetId="6">#REF!</definedName>
    <definedName name="tab09_ge" localSheetId="7">#REF!</definedName>
    <definedName name="tab09_ge" localSheetId="8">#REF!</definedName>
    <definedName name="tab09_ge">#REF!</definedName>
    <definedName name="tab10_en">[5]en!$A$457:$AG$495</definedName>
    <definedName name="tab10_fr" localSheetId="5">#REF!</definedName>
    <definedName name="tab10_fr" localSheetId="6">#REF!</definedName>
    <definedName name="tab10_fr" localSheetId="7">#REF!</definedName>
    <definedName name="tab10_fr" localSheetId="8">#REF!</definedName>
    <definedName name="tab10_fr">#REF!</definedName>
    <definedName name="tab10_ge" localSheetId="5">#REF!</definedName>
    <definedName name="tab10_ge" localSheetId="6">#REF!</definedName>
    <definedName name="tab10_ge" localSheetId="7">#REF!</definedName>
    <definedName name="tab10_ge" localSheetId="8">#REF!</definedName>
    <definedName name="tab10_ge">#REF!</definedName>
    <definedName name="tab11_en">[5]en!$A$522:$AG$550</definedName>
    <definedName name="tab11_fr" localSheetId="5">#REF!</definedName>
    <definedName name="tab11_fr" localSheetId="6">#REF!</definedName>
    <definedName name="tab11_fr" localSheetId="7">#REF!</definedName>
    <definedName name="tab11_fr" localSheetId="8">#REF!</definedName>
    <definedName name="tab11_fr">#REF!</definedName>
    <definedName name="tab11_ge" localSheetId="5">#REF!</definedName>
    <definedName name="tab11_ge" localSheetId="6">#REF!</definedName>
    <definedName name="tab11_ge" localSheetId="7">#REF!</definedName>
    <definedName name="tab11_ge" localSheetId="8">#REF!</definedName>
    <definedName name="tab11_ge">#REF!</definedName>
    <definedName name="tab12_en">[5]en!$A$555:$AG$572</definedName>
    <definedName name="tab12_fr" localSheetId="5">#REF!</definedName>
    <definedName name="tab12_fr" localSheetId="6">#REF!</definedName>
    <definedName name="tab12_fr" localSheetId="7">#REF!</definedName>
    <definedName name="tab12_fr" localSheetId="8">#REF!</definedName>
    <definedName name="tab12_fr">#REF!</definedName>
    <definedName name="tab12_ge" localSheetId="5">#REF!</definedName>
    <definedName name="tab12_ge" localSheetId="6">#REF!</definedName>
    <definedName name="tab12_ge" localSheetId="7">#REF!</definedName>
    <definedName name="tab12_ge" localSheetId="8">#REF!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I44" i="2"/>
  <c r="C54" i="9" l="1"/>
  <c r="F11" i="23" l="1"/>
  <c r="E11" i="23"/>
  <c r="D11" i="23"/>
  <c r="C11" i="23"/>
  <c r="F8" i="23"/>
  <c r="E8" i="23"/>
  <c r="D8" i="23"/>
  <c r="C8" i="23"/>
  <c r="F12" i="22" l="1"/>
  <c r="F8" i="22" s="1"/>
  <c r="F11" i="22"/>
  <c r="F7" i="22" s="1"/>
  <c r="E12" i="22" l="1"/>
  <c r="E8" i="22" s="1"/>
  <c r="D12" i="22"/>
  <c r="D8" i="22" s="1"/>
  <c r="E11" i="22"/>
  <c r="E7" i="22" s="1"/>
  <c r="D11" i="22"/>
  <c r="D7" i="22" s="1"/>
  <c r="N49" i="9" l="1"/>
  <c r="L49" i="9"/>
  <c r="N52" i="9"/>
  <c r="L52" i="9"/>
  <c r="K54" i="19" l="1"/>
  <c r="K56" i="19" s="1"/>
  <c r="K58" i="19" s="1"/>
  <c r="K63" i="19" s="1"/>
  <c r="J54" i="19"/>
  <c r="J56" i="19" s="1"/>
  <c r="J58" i="19" s="1"/>
  <c r="J63" i="19" s="1"/>
  <c r="I54" i="19"/>
  <c r="I56" i="19" s="1"/>
  <c r="I58" i="19" s="1"/>
  <c r="I63" i="19" s="1"/>
  <c r="H54" i="19"/>
  <c r="H56" i="19" s="1"/>
  <c r="H58" i="19" s="1"/>
  <c r="H63" i="19" s="1"/>
  <c r="G54" i="19"/>
  <c r="G56" i="19" s="1"/>
  <c r="G58" i="19" s="1"/>
  <c r="G63" i="19" s="1"/>
  <c r="F54" i="19"/>
  <c r="F56" i="19" s="1"/>
  <c r="F58" i="19" s="1"/>
  <c r="F63" i="19" s="1"/>
  <c r="E54" i="19"/>
  <c r="E56" i="19" s="1"/>
  <c r="E58" i="19" s="1"/>
  <c r="E63" i="19" s="1"/>
  <c r="D54" i="19"/>
  <c r="D56" i="19" s="1"/>
  <c r="D58" i="19" s="1"/>
  <c r="D63" i="19" s="1"/>
  <c r="C54" i="19"/>
  <c r="C56" i="19" s="1"/>
  <c r="C58" i="19" s="1"/>
  <c r="C63" i="19" s="1"/>
  <c r="K52" i="19"/>
  <c r="J52" i="19"/>
  <c r="I52" i="19"/>
  <c r="H52" i="19"/>
  <c r="K27" i="19"/>
  <c r="K29" i="19" s="1"/>
  <c r="K34" i="19" s="1"/>
  <c r="K39" i="19" s="1"/>
  <c r="J27" i="19"/>
  <c r="J29" i="19" s="1"/>
  <c r="J34" i="19" s="1"/>
  <c r="J39" i="19" s="1"/>
  <c r="I27" i="19"/>
  <c r="I29" i="19" s="1"/>
  <c r="I34" i="19" s="1"/>
  <c r="I39" i="19" s="1"/>
  <c r="H27" i="19"/>
  <c r="H29" i="19" s="1"/>
  <c r="H34" i="19" s="1"/>
  <c r="H39" i="19" s="1"/>
  <c r="G27" i="19"/>
  <c r="G29" i="19" s="1"/>
  <c r="G34" i="19" s="1"/>
  <c r="G39" i="19" s="1"/>
  <c r="F27" i="19"/>
  <c r="F29" i="19" s="1"/>
  <c r="F34" i="19" s="1"/>
  <c r="F39" i="19" s="1"/>
  <c r="E27" i="19"/>
  <c r="E29" i="19" s="1"/>
  <c r="E34" i="19" s="1"/>
  <c r="E39" i="19" s="1"/>
  <c r="D27" i="19"/>
  <c r="D29" i="19" s="1"/>
  <c r="D34" i="19" s="1"/>
  <c r="D39" i="19" s="1"/>
  <c r="C27" i="19"/>
  <c r="C29" i="19" s="1"/>
  <c r="C34" i="19" s="1"/>
  <c r="C39" i="19" s="1"/>
  <c r="K8" i="19"/>
  <c r="K10" i="19" s="1"/>
  <c r="K12" i="19" s="1"/>
  <c r="K17" i="19" s="1"/>
  <c r="J8" i="19"/>
  <c r="J10" i="19" s="1"/>
  <c r="J12" i="19" s="1"/>
  <c r="J17" i="19" s="1"/>
  <c r="I8" i="19"/>
  <c r="I10" i="19" s="1"/>
  <c r="I12" i="19" s="1"/>
  <c r="I17" i="19" s="1"/>
  <c r="H8" i="19"/>
  <c r="H10" i="19" s="1"/>
  <c r="H12" i="19" s="1"/>
  <c r="H17" i="19" s="1"/>
  <c r="G8" i="19"/>
  <c r="G10" i="19" s="1"/>
  <c r="G12" i="19" s="1"/>
  <c r="G17" i="19" s="1"/>
  <c r="F8" i="19"/>
  <c r="F10" i="19" s="1"/>
  <c r="F12" i="19" s="1"/>
  <c r="F17" i="19" s="1"/>
  <c r="E8" i="19"/>
  <c r="E10" i="19" s="1"/>
  <c r="E12" i="19" s="1"/>
  <c r="E17" i="19" s="1"/>
  <c r="D8" i="19"/>
  <c r="D10" i="19" s="1"/>
  <c r="D12" i="19" s="1"/>
  <c r="D17" i="19" s="1"/>
  <c r="C8" i="19"/>
  <c r="C10" i="19" s="1"/>
  <c r="C12" i="19" s="1"/>
  <c r="C17" i="19" s="1"/>
  <c r="O10" i="2" l="1"/>
  <c r="M10" i="2"/>
  <c r="K12" i="2"/>
  <c r="K11" i="2"/>
  <c r="K10" i="2"/>
  <c r="I12" i="2"/>
  <c r="I11" i="2"/>
  <c r="M49" i="9" l="1"/>
  <c r="E16" i="11" l="1"/>
  <c r="F31" i="11"/>
  <c r="F30" i="11"/>
  <c r="F26" i="11"/>
  <c r="F24" i="11"/>
  <c r="F10" i="11"/>
  <c r="E10" i="11"/>
  <c r="D26" i="11"/>
  <c r="D24" i="11"/>
  <c r="C10" i="11"/>
  <c r="D10" i="11" l="1"/>
  <c r="N18" i="9" l="1"/>
  <c r="M18" i="9"/>
  <c r="L18" i="9"/>
  <c r="K18" i="9"/>
  <c r="J18" i="9"/>
  <c r="I18" i="9"/>
  <c r="F56" i="9"/>
  <c r="E56" i="9"/>
  <c r="D56" i="9"/>
  <c r="C56" i="9"/>
  <c r="F54" i="9" l="1"/>
  <c r="E54" i="9"/>
  <c r="D54" i="9"/>
  <c r="D55" i="9" l="1"/>
  <c r="K53" i="9"/>
  <c r="M53" i="9" s="1"/>
  <c r="N53" i="9" s="1"/>
  <c r="N54" i="9" s="1"/>
  <c r="J53" i="9"/>
  <c r="H53" i="9"/>
  <c r="M52" i="9"/>
  <c r="K32" i="9"/>
  <c r="K34" i="9" s="1"/>
  <c r="K37" i="9" s="1"/>
  <c r="L53" i="9" l="1"/>
  <c r="L54" i="9" s="1"/>
  <c r="K39" i="9"/>
  <c r="K40" i="9" s="1"/>
  <c r="N38" i="9"/>
  <c r="L38" i="9"/>
  <c r="J38" i="9"/>
  <c r="F35" i="9"/>
  <c r="F37" i="9" s="1"/>
  <c r="F39" i="9" s="1"/>
  <c r="N36" i="9"/>
  <c r="L36" i="9"/>
  <c r="J36" i="9"/>
  <c r="H36" i="9"/>
  <c r="M32" i="9" l="1"/>
  <c r="M34" i="9" s="1"/>
  <c r="M37" i="9" s="1"/>
  <c r="M48" i="9"/>
  <c r="N48" i="9" s="1"/>
  <c r="K48" i="9"/>
  <c r="L32" i="9"/>
  <c r="L34" i="9" s="1"/>
  <c r="L37" i="9" s="1"/>
  <c r="L39" i="9" s="1"/>
  <c r="L40" i="9" s="1"/>
  <c r="I48" i="9"/>
  <c r="G48" i="9"/>
  <c r="N47" i="9"/>
  <c r="M47" i="9"/>
  <c r="L47" i="9"/>
  <c r="K47" i="9"/>
  <c r="I47" i="9"/>
  <c r="G47" i="9"/>
  <c r="F47" i="9"/>
  <c r="E47" i="9"/>
  <c r="D47" i="9"/>
  <c r="C47" i="9"/>
  <c r="J30" i="9"/>
  <c r="J47" i="9" s="1"/>
  <c r="H30" i="9"/>
  <c r="H47" i="9" s="1"/>
  <c r="N46" i="9"/>
  <c r="M46" i="9"/>
  <c r="L46" i="9"/>
  <c r="K46" i="9"/>
  <c r="J46" i="9"/>
  <c r="I46" i="9"/>
  <c r="G46" i="9"/>
  <c r="F46" i="9"/>
  <c r="E46" i="9"/>
  <c r="D46" i="9"/>
  <c r="C46" i="9"/>
  <c r="N45" i="9"/>
  <c r="M45" i="9"/>
  <c r="L45" i="9"/>
  <c r="K45" i="9"/>
  <c r="J45" i="9"/>
  <c r="I45" i="9"/>
  <c r="H45" i="9"/>
  <c r="G45" i="9"/>
  <c r="F45" i="9"/>
  <c r="E45" i="9"/>
  <c r="D45" i="9"/>
  <c r="C45" i="9"/>
  <c r="H29" i="9"/>
  <c r="H46" i="9" s="1"/>
  <c r="K49" i="9" l="1"/>
  <c r="K52" i="9"/>
  <c r="M39" i="9"/>
  <c r="M40" i="9" s="1"/>
  <c r="M44" i="2"/>
  <c r="K44" i="2"/>
  <c r="N23" i="2"/>
  <c r="L23" i="2"/>
  <c r="J23" i="2"/>
  <c r="K54" i="9" l="1"/>
  <c r="I10" i="2"/>
  <c r="H23" i="2"/>
  <c r="O25" i="2"/>
  <c r="M25" i="2"/>
  <c r="K25" i="2"/>
  <c r="F25" i="12"/>
  <c r="E25" i="12"/>
  <c r="D25" i="12"/>
  <c r="C25" i="12"/>
  <c r="K56" i="9" l="1"/>
  <c r="L56" i="9"/>
  <c r="N11" i="9"/>
  <c r="N10" i="9"/>
  <c r="N9" i="9"/>
  <c r="L11" i="9"/>
  <c r="L10" i="9"/>
  <c r="L9" i="9"/>
  <c r="J11" i="9"/>
  <c r="J10" i="9"/>
  <c r="J9" i="9"/>
  <c r="H11" i="9"/>
  <c r="H10" i="9"/>
  <c r="H9" i="9"/>
  <c r="N8" i="9"/>
  <c r="L8" i="9"/>
  <c r="J8" i="9"/>
  <c r="H8" i="9"/>
  <c r="E45" i="2"/>
  <c r="O14" i="7" l="1"/>
  <c r="M14" i="7"/>
  <c r="L14" i="7"/>
  <c r="F13" i="7"/>
  <c r="E13" i="7"/>
  <c r="D13" i="7"/>
  <c r="C13" i="7"/>
  <c r="B13" i="7"/>
  <c r="G14" i="7" l="1"/>
  <c r="H14" i="7"/>
  <c r="I14" i="7"/>
  <c r="J14" i="7"/>
  <c r="N14" i="7"/>
  <c r="K14" i="7"/>
  <c r="O8" i="7" l="1"/>
  <c r="O37" i="2" s="1"/>
  <c r="N8" i="7"/>
  <c r="M37" i="2" s="1"/>
  <c r="M8" i="7"/>
  <c r="K37" i="2" s="1"/>
  <c r="L8" i="7"/>
  <c r="I37" i="2" s="1"/>
  <c r="K8" i="7"/>
  <c r="J8" i="7"/>
  <c r="I8" i="7"/>
  <c r="H8" i="7"/>
  <c r="G8" i="7"/>
  <c r="O3" i="7"/>
  <c r="N37" i="2" s="1"/>
  <c r="N3" i="7"/>
  <c r="L37" i="2" s="1"/>
  <c r="M3" i="7"/>
  <c r="J37" i="2" s="1"/>
  <c r="L3" i="7"/>
  <c r="H37" i="2" s="1"/>
  <c r="K3" i="7"/>
  <c r="J3" i="7"/>
  <c r="I3" i="7"/>
  <c r="H3" i="7"/>
  <c r="G3" i="7"/>
  <c r="O32" i="2"/>
  <c r="M32" i="2"/>
  <c r="K32" i="2"/>
  <c r="I32" i="2"/>
  <c r="G23" i="2" l="1"/>
  <c r="F23" i="2"/>
  <c r="E23" i="2"/>
  <c r="D23" i="2"/>
  <c r="C23" i="2"/>
  <c r="O24" i="2"/>
  <c r="O23" i="2" s="1"/>
  <c r="M24" i="2"/>
  <c r="M23" i="2" s="1"/>
  <c r="K24" i="2"/>
  <c r="K23" i="2" s="1"/>
  <c r="I24" i="2" l="1"/>
  <c r="I23" i="2" l="1"/>
  <c r="O11" i="2" l="1"/>
  <c r="M11" i="2"/>
  <c r="E22" i="2"/>
  <c r="C22" i="2"/>
  <c r="I20" i="2"/>
  <c r="M21" i="2"/>
  <c r="G19" i="2" l="1"/>
  <c r="F19" i="2"/>
  <c r="E19" i="2"/>
  <c r="D19" i="2"/>
  <c r="C19" i="2"/>
  <c r="J44" i="9" l="1"/>
  <c r="I44" i="9"/>
  <c r="N32" i="9"/>
  <c r="N34" i="9" s="1"/>
  <c r="N37" i="9" s="1"/>
  <c r="N39" i="9" s="1"/>
  <c r="N40" i="9" s="1"/>
  <c r="J27" i="9"/>
  <c r="J32" i="9" s="1"/>
  <c r="J34" i="9" s="1"/>
  <c r="J37" i="9" s="1"/>
  <c r="J39" i="9" s="1"/>
  <c r="J40" i="9" s="1"/>
  <c r="I27" i="9"/>
  <c r="I32" i="9" s="1"/>
  <c r="I34" i="9" s="1"/>
  <c r="I37" i="9" s="1"/>
  <c r="N16" i="9"/>
  <c r="M16" i="9"/>
  <c r="L16" i="9"/>
  <c r="K16" i="9"/>
  <c r="J16" i="9"/>
  <c r="I16" i="9"/>
  <c r="M15" i="9"/>
  <c r="N15" i="9" s="1"/>
  <c r="K15" i="9"/>
  <c r="L15" i="9" s="1"/>
  <c r="I15" i="9"/>
  <c r="J15" i="9" s="1"/>
  <c r="J52" i="9" l="1"/>
  <c r="J49" i="9"/>
  <c r="J54" i="9" s="1"/>
  <c r="I39" i="9"/>
  <c r="I40" i="9" s="1"/>
  <c r="I52" i="9"/>
  <c r="I49" i="9"/>
  <c r="M54" i="9"/>
  <c r="K42" i="9"/>
  <c r="L42" i="9"/>
  <c r="I54" i="9" l="1"/>
  <c r="M56" i="9"/>
  <c r="M42" i="9" s="1"/>
  <c r="N56" i="9"/>
  <c r="N42" i="9" s="1"/>
  <c r="L24" i="9"/>
  <c r="L22" i="9" s="1"/>
  <c r="L13" i="9" s="1"/>
  <c r="N24" i="9"/>
  <c r="M24" i="9"/>
  <c r="M22" i="9" s="1"/>
  <c r="M13" i="9" s="1"/>
  <c r="I24" i="9"/>
  <c r="K24" i="9"/>
  <c r="K22" i="9" s="1"/>
  <c r="K13" i="9" s="1"/>
  <c r="J24" i="9"/>
  <c r="N22" i="9" l="1"/>
  <c r="N13" i="9" s="1"/>
  <c r="N20" i="9" s="1"/>
  <c r="K20" i="9"/>
  <c r="L20" i="9"/>
  <c r="M20" i="9"/>
  <c r="I56" i="9"/>
  <c r="I42" i="9" s="1"/>
  <c r="I22" i="9" s="1"/>
  <c r="I13" i="9" s="1"/>
  <c r="I20" i="9" s="1"/>
  <c r="J56" i="9"/>
  <c r="J42" i="9" s="1"/>
  <c r="J22" i="9" s="1"/>
  <c r="J13" i="9" s="1"/>
  <c r="J20" i="9" s="1"/>
  <c r="F13" i="2"/>
  <c r="G14" i="2" s="1"/>
  <c r="H15" i="2" s="1"/>
  <c r="E13" i="2"/>
  <c r="F14" i="2" s="1"/>
  <c r="G15" i="2" s="1"/>
  <c r="D15" i="2"/>
  <c r="D14" i="2"/>
  <c r="E15" i="2" s="1"/>
  <c r="D13" i="2"/>
  <c r="E14" i="2" s="1"/>
  <c r="F15" i="2" s="1"/>
  <c r="J13" i="2"/>
  <c r="K13" i="2" s="1"/>
  <c r="I13" i="2"/>
  <c r="J14" i="2" s="1"/>
  <c r="H13" i="2"/>
  <c r="G13" i="2"/>
  <c r="H14" i="2" s="1"/>
  <c r="E11" i="2"/>
  <c r="D11" i="2"/>
  <c r="C11" i="2"/>
  <c r="E10" i="2"/>
  <c r="D10" i="2"/>
  <c r="C10" i="2"/>
  <c r="K14" i="2" l="1"/>
  <c r="I14" i="2"/>
  <c r="K15" i="2" s="1"/>
  <c r="C17" i="2"/>
  <c r="I15" i="2"/>
  <c r="C28" i="2" l="1"/>
  <c r="C27" i="2"/>
  <c r="J15" i="2"/>
  <c r="O20" i="2"/>
  <c r="M20" i="2"/>
  <c r="K20" i="2"/>
  <c r="O22" i="2"/>
  <c r="M22" i="2"/>
  <c r="K22" i="2"/>
  <c r="O44" i="2" l="1"/>
  <c r="I21" i="2" l="1"/>
  <c r="O25" i="7"/>
  <c r="O21" i="2" l="1"/>
  <c r="K21" i="2"/>
  <c r="J19" i="2" l="1"/>
  <c r="L19" i="2"/>
  <c r="N19" i="2"/>
  <c r="L15" i="2"/>
  <c r="M15" i="2"/>
  <c r="L14" i="2"/>
  <c r="O12" i="2"/>
  <c r="N13" i="2"/>
  <c r="M12" i="2"/>
  <c r="O13" i="2" s="1"/>
  <c r="L13" i="2"/>
  <c r="N14" i="2" l="1"/>
  <c r="O14" i="2" s="1"/>
  <c r="M13" i="2"/>
  <c r="N15" i="2"/>
  <c r="O15" i="2" s="1"/>
  <c r="M14" i="2"/>
  <c r="F21" i="11"/>
  <c r="D21" i="11"/>
  <c r="C16" i="11" l="1"/>
  <c r="C9" i="11" s="1"/>
  <c r="C33" i="11" s="1"/>
  <c r="E9" i="11"/>
  <c r="E33" i="11" s="1"/>
  <c r="O48" i="2" l="1"/>
  <c r="N48" i="2"/>
  <c r="M48" i="2"/>
  <c r="L48" i="2"/>
  <c r="K48" i="2"/>
  <c r="J48" i="2"/>
  <c r="I48" i="2"/>
  <c r="H48" i="2"/>
  <c r="G48" i="2"/>
  <c r="F48" i="2"/>
  <c r="E48" i="2"/>
  <c r="D48" i="2"/>
  <c r="O47" i="2" l="1"/>
  <c r="N47" i="2"/>
  <c r="M47" i="2"/>
  <c r="L47" i="2"/>
  <c r="K47" i="2"/>
  <c r="J47" i="2"/>
  <c r="I47" i="2"/>
  <c r="H47" i="2"/>
  <c r="G47" i="2"/>
  <c r="F47" i="2"/>
  <c r="E47" i="2"/>
  <c r="D47" i="2"/>
  <c r="O46" i="2"/>
  <c r="N46" i="2"/>
  <c r="M46" i="2"/>
  <c r="L46" i="2"/>
  <c r="K46" i="2"/>
  <c r="J46" i="2"/>
  <c r="I46" i="2"/>
  <c r="H46" i="2"/>
  <c r="G46" i="2"/>
  <c r="F46" i="2"/>
  <c r="E46" i="2"/>
  <c r="D46" i="2"/>
  <c r="M45" i="2"/>
  <c r="L45" i="2"/>
  <c r="K45" i="2"/>
  <c r="J45" i="2"/>
  <c r="I45" i="2"/>
  <c r="H45" i="2"/>
  <c r="G45" i="2"/>
  <c r="F45" i="2"/>
  <c r="D45" i="2"/>
  <c r="I10" i="12" l="1"/>
  <c r="K10" i="12"/>
  <c r="D16" i="11" l="1"/>
  <c r="F16" i="11"/>
  <c r="D35" i="9" l="1"/>
  <c r="D37" i="9" s="1"/>
  <c r="D39" i="9" s="1"/>
  <c r="E35" i="9"/>
  <c r="E37" i="9" s="1"/>
  <c r="E39" i="9" s="1"/>
  <c r="C35" i="9"/>
  <c r="C37" i="9" s="1"/>
  <c r="C39" i="9" s="1"/>
  <c r="D9" i="11" l="1"/>
  <c r="D33" i="11" s="1"/>
  <c r="F9" i="11"/>
  <c r="F33" i="11" s="1"/>
  <c r="H10" i="12"/>
  <c r="L10" i="12" l="1"/>
  <c r="J10" i="12"/>
  <c r="D15" i="9" l="1"/>
  <c r="F15" i="9"/>
  <c r="F64" i="9" l="1"/>
  <c r="E64" i="9"/>
  <c r="D64" i="9"/>
  <c r="C64" i="9"/>
  <c r="F62" i="9" l="1"/>
  <c r="N20" i="12" l="1"/>
  <c r="L20" i="12"/>
  <c r="H18" i="9"/>
  <c r="H20" i="12" s="1"/>
  <c r="G18" i="9"/>
  <c r="G20" i="12" s="1"/>
  <c r="F18" i="9"/>
  <c r="E18" i="9"/>
  <c r="D18" i="9"/>
  <c r="C18" i="9"/>
  <c r="F20" i="12" l="1"/>
  <c r="F21" i="12" s="1"/>
  <c r="E20" i="12"/>
  <c r="E21" i="12" s="1"/>
  <c r="C20" i="12"/>
  <c r="C21" i="12" s="1"/>
  <c r="D20" i="12"/>
  <c r="D21" i="12" s="1"/>
  <c r="J20" i="12"/>
  <c r="J14" i="12" s="1"/>
  <c r="L15" i="12" s="1"/>
  <c r="I20" i="12"/>
  <c r="I21" i="12" s="1"/>
  <c r="M20" i="12"/>
  <c r="M14" i="12" s="1"/>
  <c r="K20" i="12"/>
  <c r="K21" i="12" s="1"/>
  <c r="G14" i="12"/>
  <c r="I15" i="12" s="1"/>
  <c r="G21" i="12"/>
  <c r="J21" i="12"/>
  <c r="H14" i="12"/>
  <c r="J15" i="12" s="1"/>
  <c r="H21" i="12"/>
  <c r="L14" i="12"/>
  <c r="N15" i="12" s="1"/>
  <c r="L21" i="12"/>
  <c r="N14" i="12"/>
  <c r="N21" i="12"/>
  <c r="D65" i="9"/>
  <c r="F65" i="9"/>
  <c r="F63" i="9"/>
  <c r="C65" i="9"/>
  <c r="E65" i="9"/>
  <c r="M21" i="12" l="1"/>
  <c r="K14" i="12"/>
  <c r="M15" i="12" s="1"/>
  <c r="I14" i="12"/>
  <c r="K15" i="12" s="1"/>
  <c r="F66" i="9"/>
  <c r="F67" i="9" s="1"/>
  <c r="L8" i="12"/>
  <c r="H16" i="9"/>
  <c r="G16" i="9"/>
  <c r="K8" i="12" l="1"/>
  <c r="C24" i="9" l="1"/>
  <c r="H44" i="9"/>
  <c r="G44" i="9"/>
  <c r="H27" i="9"/>
  <c r="H32" i="9" s="1"/>
  <c r="G27" i="9"/>
  <c r="G32" i="9" s="1"/>
  <c r="O45" i="2"/>
  <c r="N45" i="2"/>
  <c r="F42" i="9"/>
  <c r="E42" i="9"/>
  <c r="D42" i="9"/>
  <c r="C42" i="9"/>
  <c r="H52" i="9" l="1"/>
  <c r="H49" i="9"/>
  <c r="H54" i="9" s="1"/>
  <c r="G34" i="9"/>
  <c r="G37" i="9" s="1"/>
  <c r="G39" i="9" s="1"/>
  <c r="H34" i="9"/>
  <c r="H37" i="9" s="1"/>
  <c r="H39" i="9" s="1"/>
  <c r="H40" i="9" s="1"/>
  <c r="G49" i="9"/>
  <c r="G52" i="9"/>
  <c r="C22" i="9"/>
  <c r="M8" i="12"/>
  <c r="N8" i="12"/>
  <c r="G54" i="9" l="1"/>
  <c r="G40" i="9"/>
  <c r="F44" i="9"/>
  <c r="E44" i="9"/>
  <c r="D44" i="9"/>
  <c r="C44" i="9"/>
  <c r="F24" i="9"/>
  <c r="F22" i="9" s="1"/>
  <c r="E24" i="9"/>
  <c r="E22" i="9" s="1"/>
  <c r="D24" i="9"/>
  <c r="D22" i="9" s="1"/>
  <c r="F16" i="9"/>
  <c r="E16" i="9"/>
  <c r="D16" i="9"/>
  <c r="C16" i="9"/>
  <c r="C13" i="9" s="1"/>
  <c r="C20" i="9" s="1"/>
  <c r="D62" i="9"/>
  <c r="D63" i="9" s="1"/>
  <c r="D66" i="9" s="1"/>
  <c r="D67" i="9" s="1"/>
  <c r="E62" i="9"/>
  <c r="E63" i="9" s="1"/>
  <c r="E66" i="9" s="1"/>
  <c r="E67" i="9" s="1"/>
  <c r="C62" i="9"/>
  <c r="C63" i="9" s="1"/>
  <c r="C66" i="9" s="1"/>
  <c r="F13" i="9" l="1"/>
  <c r="F20" i="9" s="1"/>
  <c r="D49" i="9"/>
  <c r="D52" i="9"/>
  <c r="F49" i="9"/>
  <c r="F52" i="9"/>
  <c r="G56" i="9"/>
  <c r="G42" i="9" s="1"/>
  <c r="H56" i="9"/>
  <c r="H42" i="9" s="1"/>
  <c r="C49" i="9"/>
  <c r="C52" i="9"/>
  <c r="E49" i="9"/>
  <c r="E52" i="9"/>
  <c r="H24" i="9"/>
  <c r="G24" i="9"/>
  <c r="C8" i="12"/>
  <c r="D13" i="9"/>
  <c r="D20" i="9" s="1"/>
  <c r="C68" i="9"/>
  <c r="C67" i="9"/>
  <c r="E13" i="9"/>
  <c r="E20" i="9" s="1"/>
  <c r="G22" i="9" l="1"/>
  <c r="G13" i="9" s="1"/>
  <c r="G20" i="9" s="1"/>
  <c r="G8" i="12" s="1"/>
  <c r="H22" i="9"/>
  <c r="H13" i="9" s="1"/>
  <c r="H20" i="9" s="1"/>
  <c r="H8" i="12" s="1"/>
  <c r="E8" i="12"/>
  <c r="F8" i="12"/>
  <c r="D8" i="12"/>
  <c r="C69" i="9"/>
  <c r="D68" i="9"/>
  <c r="C71" i="9" l="1"/>
  <c r="E68" i="9"/>
  <c r="D69" i="9"/>
  <c r="F27" i="9"/>
  <c r="F32" i="9" s="1"/>
  <c r="E27" i="9"/>
  <c r="E32" i="9" s="1"/>
  <c r="D27" i="9"/>
  <c r="D32" i="9" s="1"/>
  <c r="C27" i="9"/>
  <c r="C32" i="9" s="1"/>
  <c r="D71" i="9" l="1"/>
  <c r="E69" i="9"/>
  <c r="F68" i="9"/>
  <c r="F69" i="9" s="1"/>
  <c r="F71" i="9" l="1"/>
  <c r="E71" i="9"/>
  <c r="G32" i="7" l="1"/>
  <c r="G25" i="7" l="1"/>
  <c r="H25" i="7"/>
  <c r="K25" i="7"/>
  <c r="J25" i="7"/>
  <c r="I25" i="7"/>
  <c r="M32" i="7"/>
  <c r="N25" i="7" l="1"/>
  <c r="M25" i="7"/>
  <c r="L25" i="7"/>
  <c r="I32" i="7"/>
  <c r="L32" i="7"/>
  <c r="K32" i="7"/>
  <c r="N32" i="7"/>
  <c r="H32" i="7"/>
  <c r="J32" i="7"/>
  <c r="O19" i="2" l="1"/>
  <c r="M19" i="2"/>
  <c r="K19" i="2"/>
  <c r="I19" i="2"/>
  <c r="H19" i="2"/>
  <c r="F49" i="2" l="1"/>
  <c r="D49" i="2" l="1"/>
  <c r="E9" i="12"/>
  <c r="E12" i="12" s="1"/>
  <c r="E17" i="12" s="1"/>
  <c r="E18" i="12" s="1"/>
  <c r="E23" i="12" s="1"/>
  <c r="E24" i="12" s="1"/>
  <c r="E49" i="2"/>
  <c r="F17" i="2" l="1"/>
  <c r="C9" i="12"/>
  <c r="C12" i="12" s="1"/>
  <c r="C23" i="12" s="1"/>
  <c r="C24" i="12" s="1"/>
  <c r="D9" i="12"/>
  <c r="D12" i="12" s="1"/>
  <c r="D23" i="12" s="1"/>
  <c r="D24" i="12" s="1"/>
  <c r="F28" i="2" l="1"/>
  <c r="F27" i="2"/>
  <c r="D17" i="2"/>
  <c r="E17" i="2"/>
  <c r="D28" i="2" l="1"/>
  <c r="D30" i="2" s="1"/>
  <c r="D35" i="2" s="1"/>
  <c r="D27" i="2"/>
  <c r="D29" i="2" s="1"/>
  <c r="D34" i="2" s="1"/>
  <c r="F29" i="2"/>
  <c r="F34" i="2" s="1"/>
  <c r="E27" i="2"/>
  <c r="E29" i="2" s="1"/>
  <c r="E34" i="2" s="1"/>
  <c r="E28" i="2"/>
  <c r="E30" i="2" s="1"/>
  <c r="E35" i="2" s="1"/>
  <c r="E40" i="2" s="1"/>
  <c r="F30" i="2"/>
  <c r="F35" i="2" s="1"/>
  <c r="F40" i="2" s="1"/>
  <c r="M49" i="2"/>
  <c r="L9" i="12" s="1"/>
  <c r="D40" i="2" l="1"/>
  <c r="D41" i="2" s="1"/>
  <c r="L12" i="12"/>
  <c r="L17" i="12" s="1"/>
  <c r="L18" i="12" s="1"/>
  <c r="L23" i="12" s="1"/>
  <c r="J49" i="2"/>
  <c r="I9" i="12" s="1"/>
  <c r="K49" i="2"/>
  <c r="J9" i="12" s="1"/>
  <c r="L24" i="12" l="1"/>
  <c r="L25" i="12"/>
  <c r="M9" i="2" s="1"/>
  <c r="C4" i="13"/>
  <c r="E41" i="2"/>
  <c r="F41" i="2"/>
  <c r="L58" i="9"/>
  <c r="L59" i="9" s="1"/>
  <c r="J4" i="13"/>
  <c r="G49" i="2"/>
  <c r="L61" i="9" l="1"/>
  <c r="L60" i="9" s="1"/>
  <c r="M17" i="2"/>
  <c r="F9" i="12"/>
  <c r="F12" i="12" s="1"/>
  <c r="F17" i="12" s="1"/>
  <c r="F18" i="12" s="1"/>
  <c r="F23" i="12" s="1"/>
  <c r="F24" i="12" s="1"/>
  <c r="M28" i="2" l="1"/>
  <c r="M27" i="2"/>
  <c r="G17" i="2"/>
  <c r="G27" i="2" l="1"/>
  <c r="G28" i="2"/>
  <c r="G30" i="2" s="1"/>
  <c r="G35" i="2" s="1"/>
  <c r="G40" i="2" s="1"/>
  <c r="G41" i="2" l="1"/>
  <c r="G29" i="2"/>
  <c r="G34" i="2" s="1"/>
  <c r="I8" i="12"/>
  <c r="I12" i="12" s="1"/>
  <c r="I17" i="12" s="1"/>
  <c r="I18" i="12" s="1"/>
  <c r="I23" i="12" s="1"/>
  <c r="J8" i="12"/>
  <c r="I24" i="12" l="1"/>
  <c r="H13" i="22" s="1"/>
  <c r="I25" i="12"/>
  <c r="J9" i="2" s="1"/>
  <c r="I3" i="13"/>
  <c r="B3" i="13"/>
  <c r="I58" i="9"/>
  <c r="I59" i="9" s="1"/>
  <c r="J12" i="12"/>
  <c r="J17" i="12" s="1"/>
  <c r="J18" i="12" s="1"/>
  <c r="J23" i="12" s="1"/>
  <c r="J24" i="12" l="1"/>
  <c r="J25" i="12"/>
  <c r="K9" i="2" s="1"/>
  <c r="I61" i="9"/>
  <c r="I60" i="9" s="1"/>
  <c r="B4" i="13"/>
  <c r="J17" i="2"/>
  <c r="I4" i="13"/>
  <c r="L49" i="2"/>
  <c r="K9" i="12" s="1"/>
  <c r="K12" i="12" s="1"/>
  <c r="K17" i="12" s="1"/>
  <c r="K18" i="12" s="1"/>
  <c r="K23" i="12" s="1"/>
  <c r="J58" i="9"/>
  <c r="J59" i="9" s="1"/>
  <c r="K24" i="12" l="1"/>
  <c r="K25" i="12"/>
  <c r="L9" i="2" s="1"/>
  <c r="J61" i="9"/>
  <c r="J60" i="9" s="1"/>
  <c r="J28" i="2"/>
  <c r="J27" i="2"/>
  <c r="K17" i="2"/>
  <c r="J3" i="13"/>
  <c r="C3" i="13"/>
  <c r="K58" i="9"/>
  <c r="K59" i="9" s="1"/>
  <c r="I13" i="22" l="1"/>
  <c r="I11" i="22" s="1"/>
  <c r="I7" i="22" s="1"/>
  <c r="K61" i="9"/>
  <c r="K60" i="9" s="1"/>
  <c r="K28" i="2"/>
  <c r="K27" i="2"/>
  <c r="M29" i="2"/>
  <c r="M34" i="2" s="1"/>
  <c r="M30" i="2"/>
  <c r="M35" i="2" s="1"/>
  <c r="L17" i="2"/>
  <c r="M40" i="2" l="1"/>
  <c r="E10" i="23"/>
  <c r="L28" i="2"/>
  <c r="L30" i="2" s="1"/>
  <c r="L35" i="2" s="1"/>
  <c r="L27" i="2"/>
  <c r="L29" i="2" s="1"/>
  <c r="L34" i="2" s="1"/>
  <c r="N49" i="2"/>
  <c r="M9" i="12" s="1"/>
  <c r="M12" i="12" s="1"/>
  <c r="M17" i="12" s="1"/>
  <c r="M18" i="12" s="1"/>
  <c r="M23" i="12" s="1"/>
  <c r="O49" i="2"/>
  <c r="N9" i="12" s="1"/>
  <c r="M24" i="12" l="1"/>
  <c r="J13" i="22" s="1"/>
  <c r="J11" i="22" s="1"/>
  <c r="J7" i="22" s="1"/>
  <c r="M25" i="12"/>
  <c r="N9" i="2" s="1"/>
  <c r="L40" i="2"/>
  <c r="E7" i="23"/>
  <c r="K3" i="13"/>
  <c r="D3" i="13"/>
  <c r="N12" i="12"/>
  <c r="N17" i="12" s="1"/>
  <c r="N18" i="12" s="1"/>
  <c r="N23" i="12" s="1"/>
  <c r="M58" i="9"/>
  <c r="M59" i="9" s="1"/>
  <c r="N24" i="12" l="1"/>
  <c r="N25" i="12"/>
  <c r="O9" i="2" s="1"/>
  <c r="M61" i="9"/>
  <c r="M60" i="9" s="1"/>
  <c r="N17" i="2"/>
  <c r="N58" i="9"/>
  <c r="N59" i="9" s="1"/>
  <c r="D4" i="13"/>
  <c r="K4" i="13"/>
  <c r="N61" i="9" l="1"/>
  <c r="N60" i="9" s="1"/>
  <c r="N28" i="2"/>
  <c r="N30" i="2" s="1"/>
  <c r="N35" i="2" s="1"/>
  <c r="F7" i="23" s="1"/>
  <c r="N27" i="2"/>
  <c r="N29" i="2" s="1"/>
  <c r="N34" i="2" s="1"/>
  <c r="O17" i="2"/>
  <c r="N40" i="2" l="1"/>
  <c r="N41" i="2" s="1"/>
  <c r="O27" i="2"/>
  <c r="O29" i="2" s="1"/>
  <c r="O34" i="2" s="1"/>
  <c r="O28" i="2"/>
  <c r="O30" i="2" s="1"/>
  <c r="O35" i="2" s="1"/>
  <c r="F10" i="23" s="1"/>
  <c r="I49" i="2"/>
  <c r="H9" i="12" s="1"/>
  <c r="H12" i="12" s="1"/>
  <c r="H17" i="12" s="1"/>
  <c r="H18" i="12" s="1"/>
  <c r="H23" i="12" s="1"/>
  <c r="H49" i="2"/>
  <c r="G9" i="12" s="1"/>
  <c r="G12" i="12" s="1"/>
  <c r="G17" i="12" s="1"/>
  <c r="G18" i="12" s="1"/>
  <c r="G23" i="12" s="1"/>
  <c r="G25" i="12" s="1"/>
  <c r="H9" i="2" s="1"/>
  <c r="H24" i="12" l="1"/>
  <c r="H25" i="12"/>
  <c r="I9" i="2" s="1"/>
  <c r="G24" i="12"/>
  <c r="G13" i="22" s="1"/>
  <c r="O40" i="2"/>
  <c r="O41" i="2" s="1"/>
  <c r="G58" i="9"/>
  <c r="G59" i="9" s="1"/>
  <c r="G61" i="9" s="1"/>
  <c r="G60" i="9" s="1"/>
  <c r="H58" i="9"/>
  <c r="H59" i="9" s="1"/>
  <c r="H61" i="9" s="1"/>
  <c r="H60" i="9" s="1"/>
  <c r="G11" i="22" l="1"/>
  <c r="G7" i="22" s="1"/>
  <c r="H11" i="22"/>
  <c r="H7" i="22" s="1"/>
  <c r="H17" i="2"/>
  <c r="H27" i="2" s="1"/>
  <c r="H29" i="2" s="1"/>
  <c r="H34" i="2" s="1"/>
  <c r="I17" i="2"/>
  <c r="H28" i="2" l="1"/>
  <c r="H30" i="2" s="1"/>
  <c r="H35" i="2" s="1"/>
  <c r="C7" i="23" s="1"/>
  <c r="J29" i="2"/>
  <c r="J34" i="2" s="1"/>
  <c r="J30" i="2"/>
  <c r="J35" i="2" s="1"/>
  <c r="D7" i="23" s="1"/>
  <c r="K29" i="2"/>
  <c r="K34" i="2" s="1"/>
  <c r="K30" i="2"/>
  <c r="K35" i="2" s="1"/>
  <c r="D10" i="23" s="1"/>
  <c r="I27" i="2"/>
  <c r="I29" i="2" s="1"/>
  <c r="I34" i="2" s="1"/>
  <c r="I28" i="2"/>
  <c r="I30" i="2" s="1"/>
  <c r="I35" i="2" s="1"/>
  <c r="C10" i="23" s="1"/>
  <c r="H40" i="2" l="1"/>
  <c r="H41" i="2" s="1"/>
  <c r="J40" i="2"/>
  <c r="L41" i="2" s="1"/>
  <c r="K40" i="2"/>
  <c r="I40" i="2"/>
  <c r="I41" i="2" s="1"/>
  <c r="J41" i="2" l="1"/>
  <c r="K41" i="2"/>
  <c r="M41" i="2"/>
</calcChain>
</file>

<file path=xl/sharedStrings.xml><?xml version="1.0" encoding="utf-8"?>
<sst xmlns="http://schemas.openxmlformats.org/spreadsheetml/2006/main" count="713" uniqueCount="427">
  <si>
    <t>Izdevumu pieauguma nosacījums</t>
  </si>
  <si>
    <t>Expenditure rule</t>
  </si>
  <si>
    <t>(milj. eiro)</t>
  </si>
  <si>
    <t>(million euro)</t>
  </si>
  <si>
    <t>MTBF
2017/19 (draft)
MoF</t>
  </si>
  <si>
    <t>SP
2017/20
MoF</t>
  </si>
  <si>
    <t>SP
2017/20
Council</t>
  </si>
  <si>
    <t>attiecas tikai uz plānošanas periodu / only for planning period</t>
  </si>
  <si>
    <t>x</t>
  </si>
  <si>
    <t>10-year average potential GDP growth (t-5, t+4)</t>
  </si>
  <si>
    <t>PGDP, growth</t>
  </si>
  <si>
    <t>attiecas tikai uz ex post periodu / only for ex post period</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</si>
  <si>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</si>
  <si>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</si>
  <si>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</si>
  <si>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</si>
  <si>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</si>
  <si>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Vispārējās valdības budžeta faktiskā strukturālā bilance</t>
  </si>
  <si>
    <t>Gada novirze, % no IKP</t>
  </si>
  <si>
    <t>Gada novirze</t>
  </si>
  <si>
    <t>Uzkrātā bilanču noviržu summa visiem gadiem, sākot no 2013.gada</t>
  </si>
  <si>
    <t>Uzkrātā bilanču noviržu summa visiem gadiem, sākot no 2013.gada, % no IKP</t>
  </si>
  <si>
    <t>FDL 11.panta nosacījums, % no IKP</t>
  </si>
  <si>
    <t>1.</t>
  </si>
  <si>
    <t>IKP, faktiskajās cenās</t>
  </si>
  <si>
    <t>GDP, nominal prices</t>
  </si>
  <si>
    <t>2.</t>
  </si>
  <si>
    <t>2.1.</t>
  </si>
  <si>
    <t>2.2.</t>
  </si>
  <si>
    <t>2.3.1.</t>
  </si>
  <si>
    <t>2.3.2.</t>
  </si>
  <si>
    <t>Procentu maksājumi, D.41</t>
  </si>
  <si>
    <t>BPKV, t-1, P.51</t>
  </si>
  <si>
    <t>BPKV, t-2, P.51</t>
  </si>
  <si>
    <t>BPKV, t-3, P.51</t>
  </si>
  <si>
    <t>2.3.3.</t>
  </si>
  <si>
    <t>2.3.4.</t>
  </si>
  <si>
    <t>Interest expenditure, D.41</t>
  </si>
  <si>
    <t>GFCF, t-1, P.51</t>
  </si>
  <si>
    <t>GFCF, t-2, P.51</t>
  </si>
  <si>
    <t>GFCF, t-3, P.51</t>
  </si>
  <si>
    <t>Smoothed total expenditures (TE) (nominal)</t>
  </si>
  <si>
    <t>3.= 2.-2.1.-2.2.-2.3.1.+ vidējais/average [2.3.1., 2.3.2., 2.3.3., 2.3.4.]</t>
  </si>
  <si>
    <t>Izlīdzinātie kopējie izdevumi (nominālie)</t>
  </si>
  <si>
    <t>Nediskrecionāras bezdarba izmaiņas</t>
  </si>
  <si>
    <t>Bezdarba līmenis, %</t>
  </si>
  <si>
    <t>Bezdarba līmenis, kas neietekmē algu, %</t>
  </si>
  <si>
    <t>4.1.</t>
  </si>
  <si>
    <t>4.2.</t>
  </si>
  <si>
    <t>4.3.</t>
  </si>
  <si>
    <t>Kopējie bezdarba pabalstu izdevumi</t>
  </si>
  <si>
    <t>5.</t>
  </si>
  <si>
    <t>Non-discretionary change in unemployment</t>
  </si>
  <si>
    <t>Unemployment rate</t>
  </si>
  <si>
    <t xml:space="preserve">NAWRU </t>
  </si>
  <si>
    <t>Total unemployment benefit expenditure</t>
  </si>
  <si>
    <t>Discretionary revenue measures change</t>
  </si>
  <si>
    <t>Nominālo koriģēto kopējo izdevumu pieaugums, %</t>
  </si>
  <si>
    <t>Reālo koriģēto izdevumu pieaugums, %</t>
  </si>
  <si>
    <t>8.</t>
  </si>
  <si>
    <t>9. = (1 + 7./100) / (1. + 8./100) * 100-100</t>
  </si>
  <si>
    <t>10. = vidējais/average [t-4, t-3, ... t+4, t+5]</t>
  </si>
  <si>
    <r>
      <t xml:space="preserve">Potenciālā IKP pieaugums (10 gadu vidējais), % </t>
    </r>
    <r>
      <rPr>
        <i/>
        <sz val="11"/>
        <rFont val="Times New Roman"/>
        <family val="1"/>
        <charset val="204"/>
      </rPr>
      <t>(FM/FDP dati)</t>
    </r>
  </si>
  <si>
    <t>4. = 4.3. * (4.1.-4.2.) / 4.1.</t>
  </si>
  <si>
    <t>11.</t>
  </si>
  <si>
    <t>12.</t>
  </si>
  <si>
    <t>Novirze, % no IKP</t>
  </si>
  <si>
    <t>18.</t>
  </si>
  <si>
    <t>19.</t>
  </si>
  <si>
    <t>21.</t>
  </si>
  <si>
    <t>22.</t>
  </si>
  <si>
    <t>Vispārējās valdības kopējie izdevumi, pēc izdevuma nosacījuma, t.i. ja kopējo izdevumu pieaugums = potenciālais izdevumu pieaugums</t>
  </si>
  <si>
    <t>Vispārējās valdības kopējie ieņēmumi, TR</t>
  </si>
  <si>
    <t>Valsts budžeta ieņēmumi (naudas plūsmas metode)</t>
  </si>
  <si>
    <t>Pašvaldību budžetu bilance</t>
  </si>
  <si>
    <t>No valsts budžeta daļēji atvasināto publisko personu un budžeta nefinansētu budžeta iestāžu budžetu bilance</t>
  </si>
  <si>
    <t>EKS korekcijas</t>
  </si>
  <si>
    <t>Deviation in % of GDP</t>
  </si>
  <si>
    <t>GG total expenditures according to expenditure rule</t>
  </si>
  <si>
    <t>GG total revenue</t>
  </si>
  <si>
    <t>State budget revenue (cash-flow)</t>
  </si>
  <si>
    <t>Local government budget balance</t>
  </si>
  <si>
    <t>Derived public persons budget balance</t>
  </si>
  <si>
    <t>ESA corrections</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</si>
  <si>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</si>
  <si>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</si>
  <si>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</si>
  <si>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</si>
  <si>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</si>
  <si>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</si>
  <si>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</si>
  <si>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</si>
  <si>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</si>
  <si>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</si>
  <si>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</si>
  <si>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</si>
  <si>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</si>
  <si>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</si>
  <si>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</si>
  <si>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</si>
  <si>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</si>
  <si>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</si>
  <si>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</si>
  <si>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</si>
  <si>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</si>
  <si>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</si>
  <si>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</si>
  <si>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</si>
  <si>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</si>
  <si>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</si>
  <si>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</si>
  <si>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</si>
  <si>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</si>
  <si>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</si>
  <si>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</si>
  <si>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</si>
  <si>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</si>
  <si>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</si>
  <si>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</si>
  <si>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</si>
  <si>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</si>
  <si>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</si>
  <si>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</si>
  <si>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</si>
  <si>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</si>
  <si>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</si>
  <si>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</si>
  <si>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</si>
  <si>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</si>
  <si>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</si>
  <si>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</si>
  <si>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</si>
  <si>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</si>
  <si>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</si>
  <si>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</si>
  <si>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</si>
  <si>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</si>
  <si>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</si>
  <si>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</si>
  <si>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</si>
  <si>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</si>
  <si>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</si>
  <si>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</si>
  <si>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</si>
  <si>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Vispārējās valdības strukturālā bilance atbilstoši stingrākajam fiskālajam nosacījumam</t>
  </si>
  <si>
    <t>Vispārējās valdības budžeta bilance atbilstoši stingrākajam fiskālajam nosacījumam</t>
  </si>
  <si>
    <t>13. = 13.1. + 13.2. + 13.3.</t>
  </si>
  <si>
    <t>13.1.</t>
  </si>
  <si>
    <t>13.2.</t>
  </si>
  <si>
    <t>13.3.</t>
  </si>
  <si>
    <t>14.</t>
  </si>
  <si>
    <t>7. = 18.</t>
  </si>
  <si>
    <t>17.</t>
  </si>
  <si>
    <t>Vispārējās valdības strukturālā bilance atbilstoši stingrākajam fiskālajam nosacījumam, % no IKP</t>
  </si>
  <si>
    <t>Vispārējās valdības budžeta bilance atbilstoši stingrākajam fiskālajam nosacījumam, % no IKP</t>
  </si>
  <si>
    <t>Rādītājs</t>
  </si>
  <si>
    <t>Item</t>
  </si>
  <si>
    <t>No; formula</t>
  </si>
  <si>
    <t>State budget expenditure according to the expenditure rule</t>
  </si>
  <si>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</si>
  <si>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</si>
  <si>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</si>
  <si>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</si>
  <si>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Vispārējās valdības kopējie izdevumi, TE, koriģēti atbilstoši izvēlētajam stingrākajam nosacījumam</t>
  </si>
  <si>
    <t>GG total expenditure, TE, adjusted in accordance with the stricktest rule applied</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</si>
  <si>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</si>
  <si>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</si>
  <si>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</si>
  <si>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</si>
  <si>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</si>
  <si>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</si>
  <si>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</si>
  <si>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</si>
  <si>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</si>
  <si>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</si>
  <si>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</si>
  <si>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</si>
  <si>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</si>
  <si>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</si>
  <si>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</si>
  <si>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</si>
  <si>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</si>
  <si>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</si>
  <si>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</si>
  <si>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</si>
  <si>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</si>
  <si>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</si>
  <si>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</si>
  <si>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</si>
  <si>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</si>
  <si>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</si>
  <si>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</si>
  <si>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</si>
  <si>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</si>
  <si>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</si>
  <si>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</si>
  <si>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</si>
  <si>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</si>
  <si>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5. = 10. - 7. - 6.</t>
  </si>
  <si>
    <t>30.</t>
  </si>
  <si>
    <t>33.</t>
  </si>
  <si>
    <t xml:space="preserve">Actual structural general government
budget balance, % of GDP </t>
  </si>
  <si>
    <t>Actual structural general government
budget balance</t>
  </si>
  <si>
    <t>Minimālā plānojamā vispārējās valdības budžeta strukturālā bilance, % no IKP</t>
  </si>
  <si>
    <t>Minimālā plānojamā vispārējās valdības budžeta strukturālā bilance</t>
  </si>
  <si>
    <t>Minimum planned structural general
government budget, % of GDP</t>
  </si>
  <si>
    <t>Minimum planned structural general
government budget balance</t>
  </si>
  <si>
    <t>Deviation from plan for the year</t>
  </si>
  <si>
    <t>Deviation from plan for the year, % of GDP</t>
  </si>
  <si>
    <t>Accrued deviation from plan for all years starting with 2013</t>
  </si>
  <si>
    <t>Accrued deviation from plan for all years starting with 2013, % of GDP</t>
  </si>
  <si>
    <t>Rule in accordance with Article 11 of the FDL, % of GDP</t>
  </si>
  <si>
    <t>45. = 44. / 8. * 100</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</si>
  <si>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</si>
  <si>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</si>
  <si>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</si>
  <si>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</si>
  <si>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</si>
  <si>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</si>
  <si>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</si>
  <si>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</si>
  <si>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</si>
  <si>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</si>
  <si>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</si>
  <si>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</si>
  <si>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</si>
  <si>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</si>
  <si>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</si>
  <si>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</si>
  <si>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</si>
  <si>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</si>
  <si>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</si>
  <si>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</si>
  <si>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</si>
  <si>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</si>
  <si>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</si>
  <si>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</si>
  <si>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</si>
  <si>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</si>
  <si>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</si>
  <si>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</si>
  <si>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</si>
  <si>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</si>
  <si>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Valsts budžeta izdevumi atbilstoši izdevuma nosacījumam</t>
  </si>
  <si>
    <t>Expenditure growth rule</t>
  </si>
  <si>
    <t>Continuity rule</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</si>
  <si>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</si>
  <si>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</si>
  <si>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</si>
  <si>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</si>
  <si>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</si>
  <si>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</si>
  <si>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</si>
  <si>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</si>
  <si>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</si>
  <si>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</si>
  <si>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</si>
  <si>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</si>
  <si>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</si>
  <si>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</si>
  <si>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</si>
  <si>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</si>
  <si>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</si>
  <si>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</si>
  <si>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</si>
  <si>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</si>
  <si>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</si>
  <si>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General government budget balance according to the stricktest rule applied</t>
  </si>
  <si>
    <t>General government budget balance according to the stricktest rule applied, % of GDP</t>
  </si>
  <si>
    <t>General government structural balance according to the stricktest rule applied</t>
  </si>
  <si>
    <t>General government structural balance according to the stricktest rule applied, % of GDP</t>
  </si>
  <si>
    <t>Skaitlisko nosacījumu izpildes kopsavilkums</t>
  </si>
  <si>
    <t>Summary of numerical conditions fulfilment</t>
  </si>
  <si>
    <t>State budget expenditure according to the continuity rule</t>
  </si>
  <si>
    <t>Vispārējās valdības kopējie izdevumi, koriģēti atbilstoši izvēlētajam stingrākajam nosacījumam</t>
  </si>
  <si>
    <t>GG total expenditure, adjusted in accordance with the stricktest rule applied</t>
  </si>
  <si>
    <t>MoF</t>
  </si>
  <si>
    <t>Council</t>
  </si>
  <si>
    <t>FM</t>
  </si>
  <si>
    <t>Padome</t>
  </si>
  <si>
    <t>Applicable benchmark rate when MS below (or above) the MTO</t>
  </si>
  <si>
    <t xml:space="preserve">Pieļaujamais potenciālais izdevumu pieaugums, kad ES ir zem (vai virs) VTM </t>
  </si>
  <si>
    <t>Average two years cumulative deviation in % of GDP</t>
  </si>
  <si>
    <t>Vidējā uzkrātā divu gadu novirze, % no IKP</t>
  </si>
  <si>
    <t>Ex post 
(24/08/2017)</t>
  </si>
  <si>
    <t>MTBF
2018/20
MoF</t>
  </si>
  <si>
    <t>MTBF
2018/20
Council</t>
  </si>
  <si>
    <t>5.1.</t>
  </si>
  <si>
    <t>5.2</t>
  </si>
  <si>
    <t>6.1. = 3.-4.-5.1.</t>
  </si>
  <si>
    <t>7.1. = gads-pret-gadu / year-to-year</t>
  </si>
  <si>
    <t>7.2. = gads-pret-gadu / year-to-year</t>
  </si>
  <si>
    <t>Koriģētie (pret diskrecionārajiem pasākumiem) kopējie izdevumi (nominālie)</t>
  </si>
  <si>
    <t>6.2. = 3.-4.-5.</t>
  </si>
  <si>
    <t>Kopā diskrecionāru ieņēmumu pasākumu un vienreizējo pasākumu izmaiņas</t>
  </si>
  <si>
    <t>Diskrecionāro ieņēmumu pasākumu izmaiņas</t>
  </si>
  <si>
    <t>Koriģētie (kopā pret diskrecionārajiem pasākumiem un vienreizējiem pasākumiem) kopējie izdevumi (nominālie)</t>
  </si>
  <si>
    <t>GDP deflator, %, MTBF 2018/20</t>
  </si>
  <si>
    <t>IKP deflators, % , VTBI 2018/20</t>
  </si>
  <si>
    <t>Net public expenditure annual growth in % (real)</t>
  </si>
  <si>
    <t>Net public expenditure annual growth corrected for one-offs in % (real)</t>
  </si>
  <si>
    <t>MTBF 2018/20 (draft) MoF</t>
  </si>
  <si>
    <t>MTBF 2018/20 (draft) Council</t>
  </si>
  <si>
    <t>European Commission, SF2017</t>
  </si>
  <si>
    <t>20.04.00 Programme of the Ministry of Welfare basic budget "Benefits and other support measures for refugees and persons with an alternative status"</t>
  </si>
  <si>
    <t>Labklājības ministrijas budžeta apakšprogramma 20.04.00 "Bēgļa un alternatīvo statusu ieguvušo personu pabalsti un citi atbalsta pasākumi"</t>
  </si>
  <si>
    <t>1.5.</t>
  </si>
  <si>
    <t>1. = 1.1. + 1.2. + 1.3. + 1.4. + 1.5.</t>
  </si>
  <si>
    <t>15. = 12. + 13. + 14.</t>
  </si>
  <si>
    <t>5. = 5.1. + 5.2. ??</t>
  </si>
  <si>
    <t>One-offs on the revenue side</t>
  </si>
  <si>
    <t>Vienreizējie ieņēmumu pasākumi</t>
  </si>
  <si>
    <t>Corrected expenditure aggregate net of discreationary measures and one-offs (nominal)</t>
  </si>
  <si>
    <t>Net public expenditure annual growth in % (nominal)</t>
  </si>
  <si>
    <t>Net public expenditure annual growth corrected for one-offs in % (nominal)</t>
  </si>
  <si>
    <t>Corrected expenditure aggregate (nominal)</t>
  </si>
  <si>
    <t>Reālo koriģēto izdevumu, ieskaitot vienreizējos pasākumus, pieaugums, %</t>
  </si>
  <si>
    <t>Nominālo koriģēto kopējo izdevumu, ieskaitot vienreizējos pasākumus, pieaugums, %</t>
  </si>
  <si>
    <t xml:space="preserve">Strukturālās bilances līmenis un 
vidēja termiņa mērķis
</t>
  </si>
  <si>
    <t>Ex post 
(15/08/2017)</t>
  </si>
  <si>
    <t>EC</t>
  </si>
  <si>
    <t>Convergence margin</t>
  </si>
  <si>
    <t>PGDP 10Y ave (EC)</t>
  </si>
  <si>
    <t>Correction for clauses (EC)</t>
  </si>
  <si>
    <t>Convergence margin recalibrated (based on total requirements)</t>
  </si>
  <si>
    <t>Rates recomputed</t>
  </si>
  <si>
    <t>Deficit reduction factor</t>
  </si>
  <si>
    <t>PGDP 10Y ave (MoF)</t>
  </si>
  <si>
    <t>PGDP + Deficit reduction factor (allowed real expenditure growth)</t>
  </si>
  <si>
    <t>GDP deflator</t>
  </si>
  <si>
    <t>Rates recomputed nominal</t>
  </si>
  <si>
    <t>PGDP 10Y ave (Council)</t>
  </si>
  <si>
    <t>Health reform</t>
  </si>
  <si>
    <t>9. = 8. - 5.1.</t>
  </si>
  <si>
    <t>Maksimāli pieļaujamie valsts budžeta izdevumi</t>
  </si>
  <si>
    <t>Maximum allowed state budget expenditures</t>
  </si>
  <si>
    <t>Structural balance level and medium-term objective</t>
  </si>
  <si>
    <t>(% no IKP, faktiskajās cenās)</t>
  </si>
  <si>
    <t>(% of GFP, current prices)</t>
  </si>
  <si>
    <t>Fiskālās disciplīnas likuma 10.pants</t>
  </si>
  <si>
    <t>Article 10 Fiscal discipline law</t>
  </si>
  <si>
    <t>Minimum planned structural general government budget</t>
  </si>
  <si>
    <t>Vispārējās valdības budžeta faktiskā
strukturālā bilance</t>
  </si>
  <si>
    <t>Valdības izdevumu un ekonomikas pieauguma salīdzinājums</t>
  </si>
  <si>
    <t>Government expenditures and economic growth comparison</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</si>
  <si>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</si>
  <si>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</si>
  <si>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</si>
  <si>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</si>
  <si>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</si>
  <si>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</si>
  <si>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</si>
  <si>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</si>
  <si>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</si>
  <si>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</si>
  <si>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</si>
  <si>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</si>
  <si>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</si>
  <si>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</si>
  <si>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</si>
  <si>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</si>
  <si>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</si>
  <si>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Government adjusted expenditures and economic growth comparison</t>
  </si>
  <si>
    <t>Valdības koriģēto izdevumu un ekonomikas pieauguma salīdzinājums</t>
  </si>
  <si>
    <t>(% pret iepriekšējo gadu)</t>
  </si>
  <si>
    <t>(y-t-y %)</t>
  </si>
  <si>
    <t>Pieļaujamais potenciālais izdevumu pieaugums, kad ES ir zem (vai virs) VTM (FM aprēķini)</t>
  </si>
  <si>
    <t>Reālo koriģēto izdevumu, ieskaitot vienreizējos pasākumus, pieaugums, % (FM aprēķini)</t>
  </si>
  <si>
    <t>Pieļaujamais potenciālais izdevumu pieaugums, kad ES ir zem (vai virs) VTM (Padomes aprēķini)</t>
  </si>
  <si>
    <t>Reālo koriģēto izdevumu, ieskaitot vienreizējos pasākumus, pieaugums, % (Padomes aprēķini)</t>
  </si>
  <si>
    <t>Net public expenditure annual growth corrected for one-offs in % (real) (Council calculations)</t>
  </si>
  <si>
    <t>Applicable benchmark rate when MS below (or above) the MTO (Council calculations)</t>
  </si>
  <si>
    <t>Net public expenditure annual growth corrected for one-offs in % (real) (MoF calculations)</t>
  </si>
  <si>
    <t>Applicable benchmark rate when MS below (or above) the MTO (MoF calculations)</t>
  </si>
  <si>
    <t>P5.7.tabula</t>
  </si>
  <si>
    <t>Table P5.7</t>
  </si>
  <si>
    <t>P5.1.tabula</t>
  </si>
  <si>
    <t>Table P5.1</t>
  </si>
  <si>
    <t>P5.2. tabula</t>
  </si>
  <si>
    <t>Table P5.2</t>
  </si>
  <si>
    <t>P5.3. tabula</t>
  </si>
  <si>
    <t>Table P5.3</t>
  </si>
  <si>
    <t>P5.4. tabula</t>
  </si>
  <si>
    <t>Table P5.4</t>
  </si>
  <si>
    <t>P5.5.tabula</t>
  </si>
  <si>
    <t>Table P5.5</t>
  </si>
  <si>
    <t>Table P5.6</t>
  </si>
  <si>
    <t>P5.6.tabula</t>
  </si>
  <si>
    <t>12. = (11. - 9.) * (1 + 8.) * 3.[t-1] / 1.</t>
  </si>
  <si>
    <r>
      <t>13. = 12.</t>
    </r>
    <r>
      <rPr>
        <vertAlign val="subscript"/>
        <sz val="11"/>
        <color theme="1"/>
        <rFont val="Times New Roman"/>
        <family val="1"/>
        <charset val="186"/>
      </rPr>
      <t>t</t>
    </r>
    <r>
      <rPr>
        <sz val="11"/>
        <color theme="1"/>
        <rFont val="Times New Roman"/>
        <family val="1"/>
        <charset val="204"/>
      </rPr>
      <t xml:space="preserve"> + 12.</t>
    </r>
    <r>
      <rPr>
        <vertAlign val="subscript"/>
        <sz val="11"/>
        <color theme="1"/>
        <rFont val="Times New Roman"/>
        <family val="1"/>
        <charset val="186"/>
      </rPr>
      <t>t-1</t>
    </r>
  </si>
  <si>
    <t xml:space="preserve">14. = Goal seek 12. = 0 </t>
  </si>
  <si>
    <t>15.</t>
  </si>
  <si>
    <t>16.</t>
  </si>
  <si>
    <t>20. = 16. - (15.-14.) - 17. - 18. 
- 19.</t>
  </si>
  <si>
    <t>17. = 22. - 18.</t>
  </si>
  <si>
    <t>19. = 22. - 20.</t>
  </si>
  <si>
    <t>20.</t>
  </si>
  <si>
    <t>25. = 25.1. + 25.2. + 25.3.</t>
  </si>
  <si>
    <t>25.1.</t>
  </si>
  <si>
    <t>25.2.</t>
  </si>
  <si>
    <t>25.3.</t>
  </si>
  <si>
    <t>26.</t>
  </si>
  <si>
    <t>27. = 24. + 25. + 26.</t>
  </si>
  <si>
    <t>28.</t>
  </si>
  <si>
    <t>29.</t>
  </si>
  <si>
    <t>32.</t>
  </si>
  <si>
    <t>24.</t>
  </si>
  <si>
    <t>31. = 27. + 30.</t>
  </si>
  <si>
    <t>35. = 34. / 8. * 100</t>
  </si>
  <si>
    <t>34. = 1. + 2. + 3. + 4. - 8.[1.tabula]</t>
  </si>
  <si>
    <t>36. = 37. * 8 / 100</t>
  </si>
  <si>
    <t>37. = 35. - 7.</t>
  </si>
  <si>
    <t>38. = 17.</t>
  </si>
  <si>
    <t>39. = 38 * 8. / 100</t>
  </si>
  <si>
    <t>41. = 40. * 8. / 100</t>
  </si>
  <si>
    <t>40. = 16.</t>
  </si>
  <si>
    <t>42. = 39. - 41.</t>
  </si>
  <si>
    <t>43. = 42. / 8. * 100</t>
  </si>
  <si>
    <r>
      <t>44. = 42.</t>
    </r>
    <r>
      <rPr>
        <vertAlign val="subscript"/>
        <sz val="11"/>
        <color theme="1"/>
        <rFont val="Times New Roman"/>
        <family val="1"/>
        <charset val="186"/>
      </rPr>
      <t>t</t>
    </r>
    <r>
      <rPr>
        <sz val="11"/>
        <color theme="1"/>
        <rFont val="Times New Roman"/>
        <family val="1"/>
        <charset val="204"/>
      </rPr>
      <t xml:space="preserve"> + 42.</t>
    </r>
    <r>
      <rPr>
        <vertAlign val="subscript"/>
        <sz val="11"/>
        <color theme="1"/>
        <rFont val="Times New Roman"/>
        <family val="1"/>
        <charset val="186"/>
      </rPr>
      <t>t-1</t>
    </r>
    <r>
      <rPr>
        <sz val="11"/>
        <color theme="1"/>
        <rFont val="Times New Roman"/>
        <family val="1"/>
        <charset val="204"/>
      </rPr>
      <t xml:space="preserve"> + ... + 42.</t>
    </r>
    <r>
      <rPr>
        <vertAlign val="subscript"/>
        <sz val="11"/>
        <color theme="1"/>
        <rFont val="Times New Roman"/>
        <family val="1"/>
        <charset val="186"/>
      </rPr>
      <t>2013</t>
    </r>
  </si>
  <si>
    <t>46.</t>
  </si>
  <si>
    <t xml:space="preserve">47. = IF 45. &lt; 46. </t>
  </si>
  <si>
    <t>Ir jākoriģē, ja 45. &lt; 46.</t>
  </si>
  <si>
    <t>Correction necessary if 45.&lt; 46.</t>
  </si>
  <si>
    <t>ES programmu izdevumi, kuriem ir atbilstoši ES fondu ieņēmumi (izdevumu nosacījums)</t>
  </si>
  <si>
    <t>Bruto pamatkapitāla veidošana (BPKV), t, P.51  (izdevumu nosacījums)</t>
  </si>
  <si>
    <t>Expenditure on EU programmes fully matched by EU funds revenue (expenditure rule)</t>
  </si>
  <si>
    <t>Gross fixed capital formation 
(GFCF), t, P.51 (expenditure rule)</t>
  </si>
</sst>
</file>

<file path=xl/styles.xml><?xml version="1.0" encoding="utf-8"?>
<styleSheet xmlns="http://schemas.openxmlformats.org/spreadsheetml/2006/main" xmlns:mc="http://schemas.openxmlformats.org/markup-compatibility/2006" xmlns:x14ac="http://schemas.microsoft.com/office/spreadsheetml/2009/9/ac" mc:Ignorable="x14ac">
  <numFmts count="90">
    <numFmt numFmtId="5" formatCode="&quot;$&quot;#,##0_);\(&quot;$&quot;#,##0\)"/>
    <numFmt numFmtId="42" formatCode="_(&quot;$&quot;* #,##0_);_(&quot;$&quot;* \(#,##0\);_(&quot;$&quot;* &quot;-&quot;_);_(@_)"/>
    <numFmt numFmtId="44" formatCode="_(&quot;$&quot;* #,##0.00_);_(&quot;$&quot;* \(#,##0.00\);_(&quot;$&quot;* &quot;-&quot;??_);_(@_)"/>
    <numFmt numFmtId="164" formatCode="_-* #,##0_-;\-* #,##0_-;_-* &quot;-&quot;_-;_-@_-"/>
    <numFmt numFmtId="165" formatCode="_-* #,##0.00_-;\-* #,##0.00_-;_-* &quot;-&quot;??_-;_-@_-"/>
    <numFmt numFmtId="166" formatCode="#,##0.0"/>
    <numFmt numFmtId="167" formatCode="0.0"/>
    <numFmt numFmtId="168" formatCode="@\ *."/>
    <numFmt numFmtId="169" formatCode="&quot;   &quot;@"/>
    <numFmt numFmtId="170" formatCode="\ \ \ \ \ \ \ \ \ \ @\ *."/>
    <numFmt numFmtId="171" formatCode="\ \ \ \ \ \ \ \ \ \ \ \ @\ *."/>
    <numFmt numFmtId="172" formatCode="\ \ \ \ \ \ \ \ \ \ \ \ @"/>
    <numFmt numFmtId="173" formatCode="\ \ \ \ \ \ \ \ \ \ \ \ \ @\ *."/>
    <numFmt numFmtId="174" formatCode="\ @\ *."/>
    <numFmt numFmtId="175" formatCode="\ @"/>
    <numFmt numFmtId="176" formatCode="&quot;      &quot;@"/>
    <numFmt numFmtId="177" formatCode="\ \ @\ *."/>
    <numFmt numFmtId="178" formatCode="\ \ @"/>
    <numFmt numFmtId="179" formatCode="&quot;         &quot;@"/>
    <numFmt numFmtId="180" formatCode="\ \ \ @\ *."/>
    <numFmt numFmtId="181" formatCode="\ \ \ @"/>
    <numFmt numFmtId="182" formatCode="&quot;            &quot;@"/>
    <numFmt numFmtId="183" formatCode="\ \ \ \ @\ *."/>
    <numFmt numFmtId="184" formatCode="\ \ \ \ @"/>
    <numFmt numFmtId="185" formatCode="&quot;               &quot;@"/>
    <numFmt numFmtId="186" formatCode="\ \ \ \ \ \ @\ *."/>
    <numFmt numFmtId="187" formatCode="\ \ \ \ \ \ @"/>
    <numFmt numFmtId="188" formatCode="\ \ \ \ \ \ \ @\ *."/>
    <numFmt numFmtId="189" formatCode="\ \ \ \ \ \ \ \ \ @\ *."/>
    <numFmt numFmtId="190" formatCode="\ \ \ \ \ \ \ \ \ @"/>
    <numFmt numFmtId="191" formatCode="_-* #,##0;[Red]\-* #,##0;_-* &quot;0&quot;;_-@"/>
    <numFmt numFmtId="192" formatCode="_-[$CHF]\ \ #,##0.00_-;\-[$CHF]\ * #,##0.00_-;_-[$CHF]\ * &quot;-&quot;??_-;_-@_-"/>
    <numFmt numFmtId="193" formatCode="#,##0;[Red]\(#,##0\)"/>
    <numFmt numFmtId="194" formatCode="0.000_)"/>
    <numFmt numFmtId="195" formatCode="_ * #,##0.00_ ;_ * \-#,##0.00_ ;_ * &quot;-&quot;??_ ;_ @_ "/>
    <numFmt numFmtId="196" formatCode="&quot; &quot;#,##0.00&quot; &quot;;&quot; -&quot;#,##0.00&quot; &quot;;&quot; -&quot;00&quot; &quot;;&quot; &quot;@&quot; &quot;"/>
    <numFmt numFmtId="197" formatCode="#,##0.000"/>
    <numFmt numFmtId="198" formatCode="_-&quot;$&quot;* #,##0_-;\-&quot;$&quot;* #,##0_-;_-&quot;$&quot;* &quot;-&quot;_-;_-@_-"/>
    <numFmt numFmtId="199" formatCode="[$DEM-4C0A]#,##0.00_ ;\-[$DEM-4C0A]#,##0.00\ "/>
    <numFmt numFmtId="200" formatCode="#,##0.00\ &quot;F&quot;;\-#,##0.00\ &quot;F&quot;"/>
    <numFmt numFmtId="201" formatCode="_-[$€-2]* #,##0.00_-;\-[$€-2]* #,##0.00_-;_-[$€-2]* &quot;-&quot;??_-"/>
    <numFmt numFmtId="202" formatCode="_-[$€-2]\ * #,##0.00_-;\-[$€-2]\ * #,##0.00_-;_-[$€-2]\ * &quot;-&quot;??_-"/>
    <numFmt numFmtId="203" formatCode="General_)"/>
    <numFmt numFmtId="204" formatCode="_-* #,##0\ _F_t_-;\-* #,##0\ _F_t_-;_-* &quot;-&quot;\ _F_t_-;_-@_-"/>
    <numFmt numFmtId="205" formatCode="_-* #,##0.00\ _F_t_-;\-* #,##0.00\ _F_t_-;_-* &quot;-&quot;??\ _F_t_-;_-@_-"/>
    <numFmt numFmtId="206" formatCode="#."/>
    <numFmt numFmtId="207" formatCode="#,#00"/>
    <numFmt numFmtId="208" formatCode="[&gt;0.05]#,##0.0;[&lt;-0.05]\-#,##0.0;\-\-&quot; &quot;;"/>
    <numFmt numFmtId="209" formatCode="[&gt;0.5]#,##0;[&lt;-0.5]\-#,##0;\-\-&quot; &quot;;"/>
    <numFmt numFmtId="210" formatCode="________@"/>
    <numFmt numFmtId="211" formatCode="____________@"/>
    <numFmt numFmtId="212" formatCode="________________@"/>
    <numFmt numFmtId="213" formatCode="____________________@"/>
    <numFmt numFmtId="214" formatCode="[$JPY]\ #,##0.00;\-[$JPY]\ #,##0.00"/>
    <numFmt numFmtId="215" formatCode="0.000"/>
    <numFmt numFmtId="216" formatCode="#,##0\ &quot;Kč&quot;;\-#,##0\ &quot;Kč&quot;"/>
    <numFmt numFmtId="217" formatCode="_-* #,##0.00\ &quot;Kč&quot;_-;\-* #,##0.00\ &quot;Kč&quot;_-;_-* &quot;-&quot;??\ &quot;Kč&quot;_-;_-@_-"/>
    <numFmt numFmtId="218" formatCode="_-* #,##0\ _F_-;\-* #,##0\ _F_-;_-* &quot;-&quot;\ _F_-;_-@_-"/>
    <numFmt numFmtId="219" formatCode="_-* #,##0.00\ _F_-;\-* #,##0.00\ _F_-;_-* &quot;-&quot;??\ _F_-;_-@_-"/>
    <numFmt numFmtId="220" formatCode="&quot;Cr$&quot;#,##0_);[Red]\(&quot;Cr$&quot;#,##0\)"/>
    <numFmt numFmtId="221" formatCode="&quot;Cr$&quot;#,##0.00_);[Red]\(&quot;Cr$&quot;#,##0.00\)"/>
    <numFmt numFmtId="222" formatCode="\$#,"/>
    <numFmt numFmtId="223" formatCode="#,##0&quot; FB&quot;;[Red]\-#,##0&quot; FB&quot;"/>
    <numFmt numFmtId="224" formatCode="#,##0.00&quot; FB&quot;;[Red]\-#,##0.00&quot; FB&quot;"/>
    <numFmt numFmtId="225" formatCode="&quot;$&quot;#,#00"/>
    <numFmt numFmtId="226" formatCode="&quot;$&quot;#,"/>
    <numFmt numFmtId="227" formatCode="ddd\ d\-mmm\-yy"/>
    <numFmt numFmtId="228" formatCode="[&gt;=0.05]#,##0.0;[&lt;=-0.05]\-#,##0.0;?0.0"/>
    <numFmt numFmtId="229" formatCode="_-* #,##0\ &quot;Ft&quot;_-;\-* #,##0\ &quot;Ft&quot;_-;_-* &quot;-&quot;\ &quot;Ft&quot;_-;_-@_-"/>
    <numFmt numFmtId="230" formatCode="_-* #,##0.00\ &quot;Ft&quot;_-;\-* #,##0.00\ &quot;Ft&quot;_-;_-* &quot;-&quot;??\ &quot;Ft&quot;_-;_-@_-"/>
    <numFmt numFmtId="231" formatCode="[Black]#,##0.0;[Black]\-#,##0.0;;"/>
    <numFmt numFmtId="232" formatCode="[Black][&gt;0.05]#,##0.0;[Black][&lt;-0.05]\-#,##0.0;;"/>
    <numFmt numFmtId="233" formatCode="[Black][&gt;0.5]#,##0;[Black][&lt;-0.5]\-#,##0;;"/>
    <numFmt numFmtId="234" formatCode="%#,#00"/>
    <numFmt numFmtId="235" formatCode="#.##000"/>
    <numFmt numFmtId="236" formatCode="dd\-mmm\-yy_)"/>
    <numFmt numFmtId="237" formatCode="#,##0_)"/>
    <numFmt numFmtId="238" formatCode="#.##0,"/>
    <numFmt numFmtId="239" formatCode="#,##0.000000"/>
    <numFmt numFmtId="240" formatCode="[$$-409]#,##0.00_ ;\-[$$-409]#,##0.00\ "/>
    <numFmt numFmtId="241" formatCode="\(\$#,###\)"/>
    <numFmt numFmtId="242" formatCode="[$$-1009]#,##0.00;\-[$$-1009]#,##0.00"/>
    <numFmt numFmtId="243" formatCode="0&quot;.&quot;0"/>
    <numFmt numFmtId="244" formatCode="General\ \ \ \ \ \ "/>
    <numFmt numFmtId="245" formatCode="0.0\ \ \ \ \ \ \ \ "/>
    <numFmt numFmtId="246" formatCode="mmmm\ yyyy"/>
    <numFmt numFmtId="247" formatCode="_-* #,##0\ &quot;крб.&quot;_-;\-* #,##0\ &quot;крб.&quot;_-;_-* &quot;-&quot;\ &quot;крб.&quot;_-;_-@_-"/>
    <numFmt numFmtId="248" formatCode="_-* #,##0.00\ &quot;крб.&quot;_-;\-* #,##0.00\ &quot;крб.&quot;_-;_-* &quot;-&quot;??\ &quot;крб.&quot;_-;_-@_-"/>
    <numFmt numFmtId="249" formatCode="_-* #,##0\ _к_р_б_._-;\-* #,##0\ _к_р_б_._-;_-* &quot;-&quot;\ _к_р_б_._-;_-@_-"/>
    <numFmt numFmtId="250" formatCode="_-* #,##0.00\ _к_р_б_._-;\-* #,##0.00\ _к_р_б_._-;_-* &quot;-&quot;??\ _к_р_б_._-;_-@_-"/>
  </numFmts>
  <fonts count="255">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b/>
      <sz val="11"/>
      <color theme="1"/>
      <name val="Calibri"/>
      <family val="2"/>
      <charset val="186"/>
      <scheme val="minor"/>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color rgb="FFFF0000"/>
      <name val="Times New Roman"/>
      <family val="1"/>
      <charset val="204"/>
    </font>
    <font>
      <b/>
      <sz val="11"/>
      <name val="Times New Roman"/>
      <family val="1"/>
      <charset val="204"/>
    </font>
    <font>
      <i/>
      <sz val="10"/>
      <name val="Times New Roman"/>
      <family val="1"/>
      <charset val="204"/>
    </font>
    <font>
      <i/>
      <sz val="11"/>
      <name val="Times New Roman"/>
      <family val="1"/>
      <charset val="204"/>
    </font>
    <font>
      <vertAlign val="subscript"/>
      <sz val="11"/>
      <name val="Times New Roman"/>
      <family val="1"/>
      <charset val="204"/>
    </font>
    <font>
      <i/>
      <sz val="11"/>
      <color theme="1"/>
      <name val="Times New Roman"/>
      <family val="1"/>
      <charset val="204"/>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color theme="0"/>
      <name val="Times New Roman"/>
      <family val="1"/>
      <charset val="204"/>
    </font>
    <font>
      <sz val="11"/>
      <name val="Arial"/>
      <family val="2"/>
      <charset val="204"/>
    </font>
    <font>
      <sz val="11"/>
      <name val="Arial"/>
      <family val="2"/>
      <charset val="204"/>
    </font>
    <font>
      <sz val="11"/>
      <name val="Arial"/>
      <family val="2"/>
      <charset val="204"/>
    </font>
    <font>
      <b/>
      <sz val="11"/>
      <color theme="1"/>
      <name val="Calibri"/>
      <family val="2"/>
      <charset val="204"/>
      <scheme val="minor"/>
    </font>
    <font>
      <sz val="11"/>
      <color theme="1"/>
      <name val="Calibri"/>
      <family val="2"/>
      <charset val="204"/>
      <scheme val="minor"/>
    </font>
    <font>
      <vertAlign val="subscript"/>
      <sz val="11"/>
      <color theme="1"/>
      <name val="Times New Roman"/>
      <family val="1"/>
      <charset val="204"/>
    </font>
  </fonts>
  <fills count="13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
      <patternFill patternType="solid">
        <fgColor theme="5" tint="0.79998168889431442"/>
        <bgColor indexed="64"/>
      </patternFill>
    </fill>
    <fill>
      <patternFill patternType="solid">
        <fgColor theme="6" tint="0.39997558519241921"/>
        <bgColor indexed="64"/>
      </patternFill>
    </fill>
  </fills>
  <borders count="10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top style="hair">
        <color auto="1"/>
      </top>
      <bottom/>
      <diagonal/>
    </border>
    <border>
      <left/>
      <right style="medium">
        <color auto="1"/>
      </right>
      <top style="hair">
        <color auto="1"/>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indexed="64"/>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auto="1"/>
      </right>
      <top style="hair">
        <color auto="1"/>
      </top>
      <bottom/>
      <diagonal/>
    </border>
    <border>
      <left/>
      <right style="medium">
        <color indexed="64"/>
      </right>
      <top/>
      <bottom style="medium">
        <color indexed="64"/>
      </bottom>
      <diagonal/>
    </border>
    <border>
      <left style="hair">
        <color auto="1"/>
      </left>
      <right style="medium">
        <color indexed="64"/>
      </right>
      <top style="medium">
        <color indexed="64"/>
      </top>
      <bottom style="hair">
        <color auto="1"/>
      </bottom>
      <diagonal/>
    </border>
    <border>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top style="medium">
        <color indexed="64"/>
      </top>
      <bottom style="hair">
        <color auto="1"/>
      </bottom>
      <diagonal/>
    </border>
    <border>
      <left style="medium">
        <color indexed="64"/>
      </left>
      <right style="medium">
        <color indexed="64"/>
      </right>
      <top/>
      <bottom style="hair">
        <color auto="1"/>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hair">
        <color auto="1"/>
      </top>
      <bottom/>
      <diagonal/>
    </border>
    <border>
      <left style="medium">
        <color indexed="64"/>
      </left>
      <right style="hair">
        <color auto="1"/>
      </right>
      <top style="medium">
        <color indexed="64"/>
      </top>
      <bottom style="hair">
        <color indexed="64"/>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diagonal/>
    </border>
    <border>
      <left style="hair">
        <color auto="1"/>
      </left>
      <right/>
      <top style="hair">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medium">
        <color indexed="64"/>
      </right>
      <top/>
      <bottom/>
      <diagonal/>
    </border>
    <border>
      <left style="hair">
        <color auto="1"/>
      </left>
      <right style="hair">
        <color auto="1"/>
      </right>
      <top style="medium">
        <color indexed="64"/>
      </top>
      <bottom style="hair">
        <color auto="1"/>
      </bottom>
      <diagonal/>
    </border>
    <border>
      <left/>
      <right style="hair">
        <color auto="1"/>
      </right>
      <top style="medium">
        <color indexed="64"/>
      </top>
      <bottom style="hair">
        <color auto="1"/>
      </bottom>
      <diagonal/>
    </border>
  </borders>
  <cellStyleXfs count="1409">
    <xf numFmtId="0" fontId="0" fillId="0" borderId="0"/>
    <xf numFmtId="9" fontId="2" fillId="0" borderId="0" applyFont="0" applyFill="0" applyBorder="0" applyAlignment="0" applyProtection="0"/>
    <xf numFmtId="0" fontId="8" fillId="0" borderId="0"/>
    <xf numFmtId="0" fontId="11" fillId="0" borderId="0"/>
    <xf numFmtId="0" fontId="9" fillId="0" borderId="0"/>
    <xf numFmtId="0" fontId="30" fillId="0" borderId="0"/>
    <xf numFmtId="0" fontId="31" fillId="0" borderId="0" applyNumberFormat="0" applyBorder="0" applyProtection="0"/>
    <xf numFmtId="0" fontId="32" fillId="0" borderId="0"/>
    <xf numFmtId="0" fontId="30" fillId="0" borderId="0"/>
    <xf numFmtId="0" fontId="30" fillId="0" borderId="0"/>
    <xf numFmtId="0" fontId="9" fillId="0" borderId="0"/>
    <xf numFmtId="0" fontId="33" fillId="0" borderId="0">
      <alignment vertical="top"/>
    </xf>
    <xf numFmtId="0" fontId="30" fillId="0" borderId="0"/>
    <xf numFmtId="168" fontId="34" fillId="0" borderId="0"/>
    <xf numFmtId="49" fontId="34" fillId="0" borderId="0"/>
    <xf numFmtId="169" fontId="35" fillId="0" borderId="0" applyFont="0" applyFill="0" applyBorder="0" applyAlignment="0" applyProtection="0"/>
    <xf numFmtId="0" fontId="36" fillId="38" borderId="0" applyNumberFormat="0" applyBorder="0" applyAlignment="0" applyProtection="0"/>
    <xf numFmtId="170" fontId="34" fillId="0" borderId="0">
      <alignment horizontal="center"/>
    </xf>
    <xf numFmtId="171" fontId="34" fillId="0" borderId="0"/>
    <xf numFmtId="172" fontId="34" fillId="0" borderId="0"/>
    <xf numFmtId="173" fontId="34" fillId="0" borderId="0"/>
    <xf numFmtId="174" fontId="34" fillId="0" borderId="0"/>
    <xf numFmtId="175" fontId="37" fillId="0" borderId="0"/>
    <xf numFmtId="176" fontId="35" fillId="0" borderId="0" applyFont="0" applyFill="0" applyBorder="0" applyAlignment="0" applyProtection="0"/>
    <xf numFmtId="0" fontId="36"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0" borderId="0" applyNumberFormat="0" applyBorder="0" applyAlignment="0" applyProtection="0"/>
    <xf numFmtId="0" fontId="39"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9" fillId="46" borderId="0" applyNumberFormat="0" applyBorder="0" applyAlignment="0" applyProtection="0"/>
    <xf numFmtId="0" fontId="41" fillId="15" borderId="0" applyNumberFormat="0" applyBorder="0" applyAlignment="0" applyProtection="0"/>
    <xf numFmtId="0" fontId="38" fillId="41" borderId="0" applyNumberFormat="0" applyBorder="0" applyAlignment="0" applyProtection="0"/>
    <xf numFmtId="0" fontId="39"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9" fillId="48" borderId="0" applyNumberFormat="0" applyBorder="0" applyAlignment="0" applyProtection="0"/>
    <xf numFmtId="0" fontId="41" fillId="19" borderId="0" applyNumberFormat="0" applyBorder="0" applyAlignment="0" applyProtection="0"/>
    <xf numFmtId="0" fontId="38" fillId="42" borderId="0" applyNumberFormat="0" applyBorder="0" applyAlignment="0" applyProtection="0"/>
    <xf numFmtId="0" fontId="39"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39" fillId="50" borderId="0" applyNumberFormat="0" applyBorder="0" applyAlignment="0" applyProtection="0"/>
    <xf numFmtId="0" fontId="41" fillId="23" borderId="0" applyNumberFormat="0" applyBorder="0" applyAlignment="0" applyProtection="0"/>
    <xf numFmtId="0" fontId="38" fillId="43"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39" fillId="52" borderId="0" applyNumberFormat="0" applyBorder="0" applyAlignment="0" applyProtection="0"/>
    <xf numFmtId="0" fontId="41" fillId="27" borderId="0" applyNumberFormat="0" applyBorder="0" applyAlignment="0" applyProtection="0"/>
    <xf numFmtId="0" fontId="38" fillId="44" borderId="0" applyNumberFormat="0" applyBorder="0" applyAlignment="0" applyProtection="0"/>
    <xf numFmtId="0" fontId="39" fillId="5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39" fillId="54" borderId="0" applyNumberFormat="0" applyBorder="0" applyAlignment="0" applyProtection="0"/>
    <xf numFmtId="0" fontId="41" fillId="31" borderId="0" applyNumberFormat="0" applyBorder="0" applyAlignment="0" applyProtection="0"/>
    <xf numFmtId="0" fontId="38" fillId="45" borderId="0" applyNumberFormat="0" applyBorder="0" applyAlignment="0" applyProtection="0"/>
    <xf numFmtId="0" fontId="39" fillId="41"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39" fillId="41" borderId="0" applyNumberFormat="0" applyBorder="0" applyAlignment="0" applyProtection="0"/>
    <xf numFmtId="0" fontId="41"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177" fontId="42" fillId="0" borderId="0"/>
    <xf numFmtId="178" fontId="37" fillId="0" borderId="0"/>
    <xf numFmtId="179" fontId="35" fillId="0" borderId="0" applyFont="0" applyFill="0" applyBorder="0" applyAlignment="0" applyProtection="0"/>
    <xf numFmtId="0" fontId="36" fillId="57" borderId="0" applyNumberFormat="0" applyBorder="0" applyAlignment="0" applyProtection="0"/>
    <xf numFmtId="180" fontId="34" fillId="0" borderId="0"/>
    <xf numFmtId="181" fontId="34" fillId="0" borderId="0"/>
    <xf numFmtId="182" fontId="35" fillId="0" borderId="0" applyFont="0" applyFill="0" applyBorder="0" applyAlignment="0" applyProtection="0"/>
    <xf numFmtId="0" fontId="36" fillId="58" borderId="0" applyNumberFormat="0" applyBorder="0" applyAlignment="0" applyProtection="0"/>
    <xf numFmtId="0" fontId="38" fillId="54" borderId="0" applyNumberFormat="0" applyBorder="0" applyAlignment="0" applyProtection="0"/>
    <xf numFmtId="0" fontId="38" fillId="48" borderId="0" applyNumberFormat="0" applyBorder="0" applyAlignment="0" applyProtection="0"/>
    <xf numFmtId="0" fontId="38" fillId="59" borderId="0" applyNumberFormat="0" applyBorder="0" applyAlignment="0" applyProtection="0"/>
    <xf numFmtId="0" fontId="38" fillId="43" borderId="0" applyNumberFormat="0" applyBorder="0" applyAlignment="0" applyProtection="0"/>
    <xf numFmtId="0" fontId="38" fillId="54" borderId="0" applyNumberFormat="0" applyBorder="0" applyAlignment="0" applyProtection="0"/>
    <xf numFmtId="0" fontId="38" fillId="60" borderId="0" applyNumberFormat="0" applyBorder="0" applyAlignment="0" applyProtection="0"/>
    <xf numFmtId="0" fontId="38" fillId="54"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2" borderId="0" applyNumberFormat="0" applyBorder="0" applyAlignment="0" applyProtection="0"/>
    <xf numFmtId="0" fontId="39" fillId="61" borderId="0" applyNumberFormat="0" applyBorder="0" applyAlignment="0" applyProtection="0"/>
    <xf numFmtId="0" fontId="41" fillId="16"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9" fillId="48" borderId="0" applyNumberFormat="0" applyBorder="0" applyAlignment="0" applyProtection="0"/>
    <xf numFmtId="0" fontId="41" fillId="20" borderId="0" applyNumberFormat="0" applyBorder="0" applyAlignment="0" applyProtection="0"/>
    <xf numFmtId="0" fontId="38" fillId="59" borderId="0" applyNumberFormat="0" applyBorder="0" applyAlignment="0" applyProtection="0"/>
    <xf numFmtId="0" fontId="39" fillId="57"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57" borderId="0" applyNumberFormat="0" applyBorder="0" applyAlignment="0" applyProtection="0"/>
    <xf numFmtId="0" fontId="41" fillId="24" borderId="0" applyNumberFormat="0" applyBorder="0" applyAlignment="0" applyProtection="0"/>
    <xf numFmtId="0" fontId="38" fillId="43" borderId="0" applyNumberFormat="0" applyBorder="0" applyAlignment="0" applyProtection="0"/>
    <xf numFmtId="0" fontId="39" fillId="64"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39" fillId="64" borderId="0" applyNumberFormat="0" applyBorder="0" applyAlignment="0" applyProtection="0"/>
    <xf numFmtId="0" fontId="41" fillId="28" borderId="0" applyNumberFormat="0" applyBorder="0" applyAlignment="0" applyProtection="0"/>
    <xf numFmtId="0" fontId="38" fillId="54"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2" borderId="0" applyNumberFormat="0" applyBorder="0" applyAlignment="0" applyProtection="0"/>
    <xf numFmtId="0" fontId="39" fillId="61" borderId="0" applyNumberFormat="0" applyBorder="0" applyAlignment="0" applyProtection="0"/>
    <xf numFmtId="0" fontId="41" fillId="32" borderId="0" applyNumberFormat="0" applyBorder="0" applyAlignment="0" applyProtection="0"/>
    <xf numFmtId="0" fontId="38" fillId="60" borderId="0" applyNumberFormat="0" applyBorder="0" applyAlignment="0" applyProtection="0"/>
    <xf numFmtId="0" fontId="39" fillId="45" borderId="0" applyNumberFormat="0" applyBorder="0" applyAlignment="0" applyProtection="0"/>
    <xf numFmtId="0" fontId="40" fillId="66" borderId="0" applyNumberFormat="0" applyBorder="0" applyAlignment="0" applyProtection="0"/>
    <xf numFmtId="0" fontId="40" fillId="66" borderId="0" applyNumberFormat="0" applyBorder="0" applyAlignment="0" applyProtection="0"/>
    <xf numFmtId="0" fontId="39" fillId="45" borderId="0" applyNumberFormat="0" applyBorder="0" applyAlignment="0" applyProtection="0"/>
    <xf numFmtId="0" fontId="41" fillId="36" borderId="0" applyNumberFormat="0" applyBorder="0" applyAlignment="0" applyProtection="0"/>
    <xf numFmtId="0" fontId="33" fillId="54" borderId="0" applyNumberFormat="0" applyBorder="0" applyAlignment="0" applyProtection="0"/>
    <xf numFmtId="0" fontId="33" fillId="48" borderId="0" applyNumberFormat="0" applyBorder="0" applyAlignment="0" applyProtection="0"/>
    <xf numFmtId="0" fontId="33" fillId="59" borderId="0" applyNumberFormat="0" applyBorder="0" applyAlignment="0" applyProtection="0"/>
    <xf numFmtId="0" fontId="33" fillId="43" borderId="0" applyNumberFormat="0" applyBorder="0" applyAlignment="0" applyProtection="0"/>
    <xf numFmtId="0" fontId="33" fillId="54" borderId="0" applyNumberFormat="0" applyBorder="0" applyAlignment="0" applyProtection="0"/>
    <xf numFmtId="0" fontId="33" fillId="60" borderId="0" applyNumberFormat="0" applyBorder="0" applyAlignment="0" applyProtection="0"/>
    <xf numFmtId="183" fontId="34" fillId="0" borderId="0"/>
    <xf numFmtId="184" fontId="37" fillId="0" borderId="0"/>
    <xf numFmtId="185" fontId="43" fillId="0" borderId="0" applyFont="0" applyFill="0" applyBorder="0" applyAlignment="0" applyProtection="0"/>
    <xf numFmtId="0" fontId="36" fillId="67" borderId="0" applyNumberFormat="0" applyBorder="0" applyAlignment="0" applyProtection="0"/>
    <xf numFmtId="0" fontId="36" fillId="68" borderId="0" applyNumberFormat="0" applyBorder="0" applyAlignment="0" applyProtection="0"/>
    <xf numFmtId="0" fontId="44" fillId="69" borderId="0" applyNumberFormat="0" applyBorder="0" applyAlignment="0" applyProtection="0"/>
    <xf numFmtId="0" fontId="44" fillId="48" borderId="0" applyNumberFormat="0" applyBorder="0" applyAlignment="0" applyProtection="0"/>
    <xf numFmtId="0" fontId="44" fillId="59" borderId="0" applyNumberFormat="0" applyBorder="0" applyAlignment="0" applyProtection="0"/>
    <xf numFmtId="0" fontId="44" fillId="58" borderId="0" applyNumberFormat="0" applyBorder="0" applyAlignment="0" applyProtection="0"/>
    <xf numFmtId="0" fontId="44" fillId="67" borderId="0" applyNumberFormat="0" applyBorder="0" applyAlignment="0" applyProtection="0"/>
    <xf numFmtId="0" fontId="44" fillId="70" borderId="0" applyNumberFormat="0" applyBorder="0" applyAlignment="0" applyProtection="0"/>
    <xf numFmtId="0" fontId="44" fillId="69" borderId="0" applyNumberFormat="0" applyBorder="0" applyAlignment="0" applyProtection="0"/>
    <xf numFmtId="0" fontId="45" fillId="61" borderId="0" applyNumberFormat="0" applyBorder="0" applyAlignment="0" applyProtection="0"/>
    <xf numFmtId="0" fontId="46" fillId="62" borderId="0" applyNumberFormat="0" applyBorder="0" applyAlignment="0" applyProtection="0"/>
    <xf numFmtId="0" fontId="46" fillId="62" borderId="0" applyNumberFormat="0" applyBorder="0" applyAlignment="0" applyProtection="0"/>
    <xf numFmtId="0" fontId="45" fillId="61" borderId="0" applyNumberFormat="0" applyBorder="0" applyAlignment="0" applyProtection="0"/>
    <xf numFmtId="0" fontId="47" fillId="17" borderId="0" applyNumberFormat="0" applyBorder="0" applyAlignment="0" applyProtection="0"/>
    <xf numFmtId="0" fontId="44" fillId="48"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5" fillId="48" borderId="0" applyNumberFormat="0" applyBorder="0" applyAlignment="0" applyProtection="0"/>
    <xf numFmtId="0" fontId="47" fillId="21" borderId="0" applyNumberFormat="0" applyBorder="0" applyAlignment="0" applyProtection="0"/>
    <xf numFmtId="0" fontId="44" fillId="59" borderId="0" applyNumberFormat="0" applyBorder="0" applyAlignment="0" applyProtection="0"/>
    <xf numFmtId="0" fontId="45" fillId="57" borderId="0" applyNumberFormat="0" applyBorder="0" applyAlignment="0" applyProtection="0"/>
    <xf numFmtId="0" fontId="46" fillId="63" borderId="0" applyNumberFormat="0" applyBorder="0" applyAlignment="0" applyProtection="0"/>
    <xf numFmtId="0" fontId="46" fillId="63" borderId="0" applyNumberFormat="0" applyBorder="0" applyAlignment="0" applyProtection="0"/>
    <xf numFmtId="0" fontId="45" fillId="57" borderId="0" applyNumberFormat="0" applyBorder="0" applyAlignment="0" applyProtection="0"/>
    <xf numFmtId="0" fontId="47" fillId="25" borderId="0" applyNumberFormat="0" applyBorder="0" applyAlignment="0" applyProtection="0"/>
    <xf numFmtId="0" fontId="44" fillId="58" borderId="0" applyNumberFormat="0" applyBorder="0" applyAlignment="0" applyProtection="0"/>
    <xf numFmtId="0" fontId="45" fillId="64" borderId="0" applyNumberFormat="0" applyBorder="0" applyAlignment="0" applyProtection="0"/>
    <xf numFmtId="0" fontId="46" fillId="65" borderId="0" applyNumberFormat="0" applyBorder="0" applyAlignment="0" applyProtection="0"/>
    <xf numFmtId="0" fontId="46" fillId="65" borderId="0" applyNumberFormat="0" applyBorder="0" applyAlignment="0" applyProtection="0"/>
    <xf numFmtId="0" fontId="45" fillId="64" borderId="0" applyNumberFormat="0" applyBorder="0" applyAlignment="0" applyProtection="0"/>
    <xf numFmtId="0" fontId="47" fillId="29" borderId="0" applyNumberFormat="0" applyBorder="0" applyAlignment="0" applyProtection="0"/>
    <xf numFmtId="0" fontId="44" fillId="67" borderId="0" applyNumberFormat="0" applyBorder="0" applyAlignment="0" applyProtection="0"/>
    <xf numFmtId="0" fontId="45" fillId="61" borderId="0" applyNumberFormat="0" applyBorder="0" applyAlignment="0" applyProtection="0"/>
    <xf numFmtId="0" fontId="46" fillId="62" borderId="0" applyNumberFormat="0" applyBorder="0" applyAlignment="0" applyProtection="0"/>
    <xf numFmtId="0" fontId="46" fillId="62" borderId="0" applyNumberFormat="0" applyBorder="0" applyAlignment="0" applyProtection="0"/>
    <xf numFmtId="0" fontId="45" fillId="61" borderId="0" applyNumberFormat="0" applyBorder="0" applyAlignment="0" applyProtection="0"/>
    <xf numFmtId="0" fontId="47" fillId="33" borderId="0" applyNumberFormat="0" applyBorder="0" applyAlignment="0" applyProtection="0"/>
    <xf numFmtId="0" fontId="44" fillId="70" borderId="0" applyNumberFormat="0" applyBorder="0" applyAlignment="0" applyProtection="0"/>
    <xf numFmtId="0" fontId="45" fillId="45" borderId="0" applyNumberFormat="0" applyBorder="0" applyAlignment="0" applyProtection="0"/>
    <xf numFmtId="0" fontId="46" fillId="66" borderId="0" applyNumberFormat="0" applyBorder="0" applyAlignment="0" applyProtection="0"/>
    <xf numFmtId="0" fontId="46" fillId="66" borderId="0" applyNumberFormat="0" applyBorder="0" applyAlignment="0" applyProtection="0"/>
    <xf numFmtId="0" fontId="45" fillId="45" borderId="0" applyNumberFormat="0" applyBorder="0" applyAlignment="0" applyProtection="0"/>
    <xf numFmtId="0" fontId="47" fillId="37" borderId="0" applyNumberFormat="0" applyBorder="0" applyAlignment="0" applyProtection="0"/>
    <xf numFmtId="0" fontId="36" fillId="69" borderId="0" applyNumberFormat="0" applyBorder="0" applyAlignment="0" applyProtection="0"/>
    <xf numFmtId="0" fontId="36" fillId="48" borderId="0" applyNumberFormat="0" applyBorder="0" applyAlignment="0" applyProtection="0"/>
    <xf numFmtId="0" fontId="36" fillId="59" borderId="0" applyNumberFormat="0" applyBorder="0" applyAlignment="0" applyProtection="0"/>
    <xf numFmtId="0" fontId="36" fillId="58" borderId="0" applyNumberFormat="0" applyBorder="0" applyAlignment="0" applyProtection="0"/>
    <xf numFmtId="0" fontId="36" fillId="67" borderId="0" applyNumberFormat="0" applyBorder="0" applyAlignment="0" applyProtection="0"/>
    <xf numFmtId="0" fontId="36" fillId="70" borderId="0" applyNumberFormat="0" applyBorder="0" applyAlignment="0" applyProtection="0"/>
    <xf numFmtId="186" fontId="34" fillId="0" borderId="0">
      <alignment horizontal="center"/>
    </xf>
    <xf numFmtId="187" fontId="34" fillId="0" borderId="0">
      <alignment horizontal="center"/>
    </xf>
    <xf numFmtId="188" fontId="34" fillId="0" borderId="0">
      <alignment horizontal="center"/>
    </xf>
    <xf numFmtId="189" fontId="34" fillId="0" borderId="0">
      <alignment horizontal="center"/>
    </xf>
    <xf numFmtId="190" fontId="34" fillId="0" borderId="0">
      <alignment horizontal="center"/>
    </xf>
    <xf numFmtId="0" fontId="38" fillId="71" borderId="0" applyNumberFormat="0" applyBorder="0" applyAlignment="0" applyProtection="0"/>
    <xf numFmtId="0" fontId="48" fillId="55" borderId="0" applyNumberFormat="0" applyBorder="0" applyAlignment="0" applyProtection="0"/>
    <xf numFmtId="0" fontId="48" fillId="55" borderId="0" applyNumberFormat="0" applyBorder="0" applyAlignment="0" applyProtection="0"/>
    <xf numFmtId="0" fontId="38" fillId="72" borderId="0" applyNumberFormat="0" applyBorder="0" applyAlignment="0" applyProtection="0"/>
    <xf numFmtId="0" fontId="38" fillId="73"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38" fillId="74" borderId="0" applyNumberFormat="0" applyBorder="0" applyAlignment="0" applyProtection="0"/>
    <xf numFmtId="0" fontId="44" fillId="75" borderId="0" applyNumberFormat="0" applyBorder="0" applyAlignment="0" applyProtection="0"/>
    <xf numFmtId="0" fontId="49" fillId="76" borderId="0" applyNumberFormat="0" applyBorder="0" applyAlignment="0" applyProtection="0"/>
    <xf numFmtId="0" fontId="49" fillId="76" borderId="0" applyNumberFormat="0" applyBorder="0" applyAlignment="0" applyProtection="0"/>
    <xf numFmtId="0" fontId="44" fillId="77" borderId="0" applyNumberFormat="0" applyBorder="0" applyAlignment="0" applyProtection="0"/>
    <xf numFmtId="0" fontId="44" fillId="38"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9" fillId="79" borderId="0" applyNumberFormat="0" applyBorder="0" applyAlignment="0" applyProtection="0"/>
    <xf numFmtId="0" fontId="49" fillId="79"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38" fillId="80" borderId="0" applyNumberFormat="0" applyBorder="0" applyAlignment="0" applyProtection="0"/>
    <xf numFmtId="0" fontId="48" fillId="81" borderId="0" applyNumberFormat="0" applyBorder="0" applyAlignment="0" applyProtection="0"/>
    <xf numFmtId="0" fontId="48" fillId="81" borderId="0" applyNumberFormat="0" applyBorder="0" applyAlignment="0" applyProtection="0"/>
    <xf numFmtId="0" fontId="38" fillId="82" borderId="0" applyNumberFormat="0" applyBorder="0" applyAlignment="0" applyProtection="0"/>
    <xf numFmtId="0" fontId="38" fillId="83"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38" fillId="84" borderId="0" applyNumberFormat="0" applyBorder="0" applyAlignment="0" applyProtection="0"/>
    <xf numFmtId="0" fontId="44" fillId="85" borderId="0" applyNumberFormat="0" applyBorder="0" applyAlignment="0" applyProtection="0"/>
    <xf numFmtId="0" fontId="49" fillId="86" borderId="0" applyNumberFormat="0" applyBorder="0" applyAlignment="0" applyProtection="0"/>
    <xf numFmtId="0" fontId="49" fillId="86" borderId="0" applyNumberFormat="0" applyBorder="0" applyAlignment="0" applyProtection="0"/>
    <xf numFmtId="0" fontId="44" fillId="83" borderId="0" applyNumberFormat="0" applyBorder="0" applyAlignment="0" applyProtection="0"/>
    <xf numFmtId="0" fontId="44" fillId="39"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9" fillId="88" borderId="0" applyNumberFormat="0" applyBorder="0" applyAlignment="0" applyProtection="0"/>
    <xf numFmtId="0" fontId="49" fillId="88"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38" fillId="89" borderId="0" applyNumberFormat="0" applyBorder="0" applyAlignment="0" applyProtection="0"/>
    <xf numFmtId="0" fontId="48" fillId="90" borderId="0" applyNumberFormat="0" applyBorder="0" applyAlignment="0" applyProtection="0"/>
    <xf numFmtId="0" fontId="48" fillId="90" borderId="0" applyNumberFormat="0" applyBorder="0" applyAlignment="0" applyProtection="0"/>
    <xf numFmtId="0" fontId="38" fillId="91" borderId="0" applyNumberFormat="0" applyBorder="0" applyAlignment="0" applyProtection="0"/>
    <xf numFmtId="0" fontId="38" fillId="84"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38" fillId="92" borderId="0" applyNumberFormat="0" applyBorder="0" applyAlignment="0" applyProtection="0"/>
    <xf numFmtId="0" fontId="44" fillId="74" borderId="0" applyNumberFormat="0" applyBorder="0" applyAlignment="0" applyProtection="0"/>
    <xf numFmtId="0" fontId="49" fillId="65" borderId="0" applyNumberFormat="0" applyBorder="0" applyAlignment="0" applyProtection="0"/>
    <xf numFmtId="0" fontId="49" fillId="65" borderId="0" applyNumberFormat="0" applyBorder="0" applyAlignment="0" applyProtection="0"/>
    <xf numFmtId="0" fontId="44" fillId="93" borderId="0" applyNumberFormat="0" applyBorder="0" applyAlignment="0" applyProtection="0"/>
    <xf numFmtId="0" fontId="44" fillId="57"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9" fillId="86" borderId="0" applyNumberFormat="0" applyBorder="0" applyAlignment="0" applyProtection="0"/>
    <xf numFmtId="0" fontId="49" fillId="86"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38" fillId="84"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38" fillId="82" borderId="0" applyNumberFormat="0" applyBorder="0" applyAlignment="0" applyProtection="0"/>
    <xf numFmtId="0" fontId="38" fillId="74" borderId="0" applyNumberFormat="0" applyBorder="0" applyAlignment="0" applyProtection="0"/>
    <xf numFmtId="0" fontId="48" fillId="65" borderId="0" applyNumberFormat="0" applyBorder="0" applyAlignment="0" applyProtection="0"/>
    <xf numFmtId="0" fontId="48" fillId="65" borderId="0" applyNumberFormat="0" applyBorder="0" applyAlignment="0" applyProtection="0"/>
    <xf numFmtId="0" fontId="38" fillId="85" borderId="0" applyNumberFormat="0" applyBorder="0" applyAlignment="0" applyProtection="0"/>
    <xf numFmtId="0" fontId="44" fillId="74" borderId="0" applyNumberFormat="0" applyBorder="0" applyAlignment="0" applyProtection="0"/>
    <xf numFmtId="0" fontId="49" fillId="65" borderId="0" applyNumberFormat="0" applyBorder="0" applyAlignment="0" applyProtection="0"/>
    <xf numFmtId="0" fontId="49" fillId="65" borderId="0" applyNumberFormat="0" applyBorder="0" applyAlignment="0" applyProtection="0"/>
    <xf numFmtId="0" fontId="44" fillId="84" borderId="0" applyNumberFormat="0" applyBorder="0" applyAlignment="0" applyProtection="0"/>
    <xf numFmtId="0" fontId="44" fillId="58"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9" fillId="95" borderId="0" applyNumberFormat="0" applyBorder="0" applyAlignment="0" applyProtection="0"/>
    <xf numFmtId="0" fontId="49" fillId="95"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38" fillId="71" borderId="0" applyNumberFormat="0" applyBorder="0" applyAlignment="0" applyProtection="0"/>
    <xf numFmtId="0" fontId="48" fillId="55" borderId="0" applyNumberFormat="0" applyBorder="0" applyAlignment="0" applyProtection="0"/>
    <xf numFmtId="0" fontId="48" fillId="55" borderId="0" applyNumberFormat="0" applyBorder="0" applyAlignment="0" applyProtection="0"/>
    <xf numFmtId="0" fontId="38" fillId="89" borderId="0" applyNumberFormat="0" applyBorder="0" applyAlignment="0" applyProtection="0"/>
    <xf numFmtId="0" fontId="38" fillId="73"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4" fillId="73" borderId="0" applyNumberFormat="0" applyBorder="0" applyAlignment="0" applyProtection="0"/>
    <xf numFmtId="0" fontId="49" fillId="62" borderId="0" applyNumberFormat="0" applyBorder="0" applyAlignment="0" applyProtection="0"/>
    <xf numFmtId="0" fontId="49" fillId="62" borderId="0" applyNumberFormat="0" applyBorder="0" applyAlignment="0" applyProtection="0"/>
    <xf numFmtId="0" fontId="44" fillId="77" borderId="0" applyNumberFormat="0" applyBorder="0" applyAlignment="0" applyProtection="0"/>
    <xf numFmtId="0" fontId="44" fillId="67"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9" fillId="97" borderId="0" applyNumberFormat="0" applyBorder="0" applyAlignment="0" applyProtection="0"/>
    <xf numFmtId="0" fontId="49" fillId="9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38" fillId="9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8" fillId="83"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38" fillId="99" borderId="0" applyNumberFormat="0" applyBorder="0" applyAlignment="0" applyProtection="0"/>
    <xf numFmtId="0" fontId="44" fillId="99" borderId="0" applyNumberFormat="0" applyBorder="0" applyAlignment="0" applyProtection="0"/>
    <xf numFmtId="0" fontId="49" fillId="66" borderId="0" applyNumberFormat="0" applyBorder="0" applyAlignment="0" applyProtection="0"/>
    <xf numFmtId="0" fontId="49" fillId="66" borderId="0" applyNumberFormat="0" applyBorder="0" applyAlignment="0" applyProtection="0"/>
    <xf numFmtId="0" fontId="44" fillId="100" borderId="0" applyNumberFormat="0" applyBorder="0" applyAlignment="0" applyProtection="0"/>
    <xf numFmtId="0" fontId="44" fillId="68"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9" fillId="102" borderId="0" applyNumberFormat="0" applyBorder="0" applyAlignment="0" applyProtection="0"/>
    <xf numFmtId="0" fontId="49" fillId="102"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50" fillId="64" borderId="26" applyNumberFormat="0" applyAlignment="0" applyProtection="0"/>
    <xf numFmtId="0" fontId="51" fillId="0" borderId="0">
      <alignment horizontal="left" wrapText="1"/>
    </xf>
    <xf numFmtId="0" fontId="52" fillId="0" borderId="27">
      <protection hidden="1"/>
    </xf>
    <xf numFmtId="0" fontId="53" fillId="64" borderId="27" applyNumberFormat="0" applyFont="0" applyBorder="0" applyAlignment="0" applyProtection="0">
      <protection hidden="1"/>
    </xf>
    <xf numFmtId="0" fontId="54" fillId="0" borderId="27">
      <protection hidden="1"/>
    </xf>
    <xf numFmtId="191" fontId="9" fillId="0" borderId="0" applyFont="0" applyFill="0" applyBorder="0" applyAlignment="0" applyProtection="0"/>
    <xf numFmtId="0" fontId="9" fillId="0" borderId="0"/>
    <xf numFmtId="0" fontId="55" fillId="0" borderId="0" applyNumberFormat="0" applyFill="0" applyBorder="0" applyAlignment="0" applyProtection="0"/>
    <xf numFmtId="0" fontId="56" fillId="41"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8" fillId="83" borderId="0" applyNumberFormat="0" applyBorder="0" applyAlignment="0" applyProtection="0"/>
    <xf numFmtId="0" fontId="59" fillId="8" borderId="0" applyNumberFormat="0" applyBorder="0" applyAlignment="0" applyProtection="0"/>
    <xf numFmtId="0" fontId="60" fillId="0" borderId="0" applyNumberFormat="0" applyFill="0" applyBorder="0" applyAlignment="0" applyProtection="0"/>
    <xf numFmtId="0" fontId="61" fillId="0" borderId="0"/>
    <xf numFmtId="2" fontId="62" fillId="0" borderId="0">
      <protection locked="0"/>
    </xf>
    <xf numFmtId="2" fontId="63" fillId="0" borderId="0">
      <protection locked="0"/>
    </xf>
    <xf numFmtId="0" fontId="62" fillId="0" borderId="0">
      <protection locked="0"/>
    </xf>
    <xf numFmtId="0" fontId="62" fillId="0" borderId="0">
      <protection locked="0"/>
    </xf>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5" fillId="53" borderId="28" applyNumberFormat="0" applyAlignment="0" applyProtection="0"/>
    <xf numFmtId="0" fontId="65" fillId="53" borderId="28" applyNumberFormat="0" applyAlignment="0" applyProtection="0"/>
    <xf numFmtId="0" fontId="66" fillId="103" borderId="26" applyNumberFormat="0" applyAlignment="0" applyProtection="0"/>
    <xf numFmtId="0" fontId="67" fillId="11" borderId="20" applyNumberFormat="0" applyAlignment="0" applyProtection="0"/>
    <xf numFmtId="0" fontId="68" fillId="0" borderId="29" applyNumberFormat="0" applyFont="0" applyFill="0" applyAlignment="0" applyProtection="0"/>
    <xf numFmtId="0" fontId="69" fillId="0" borderId="30" applyNumberFormat="0" applyFill="0" applyAlignment="0" applyProtection="0"/>
    <xf numFmtId="1" fontId="70" fillId="0" borderId="0"/>
    <xf numFmtId="0" fontId="71" fillId="104" borderId="31" applyNumberFormat="0" applyAlignment="0" applyProtection="0"/>
    <xf numFmtId="0" fontId="72" fillId="86" borderId="32" applyNumberFormat="0" applyAlignment="0" applyProtection="0"/>
    <xf numFmtId="0" fontId="72" fillId="86" borderId="32" applyNumberFormat="0" applyAlignment="0" applyProtection="0"/>
    <xf numFmtId="0" fontId="71" fillId="85" borderId="31" applyNumberFormat="0" applyAlignment="0" applyProtection="0"/>
    <xf numFmtId="0" fontId="73" fillId="12" borderId="23" applyNumberFormat="0" applyAlignment="0" applyProtection="0"/>
    <xf numFmtId="192" fontId="51" fillId="0" borderId="0"/>
    <xf numFmtId="193" fontId="9" fillId="0" borderId="0"/>
    <xf numFmtId="0" fontId="74" fillId="105" borderId="33">
      <alignment horizontal="right" vertical="center"/>
    </xf>
    <xf numFmtId="0" fontId="75" fillId="105" borderId="33">
      <alignment horizontal="right" vertical="center"/>
    </xf>
    <xf numFmtId="0" fontId="9" fillId="105" borderId="1"/>
    <xf numFmtId="0" fontId="76" fillId="106" borderId="33">
      <alignment horizontal="center" vertical="center"/>
    </xf>
    <xf numFmtId="0" fontId="74" fillId="105" borderId="33">
      <alignment horizontal="right" vertical="center"/>
    </xf>
    <xf numFmtId="0" fontId="9" fillId="105" borderId="0"/>
    <xf numFmtId="0" fontId="77" fillId="105" borderId="33">
      <alignment horizontal="left" vertical="center"/>
    </xf>
    <xf numFmtId="0" fontId="77" fillId="105" borderId="34">
      <alignment vertical="center"/>
    </xf>
    <xf numFmtId="0" fontId="78" fillId="105" borderId="35">
      <alignment vertical="center"/>
    </xf>
    <xf numFmtId="0" fontId="77" fillId="105" borderId="33"/>
    <xf numFmtId="0" fontId="75" fillId="105" borderId="33">
      <alignment horizontal="right" vertical="center"/>
    </xf>
    <xf numFmtId="0" fontId="79" fillId="107" borderId="33">
      <alignment horizontal="left" vertical="center"/>
    </xf>
    <xf numFmtId="0" fontId="79" fillId="107" borderId="33">
      <alignment horizontal="left" vertical="center"/>
    </xf>
    <xf numFmtId="0" fontId="80" fillId="105" borderId="33">
      <alignment horizontal="left" vertical="center"/>
    </xf>
    <xf numFmtId="0" fontId="81" fillId="105" borderId="1"/>
    <xf numFmtId="0" fontId="76" fillId="108" borderId="33">
      <alignment horizontal="left" vertical="center"/>
    </xf>
    <xf numFmtId="194" fontId="82" fillId="0" borderId="0"/>
    <xf numFmtId="194" fontId="82" fillId="0" borderId="0"/>
    <xf numFmtId="194" fontId="82" fillId="0" borderId="0"/>
    <xf numFmtId="194" fontId="82" fillId="0" borderId="0"/>
    <xf numFmtId="194" fontId="82" fillId="0" borderId="0"/>
    <xf numFmtId="194" fontId="82" fillId="0" borderId="0"/>
    <xf numFmtId="194" fontId="82" fillId="0" borderId="0"/>
    <xf numFmtId="194" fontId="82"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95" fontId="8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95" fontId="83" fillId="0" borderId="0" applyFont="0" applyFill="0" applyBorder="0" applyAlignment="0" applyProtection="0"/>
    <xf numFmtId="196" fontId="84" fillId="0" borderId="0" applyFont="0" applyFill="0" applyBorder="0" applyAlignment="0" applyProtection="0"/>
    <xf numFmtId="195" fontId="83" fillId="0" borderId="0" applyFont="0" applyFill="0" applyBorder="0" applyAlignment="0" applyProtection="0"/>
    <xf numFmtId="196" fontId="84"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6" fontId="84"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97" fontId="85" fillId="0" borderId="0">
      <alignment horizontal="right" vertical="top"/>
    </xf>
    <xf numFmtId="3" fontId="86" fillId="0" borderId="0" applyFont="0" applyFill="0" applyBorder="0" applyAlignment="0" applyProtection="0"/>
    <xf numFmtId="0" fontId="30" fillId="0" borderId="0"/>
    <xf numFmtId="3" fontId="87" fillId="0" borderId="0" applyFill="0" applyBorder="0" applyAlignment="0" applyProtection="0"/>
    <xf numFmtId="0" fontId="38" fillId="50" borderId="36" applyNumberFormat="0" applyFont="0" applyAlignment="0" applyProtection="0"/>
    <xf numFmtId="0" fontId="38" fillId="50" borderId="36" applyNumberFormat="0" applyFont="0" applyAlignment="0" applyProtection="0"/>
    <xf numFmtId="0" fontId="38" fillId="50" borderId="36" applyNumberFormat="0" applyFont="0" applyAlignment="0" applyProtection="0"/>
    <xf numFmtId="0" fontId="88" fillId="0" borderId="0"/>
    <xf numFmtId="0" fontId="88" fillId="0" borderId="0"/>
    <xf numFmtId="198" fontId="86" fillId="0" borderId="0" applyFont="0" applyFill="0" applyBorder="0" applyAlignment="0" applyProtection="0"/>
    <xf numFmtId="2" fontId="62" fillId="0" borderId="0">
      <protection locked="0"/>
    </xf>
    <xf numFmtId="167" fontId="9" fillId="109" borderId="0" applyNumberFormat="0" applyFont="0" applyBorder="0" applyAlignment="0" applyProtection="0"/>
    <xf numFmtId="14" fontId="89" fillId="0" borderId="0" applyFont="0" applyFill="0" applyBorder="0" applyAlignment="0" applyProtection="0"/>
    <xf numFmtId="0" fontId="68" fillId="0" borderId="0" applyFont="0" applyFill="0" applyBorder="0" applyAlignment="0" applyProtection="0"/>
    <xf numFmtId="15" fontId="90" fillId="0" borderId="0"/>
    <xf numFmtId="199" fontId="91" fillId="0" borderId="0"/>
    <xf numFmtId="0" fontId="92" fillId="110"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2" fillId="111"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2" fillId="112"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200" fontId="95" fillId="0" borderId="37">
      <alignment horizontal="center"/>
    </xf>
    <xf numFmtId="200" fontId="95" fillId="0" borderId="37">
      <alignment horizontal="center"/>
    </xf>
    <xf numFmtId="0" fontId="96" fillId="109" borderId="0"/>
    <xf numFmtId="201" fontId="9" fillId="0" borderId="0" applyFont="0" applyFill="0" applyBorder="0" applyAlignment="0" applyProtection="0"/>
    <xf numFmtId="202" fontId="97" fillId="0" borderId="0" applyFont="0" applyFill="0" applyBorder="0" applyAlignment="0" applyProtection="0"/>
    <xf numFmtId="203" fontId="98" fillId="0" borderId="0"/>
    <xf numFmtId="167" fontId="99" fillId="0" borderId="0" applyBorder="0" applyAlignment="0" applyProtection="0"/>
    <xf numFmtId="167" fontId="100" fillId="0" borderId="0" applyBorder="0" applyAlignment="0" applyProtection="0"/>
    <xf numFmtId="167" fontId="101" fillId="0" borderId="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3"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204" fontId="107" fillId="0" borderId="0" applyFont="0" applyFill="0" applyBorder="0" applyAlignment="0" applyProtection="0"/>
    <xf numFmtId="205" fontId="107" fillId="0" borderId="0" applyFont="0" applyFill="0" applyBorder="0" applyAlignment="0" applyProtection="0"/>
    <xf numFmtId="0" fontId="108" fillId="0" borderId="0" applyNumberFormat="0" applyBorder="0" applyProtection="0">
      <alignment vertical="center"/>
    </xf>
    <xf numFmtId="0" fontId="109" fillId="0" borderId="0">
      <alignment vertical="center"/>
    </xf>
    <xf numFmtId="206" fontId="110" fillId="0" borderId="0">
      <protection locked="0"/>
    </xf>
    <xf numFmtId="206" fontId="110" fillId="0" borderId="0">
      <protection locked="0"/>
    </xf>
    <xf numFmtId="206" fontId="110" fillId="0" borderId="0">
      <protection locked="0"/>
    </xf>
    <xf numFmtId="206" fontId="110" fillId="0" borderId="0">
      <protection locked="0"/>
    </xf>
    <xf numFmtId="206" fontId="110" fillId="0" borderId="0">
      <protection locked="0"/>
    </xf>
    <xf numFmtId="206" fontId="110" fillId="0" borderId="0">
      <protection locked="0"/>
    </xf>
    <xf numFmtId="206" fontId="110" fillId="0" borderId="0">
      <protection locked="0"/>
    </xf>
    <xf numFmtId="0" fontId="95" fillId="0" borderId="0"/>
    <xf numFmtId="0" fontId="62" fillId="0" borderId="0">
      <protection locked="0"/>
    </xf>
    <xf numFmtId="207" fontId="62" fillId="0" borderId="0">
      <protection locked="0"/>
    </xf>
    <xf numFmtId="3" fontId="68" fillId="0" borderId="0" applyFont="0" applyFill="0" applyBorder="0" applyAlignment="0" applyProtection="0"/>
    <xf numFmtId="3" fontId="68" fillId="0" borderId="0" applyFont="0" applyFill="0" applyBorder="0" applyAlignment="0" applyProtection="0"/>
    <xf numFmtId="2" fontId="89" fillId="0" borderId="0" applyFont="0" applyFill="0" applyBorder="0" applyAlignment="0" applyProtection="0"/>
    <xf numFmtId="0" fontId="111" fillId="0" borderId="0"/>
    <xf numFmtId="0" fontId="30" fillId="0" borderId="0"/>
    <xf numFmtId="207" fontId="62" fillId="0" borderId="0">
      <protection locked="0"/>
    </xf>
    <xf numFmtId="167" fontId="112" fillId="113" borderId="0" applyNumberFormat="0" applyFont="0" applyBorder="0" applyAlignment="0" applyProtection="0"/>
    <xf numFmtId="166" fontId="113" fillId="0" borderId="0" applyProtection="0"/>
    <xf numFmtId="166" fontId="114" fillId="0" borderId="0" applyProtection="0"/>
    <xf numFmtId="166" fontId="115" fillId="0" borderId="0" applyProtection="0"/>
    <xf numFmtId="0" fontId="34" fillId="0" borderId="38"/>
    <xf numFmtId="0" fontId="34" fillId="0" borderId="38"/>
    <xf numFmtId="0" fontId="34" fillId="0" borderId="38"/>
    <xf numFmtId="0" fontId="116" fillId="42" borderId="0" applyNumberFormat="0" applyBorder="0" applyAlignment="0" applyProtection="0"/>
    <xf numFmtId="0" fontId="117" fillId="114" borderId="0" applyNumberFormat="0" applyBorder="0" applyAlignment="0" applyProtection="0"/>
    <xf numFmtId="0" fontId="117" fillId="114" borderId="0" applyNumberFormat="0" applyBorder="0" applyAlignment="0" applyProtection="0"/>
    <xf numFmtId="0" fontId="116" fillId="115" borderId="0" applyNumberFormat="0" applyBorder="0" applyAlignment="0" applyProtection="0"/>
    <xf numFmtId="0" fontId="118" fillId="7" borderId="0" applyNumberFormat="0" applyBorder="0" applyAlignment="0" applyProtection="0"/>
    <xf numFmtId="38" fontId="34" fillId="108" borderId="0" applyNumberFormat="0" applyBorder="0" applyAlignment="0" applyProtection="0"/>
    <xf numFmtId="166" fontId="87" fillId="0" borderId="0" applyProtection="0"/>
    <xf numFmtId="49" fontId="119" fillId="0" borderId="0" applyFill="0" applyBorder="0" applyAlignment="0" applyProtection="0">
      <alignment horizontal="left"/>
    </xf>
    <xf numFmtId="0" fontId="120" fillId="0" borderId="0"/>
    <xf numFmtId="0" fontId="120" fillId="0" borderId="39" applyNumberFormat="0" applyAlignment="0" applyProtection="0">
      <alignment horizontal="left" vertical="center"/>
    </xf>
    <xf numFmtId="0" fontId="120" fillId="0" borderId="37">
      <alignment horizontal="left" vertical="center"/>
    </xf>
    <xf numFmtId="0" fontId="120" fillId="0" borderId="37">
      <alignment horizontal="left" vertical="center"/>
    </xf>
    <xf numFmtId="166" fontId="121" fillId="0" borderId="0" applyNumberFormat="0" applyFont="0" applyFill="0" applyAlignment="0" applyProtection="0"/>
    <xf numFmtId="0" fontId="122" fillId="0" borderId="40" applyNumberFormat="0" applyFill="0" applyAlignment="0" applyProtection="0"/>
    <xf numFmtId="0" fontId="122" fillId="0" borderId="40" applyNumberFormat="0" applyFill="0" applyAlignment="0" applyProtection="0"/>
    <xf numFmtId="0" fontId="123" fillId="0" borderId="41" applyNumberFormat="0" applyFill="0" applyAlignment="0" applyProtection="0"/>
    <xf numFmtId="0" fontId="124" fillId="0" borderId="42" applyNumberFormat="0" applyFill="0" applyAlignment="0" applyProtection="0"/>
    <xf numFmtId="0" fontId="125" fillId="0" borderId="17" applyNumberFormat="0" applyFill="0" applyAlignment="0" applyProtection="0"/>
    <xf numFmtId="166" fontId="126" fillId="0" borderId="0" applyNumberFormat="0" applyFont="0" applyFill="0" applyAlignment="0" applyProtection="0"/>
    <xf numFmtId="0" fontId="127" fillId="0" borderId="43" applyNumberFormat="0" applyFill="0" applyAlignment="0" applyProtection="0"/>
    <xf numFmtId="0" fontId="127" fillId="0" borderId="43" applyNumberFormat="0" applyFill="0" applyAlignment="0" applyProtection="0"/>
    <xf numFmtId="0" fontId="128" fillId="0" borderId="44" applyNumberFormat="0" applyFill="0" applyAlignment="0" applyProtection="0"/>
    <xf numFmtId="0" fontId="129" fillId="0" borderId="44" applyNumberFormat="0" applyFill="0" applyAlignment="0" applyProtection="0"/>
    <xf numFmtId="0" fontId="130" fillId="0" borderId="18" applyNumberFormat="0" applyFill="0" applyAlignment="0" applyProtection="0"/>
    <xf numFmtId="0" fontId="131" fillId="0" borderId="45" applyNumberFormat="0" applyFill="0" applyAlignment="0" applyProtection="0"/>
    <xf numFmtId="0" fontId="132" fillId="0" borderId="46" applyNumberFormat="0" applyFill="0" applyAlignment="0" applyProtection="0"/>
    <xf numFmtId="0" fontId="132" fillId="0" borderId="46" applyNumberFormat="0" applyFill="0" applyAlignment="0" applyProtection="0"/>
    <xf numFmtId="0" fontId="133" fillId="0" borderId="47" applyNumberFormat="0" applyFill="0" applyAlignment="0" applyProtection="0"/>
    <xf numFmtId="0" fontId="134" fillId="0" borderId="19" applyNumberFormat="0" applyFill="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5" fillId="0" borderId="0">
      <protection locked="0"/>
    </xf>
    <xf numFmtId="0" fontId="135" fillId="0" borderId="0">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167" fontId="112" fillId="116" borderId="0" applyNumberFormat="0" applyFon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xf numFmtId="0" fontId="143" fillId="45" borderId="26" applyNumberFormat="0" applyAlignment="0" applyProtection="0"/>
    <xf numFmtId="208" fontId="35" fillId="0" borderId="0" applyFont="0" applyFill="0" applyBorder="0" applyAlignment="0" applyProtection="0"/>
    <xf numFmtId="209" fontId="35" fillId="0" borderId="0" applyFont="0" applyFill="0" applyBorder="0" applyAlignment="0" applyProtection="0"/>
    <xf numFmtId="49" fontId="144" fillId="0" borderId="0" applyFill="0" applyBorder="0" applyAlignment="0" applyProtection="0"/>
    <xf numFmtId="0" fontId="145" fillId="0" borderId="0" applyFill="0" applyBorder="0" applyAlignment="0" applyProtection="0"/>
    <xf numFmtId="210" fontId="145" fillId="0" borderId="0" applyFill="0" applyBorder="0" applyAlignment="0" applyProtection="0"/>
    <xf numFmtId="211" fontId="146" fillId="0" borderId="0" applyFill="0" applyBorder="0" applyAlignment="0" applyProtection="0"/>
    <xf numFmtId="212" fontId="147" fillId="0" borderId="0" applyFill="0" applyBorder="0" applyAlignment="0" applyProtection="0"/>
    <xf numFmtId="213" fontId="147" fillId="0" borderId="0" applyFill="0" applyBorder="0" applyAlignment="0" applyProtection="0"/>
    <xf numFmtId="10" fontId="148" fillId="0" borderId="0"/>
    <xf numFmtId="10" fontId="34" fillId="113" borderId="33" applyNumberFormat="0" applyBorder="0" applyAlignment="0" applyProtection="0"/>
    <xf numFmtId="0" fontId="94" fillId="45" borderId="26" applyNumberFormat="0" applyAlignment="0" applyProtection="0"/>
    <xf numFmtId="0" fontId="149" fillId="10" borderId="20" applyNumberFormat="0" applyAlignment="0" applyProtection="0"/>
    <xf numFmtId="0" fontId="149" fillId="10" borderId="20" applyNumberFormat="0" applyAlignment="0" applyProtection="0"/>
    <xf numFmtId="0" fontId="150" fillId="99"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151" fillId="66" borderId="28" applyNumberFormat="0" applyAlignment="0" applyProtection="0"/>
    <xf numFmtId="0" fontId="151" fillId="66" borderId="28" applyNumberFormat="0" applyAlignment="0" applyProtection="0"/>
    <xf numFmtId="0" fontId="150" fillId="99" borderId="26" applyNumberFormat="0" applyAlignment="0" applyProtection="0"/>
    <xf numFmtId="0" fontId="94" fillId="45" borderId="26" applyNumberFormat="0" applyAlignment="0" applyProtection="0"/>
    <xf numFmtId="0" fontId="150" fillId="99" borderId="26" applyNumberFormat="0" applyAlignment="0" applyProtection="0"/>
    <xf numFmtId="0" fontId="94" fillId="45" borderId="26" applyNumberFormat="0" applyAlignment="0" applyProtection="0"/>
    <xf numFmtId="0" fontId="150" fillId="99"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56" fillId="41" borderId="0" applyNumberFormat="0" applyBorder="0" applyAlignment="0" applyProtection="0"/>
    <xf numFmtId="0" fontId="152" fillId="0" borderId="0" applyNumberFormat="0" applyFill="0" applyBorder="0" applyAlignment="0" applyProtection="0">
      <alignment vertical="top"/>
      <protection locked="0"/>
    </xf>
    <xf numFmtId="0" fontId="153" fillId="64" borderId="48" applyNumberFormat="0" applyAlignment="0" applyProtection="0"/>
    <xf numFmtId="15" fontId="9" fillId="0" borderId="0"/>
    <xf numFmtId="214" fontId="51" fillId="0" borderId="0"/>
    <xf numFmtId="215" fontId="99" fillId="51" borderId="0" applyBorder="0" applyProtection="0"/>
    <xf numFmtId="215" fontId="100" fillId="113" borderId="0"/>
    <xf numFmtId="215" fontId="101" fillId="113" borderId="0"/>
    <xf numFmtId="0" fontId="154" fillId="0" borderId="0" applyNumberFormat="0" applyFill="0" applyBorder="0" applyAlignment="0" applyProtection="0">
      <alignment vertical="top"/>
      <protection locked="0"/>
    </xf>
    <xf numFmtId="0" fontId="155" fillId="0" borderId="49" applyNumberFormat="0" applyFill="0" applyAlignment="0" applyProtection="0"/>
    <xf numFmtId="166" fontId="156" fillId="0" borderId="0"/>
    <xf numFmtId="0" fontId="157" fillId="42" borderId="0" applyNumberFormat="0" applyBorder="0" applyAlignment="0" applyProtection="0"/>
    <xf numFmtId="166" fontId="158" fillId="0" borderId="0" applyProtection="0"/>
    <xf numFmtId="0" fontId="69" fillId="0" borderId="30" applyNumberFormat="0" applyFill="0" applyAlignment="0" applyProtection="0"/>
    <xf numFmtId="0" fontId="159" fillId="0" borderId="50" applyNumberFormat="0" applyFill="0" applyAlignment="0" applyProtection="0"/>
    <xf numFmtId="0" fontId="159" fillId="0" borderId="50" applyNumberFormat="0" applyFill="0" applyAlignment="0" applyProtection="0"/>
    <xf numFmtId="0" fontId="160" fillId="0" borderId="51" applyNumberFormat="0" applyFill="0" applyAlignment="0" applyProtection="0"/>
    <xf numFmtId="0" fontId="161" fillId="0" borderId="22" applyNumberFormat="0" applyFill="0" applyAlignment="0" applyProtection="0"/>
    <xf numFmtId="0" fontId="162" fillId="0" borderId="27">
      <alignment horizontal="left"/>
      <protection locked="0"/>
    </xf>
    <xf numFmtId="0" fontId="163" fillId="0" borderId="0" applyNumberFormat="0" applyFill="0" applyBorder="0" applyAlignment="0" applyProtection="0">
      <alignment vertical="top"/>
      <protection locked="0"/>
    </xf>
    <xf numFmtId="216" fontId="68" fillId="0" borderId="0" applyFont="0" applyFill="0" applyBorder="0" applyAlignment="0" applyProtection="0"/>
    <xf numFmtId="217" fontId="164" fillId="0" borderId="0" applyFont="0" applyFill="0" applyBorder="0" applyAlignment="0" applyProtection="0"/>
    <xf numFmtId="164" fontId="112" fillId="0" borderId="0" applyFont="0" applyFill="0" applyBorder="0" applyAlignment="0" applyProtection="0"/>
    <xf numFmtId="165" fontId="112" fillId="0" borderId="0" applyFont="0" applyFill="0" applyBorder="0" applyAlignment="0" applyProtection="0"/>
    <xf numFmtId="218" fontId="9" fillId="0" borderId="0" applyFont="0" applyFill="0" applyBorder="0" applyAlignment="0" applyProtection="0"/>
    <xf numFmtId="219" fontId="9" fillId="0" borderId="0" applyFont="0" applyFill="0" applyBorder="0" applyAlignment="0" applyProtection="0"/>
    <xf numFmtId="5" fontId="68" fillId="0" borderId="0" applyFont="0" applyFill="0" applyBorder="0" applyAlignment="0" applyProtection="0"/>
    <xf numFmtId="168" fontId="37" fillId="0" borderId="0"/>
    <xf numFmtId="220" fontId="95" fillId="0" borderId="0" applyFont="0" applyFill="0" applyBorder="0" applyAlignment="0" applyProtection="0"/>
    <xf numFmtId="221" fontId="95" fillId="0" borderId="0" applyFont="0" applyFill="0" applyBorder="0" applyAlignment="0" applyProtection="0"/>
    <xf numFmtId="222" fontId="62" fillId="0" borderId="0">
      <protection locked="0"/>
    </xf>
    <xf numFmtId="42" fontId="112" fillId="0" borderId="0" applyFont="0" applyFill="0" applyBorder="0" applyAlignment="0" applyProtection="0"/>
    <xf numFmtId="44" fontId="112" fillId="0" borderId="0" applyFont="0" applyFill="0" applyBorder="0" applyAlignment="0" applyProtection="0"/>
    <xf numFmtId="223" fontId="95" fillId="0" borderId="0" applyFont="0" applyFill="0" applyBorder="0" applyAlignment="0" applyProtection="0"/>
    <xf numFmtId="224" fontId="95" fillId="0" borderId="0" applyFont="0" applyFill="0" applyBorder="0" applyAlignment="0" applyProtection="0"/>
    <xf numFmtId="225" fontId="62" fillId="0" borderId="0">
      <protection locked="0"/>
    </xf>
    <xf numFmtId="226" fontId="62" fillId="0" borderId="0">
      <protection locked="0"/>
    </xf>
    <xf numFmtId="3" fontId="35" fillId="0" borderId="0" applyFont="0"/>
    <xf numFmtId="227" fontId="165" fillId="0" borderId="0"/>
    <xf numFmtId="0" fontId="166" fillId="0" borderId="0"/>
    <xf numFmtId="0" fontId="167" fillId="0" borderId="0"/>
    <xf numFmtId="0" fontId="168" fillId="117" borderId="0" applyNumberFormat="0" applyBorder="0" applyAlignment="0" applyProtection="0"/>
    <xf numFmtId="0" fontId="169" fillId="117"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69" fillId="99" borderId="0" applyNumberFormat="0" applyBorder="0" applyAlignment="0" applyProtection="0"/>
    <xf numFmtId="0" fontId="171" fillId="9" borderId="0" applyNumberFormat="0" applyBorder="0" applyAlignment="0" applyProtection="0"/>
    <xf numFmtId="0" fontId="169" fillId="117" borderId="0" applyNumberFormat="0" applyBorder="0" applyAlignment="0" applyProtection="0"/>
    <xf numFmtId="0" fontId="172" fillId="0" borderId="0"/>
    <xf numFmtId="0" fontId="109" fillId="0" borderId="0"/>
    <xf numFmtId="0" fontId="30" fillId="0" borderId="0"/>
    <xf numFmtId="0" fontId="30" fillId="0" borderId="0"/>
    <xf numFmtId="0" fontId="173" fillId="0" borderId="0"/>
    <xf numFmtId="0" fontId="173" fillId="0" borderId="0"/>
    <xf numFmtId="0" fontId="173" fillId="0" borderId="0"/>
    <xf numFmtId="0" fontId="98" fillId="0" borderId="0"/>
    <xf numFmtId="0" fontId="88" fillId="0" borderId="0"/>
    <xf numFmtId="0" fontId="88" fillId="0" borderId="0"/>
    <xf numFmtId="0" fontId="88" fillId="0" borderId="0"/>
    <xf numFmtId="0" fontId="88" fillId="0" borderId="0"/>
    <xf numFmtId="0" fontId="48" fillId="0" borderId="0" applyNumberFormat="0" applyBorder="0" applyProtection="0"/>
    <xf numFmtId="0" fontId="174" fillId="0" borderId="0" applyNumberFormat="0" applyBorder="0" applyProtection="0"/>
    <xf numFmtId="0" fontId="48" fillId="0" borderId="0" applyNumberFormat="0" applyBorder="0" applyProtection="0"/>
    <xf numFmtId="0" fontId="9" fillId="0" borderId="0"/>
    <xf numFmtId="0" fontId="174" fillId="0" borderId="0" applyNumberFormat="0" applyBorder="0" applyProtection="0"/>
    <xf numFmtId="0" fontId="174" fillId="0" borderId="0" applyNumberFormat="0" applyBorder="0" applyProtection="0"/>
    <xf numFmtId="0" fontId="9" fillId="0" borderId="0"/>
    <xf numFmtId="0" fontId="83" fillId="0" borderId="0"/>
    <xf numFmtId="0" fontId="174" fillId="0" borderId="0" applyNumberFormat="0" applyBorder="0" applyProtection="0"/>
    <xf numFmtId="0" fontId="174" fillId="0" borderId="0" applyNumberFormat="0" applyBorder="0" applyProtection="0"/>
    <xf numFmtId="0" fontId="174" fillId="0" borderId="0" applyNumberFormat="0" applyBorder="0" applyProtection="0"/>
    <xf numFmtId="0" fontId="1" fillId="0" borderId="0"/>
    <xf numFmtId="0" fontId="40" fillId="0" borderId="0" applyNumberFormat="0" applyBorder="0" applyProtection="0"/>
    <xf numFmtId="0" fontId="9" fillId="0" borderId="0"/>
    <xf numFmtId="0" fontId="40" fillId="0" borderId="0" applyNumberFormat="0" applyBorder="0" applyProtection="0"/>
    <xf numFmtId="0" fontId="48" fillId="0" borderId="0" applyNumberFormat="0" applyBorder="0" applyProtection="0"/>
    <xf numFmtId="0" fontId="1" fillId="0" borderId="0"/>
    <xf numFmtId="0" fontId="48" fillId="0" borderId="0" applyNumberFormat="0" applyBorder="0" applyProtection="0"/>
    <xf numFmtId="0" fontId="48" fillId="0" borderId="0" applyNumberFormat="0" applyBorder="0" applyProtection="0"/>
    <xf numFmtId="0" fontId="9" fillId="0" borderId="0"/>
    <xf numFmtId="0" fontId="48" fillId="0" borderId="0" applyNumberFormat="0" applyBorder="0" applyProtection="0"/>
    <xf numFmtId="0" fontId="1" fillId="0" borderId="0"/>
    <xf numFmtId="0" fontId="97" fillId="0" borderId="0"/>
    <xf numFmtId="0" fontId="97" fillId="0" borderId="0"/>
    <xf numFmtId="0" fontId="9" fillId="0" borderId="0"/>
    <xf numFmtId="0" fontId="9" fillId="0" borderId="0"/>
    <xf numFmtId="0" fontId="40" fillId="0" borderId="0" applyNumberFormat="0" applyBorder="0" applyProtection="0"/>
    <xf numFmtId="0" fontId="175" fillId="0" borderId="0"/>
    <xf numFmtId="0" fontId="12" fillId="0" borderId="0"/>
    <xf numFmtId="0" fontId="9" fillId="0" borderId="0"/>
    <xf numFmtId="0" fontId="40" fillId="0" borderId="0" applyNumberFormat="0" applyBorder="0" applyProtection="0"/>
    <xf numFmtId="0" fontId="176" fillId="0" borderId="0"/>
    <xf numFmtId="0" fontId="48" fillId="0" borderId="0" applyNumberFormat="0" applyBorder="0" applyProtection="0"/>
    <xf numFmtId="0" fontId="40" fillId="0" borderId="0" applyNumberFormat="0" applyBorder="0" applyProtection="0"/>
    <xf numFmtId="0" fontId="177" fillId="0" borderId="0"/>
    <xf numFmtId="0" fontId="87" fillId="0" borderId="0"/>
    <xf numFmtId="0" fontId="178" fillId="0" borderId="0"/>
    <xf numFmtId="0" fontId="97" fillId="0" borderId="0"/>
    <xf numFmtId="0" fontId="179" fillId="0" borderId="0"/>
    <xf numFmtId="0" fontId="1" fillId="0" borderId="0"/>
    <xf numFmtId="0" fontId="179" fillId="0" borderId="0"/>
    <xf numFmtId="0" fontId="83" fillId="0" borderId="0"/>
    <xf numFmtId="0" fontId="179" fillId="0" borderId="0"/>
    <xf numFmtId="0" fontId="179" fillId="0" borderId="0"/>
    <xf numFmtId="0" fontId="9" fillId="0" borderId="0"/>
    <xf numFmtId="0" fontId="83" fillId="0" borderId="0"/>
    <xf numFmtId="0" fontId="179" fillId="0" borderId="0"/>
    <xf numFmtId="0" fontId="1" fillId="0" borderId="0"/>
    <xf numFmtId="0" fontId="179" fillId="0" borderId="0"/>
    <xf numFmtId="0" fontId="12"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84" fillId="0" borderId="0" applyNumberFormat="0" applyFont="0" applyBorder="0" applyProtection="0"/>
    <xf numFmtId="0" fontId="84" fillId="0" borderId="0" applyNumberFormat="0" applyFont="0" applyBorder="0" applyProtection="0"/>
    <xf numFmtId="0" fontId="9" fillId="0" borderId="0"/>
    <xf numFmtId="0" fontId="174" fillId="0" borderId="0" applyNumberFormat="0" applyBorder="0" applyProtection="0"/>
    <xf numFmtId="0" fontId="84" fillId="0" borderId="0" applyNumberFormat="0" applyFont="0" applyBorder="0" applyProtection="0"/>
    <xf numFmtId="0" fontId="112" fillId="0" borderId="0"/>
    <xf numFmtId="0" fontId="9" fillId="0" borderId="0"/>
    <xf numFmtId="0" fontId="33" fillId="0" borderId="0"/>
    <xf numFmtId="0" fontId="87" fillId="0" borderId="0"/>
    <xf numFmtId="0" fontId="179" fillId="0" borderId="0"/>
    <xf numFmtId="0" fontId="179" fillId="0" borderId="0"/>
    <xf numFmtId="0" fontId="179" fillId="0" borderId="0"/>
    <xf numFmtId="0" fontId="179" fillId="0" borderId="0"/>
    <xf numFmtId="0" fontId="179" fillId="0" borderId="0"/>
    <xf numFmtId="0" fontId="8" fillId="0" borderId="0"/>
    <xf numFmtId="0" fontId="83" fillId="0" borderId="0"/>
    <xf numFmtId="0" fontId="83" fillId="0" borderId="0"/>
    <xf numFmtId="0" fontId="83" fillId="0" borderId="0"/>
    <xf numFmtId="0" fontId="179" fillId="0" borderId="0"/>
    <xf numFmtId="0" fontId="9" fillId="0" borderId="0"/>
    <xf numFmtId="0" fontId="83" fillId="0" borderId="0"/>
    <xf numFmtId="0" fontId="179" fillId="0" borderId="0"/>
    <xf numFmtId="0" fontId="8" fillId="0" borderId="0"/>
    <xf numFmtId="0" fontId="179" fillId="0" borderId="0"/>
    <xf numFmtId="0" fontId="1" fillId="0" borderId="0"/>
    <xf numFmtId="0" fontId="179" fillId="0" borderId="0"/>
    <xf numFmtId="0" fontId="9" fillId="0" borderId="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180" fillId="0" borderId="0"/>
    <xf numFmtId="0" fontId="180" fillId="0" borderId="0"/>
    <xf numFmtId="0" fontId="180" fillId="0" borderId="0"/>
    <xf numFmtId="0" fontId="180" fillId="0" borderId="0"/>
    <xf numFmtId="0" fontId="180" fillId="0" borderId="0"/>
    <xf numFmtId="0" fontId="180" fillId="0" borderId="0"/>
    <xf numFmtId="0" fontId="9" fillId="0" borderId="0"/>
    <xf numFmtId="0" fontId="9" fillId="0" borderId="0"/>
    <xf numFmtId="0" fontId="9" fillId="0" borderId="0"/>
    <xf numFmtId="0" fontId="9" fillId="0" borderId="0"/>
    <xf numFmtId="0" fontId="9" fillId="0" borderId="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97"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48" fillId="0" borderId="0" applyNumberFormat="0" applyBorder="0" applyProtection="0"/>
    <xf numFmtId="0" fontId="48" fillId="0" borderId="0" applyNumberFormat="0" applyBorder="0" applyProtection="0"/>
    <xf numFmtId="0" fontId="2" fillId="0" borderId="0"/>
    <xf numFmtId="0" fontId="174" fillId="0" borderId="0" applyNumberFormat="0" applyBorder="0" applyProtection="0"/>
    <xf numFmtId="0" fontId="2" fillId="0" borderId="0"/>
    <xf numFmtId="0" fontId="9" fillId="0" borderId="0"/>
    <xf numFmtId="0" fontId="84" fillId="0" borderId="0"/>
    <xf numFmtId="0" fontId="9" fillId="0" borderId="0"/>
    <xf numFmtId="0" fontId="84" fillId="0" borderId="0"/>
    <xf numFmtId="0" fontId="181" fillId="0" borderId="0" applyNumberFormat="0" applyBorder="0" applyProtection="0"/>
    <xf numFmtId="0" fontId="181" fillId="0" borderId="0" applyNumberFormat="0" applyBorder="0" applyProtection="0"/>
    <xf numFmtId="0" fontId="9" fillId="0" borderId="0"/>
    <xf numFmtId="228" fontId="91" fillId="0" borderId="0" applyFill="0" applyBorder="0" applyAlignment="0" applyProtection="0">
      <alignment horizontal="right"/>
    </xf>
    <xf numFmtId="0" fontId="107" fillId="0" borderId="0"/>
    <xf numFmtId="0" fontId="164" fillId="0" borderId="0"/>
    <xf numFmtId="0" fontId="182" fillId="0" borderId="0"/>
    <xf numFmtId="0" fontId="183" fillId="0" borderId="0" applyNumberFormat="0" applyFill="0" applyBorder="0" applyAlignment="0" applyProtection="0"/>
    <xf numFmtId="0" fontId="9" fillId="50" borderId="36" applyNumberFormat="0" applyFont="0" applyAlignment="0" applyProtection="0"/>
    <xf numFmtId="0" fontId="9" fillId="50" borderId="36" applyNumberFormat="0" applyFont="0" applyAlignment="0" applyProtection="0"/>
    <xf numFmtId="0" fontId="9" fillId="50" borderId="36" applyNumberFormat="0" applyFont="0" applyAlignment="0" applyProtection="0"/>
    <xf numFmtId="0" fontId="9" fillId="98" borderId="36" applyNumberFormat="0" applyFont="0" applyAlignment="0" applyProtection="0"/>
    <xf numFmtId="0" fontId="84" fillId="51" borderId="52" applyNumberFormat="0" applyFont="0" applyAlignment="0" applyProtection="0"/>
    <xf numFmtId="0" fontId="84" fillId="51" borderId="52" applyNumberFormat="0" applyFont="0" applyAlignment="0" applyProtection="0"/>
    <xf numFmtId="0" fontId="9" fillId="98" borderId="36" applyNumberFormat="0" applyFont="0" applyAlignment="0" applyProtection="0"/>
    <xf numFmtId="0" fontId="41" fillId="13" borderId="24" applyNumberFormat="0" applyFont="0" applyAlignment="0" applyProtection="0"/>
    <xf numFmtId="0" fontId="184" fillId="0" borderId="27"/>
    <xf numFmtId="4" fontId="39" fillId="0" borderId="0" applyFont="0" applyFill="0" applyBorder="0" applyAlignment="0" applyProtection="0"/>
    <xf numFmtId="4" fontId="91" fillId="0" borderId="0" applyFont="0" applyFill="0" applyBorder="0" applyAlignment="0" applyProtection="0">
      <alignment horizontal="left"/>
    </xf>
    <xf numFmtId="49" fontId="185" fillId="0" borderId="0"/>
    <xf numFmtId="49" fontId="37" fillId="0" borderId="0"/>
    <xf numFmtId="0" fontId="186" fillId="64" borderId="48" applyNumberFormat="0" applyAlignment="0" applyProtection="0"/>
    <xf numFmtId="0" fontId="186" fillId="64" borderId="48" applyNumberFormat="0" applyAlignment="0" applyProtection="0"/>
    <xf numFmtId="0" fontId="186" fillId="64" borderId="48" applyNumberFormat="0" applyAlignment="0" applyProtection="0"/>
    <xf numFmtId="0" fontId="187" fillId="53" borderId="53" applyNumberFormat="0" applyAlignment="0" applyProtection="0"/>
    <xf numFmtId="0" fontId="187" fillId="53" borderId="53" applyNumberFormat="0" applyAlignment="0" applyProtection="0"/>
    <xf numFmtId="0" fontId="186" fillId="103" borderId="48" applyNumberFormat="0" applyAlignment="0" applyProtection="0"/>
    <xf numFmtId="0" fontId="188" fillId="11" borderId="21" applyNumberFormat="0" applyAlignment="0" applyProtection="0"/>
    <xf numFmtId="0" fontId="95" fillId="0" borderId="0" applyFont="0" applyFill="0" applyBorder="0" applyAlignment="0" applyProtection="0"/>
    <xf numFmtId="0" fontId="95" fillId="0" borderId="0" applyFont="0" applyFill="0" applyBorder="0" applyAlignment="0" applyProtection="0"/>
    <xf numFmtId="0" fontId="9" fillId="0" borderId="0"/>
    <xf numFmtId="0" fontId="12" fillId="0" borderId="0"/>
    <xf numFmtId="0" fontId="40" fillId="0" borderId="0" applyNumberFormat="0" applyBorder="0" applyProtection="0"/>
    <xf numFmtId="0" fontId="12" fillId="0" borderId="0"/>
    <xf numFmtId="0" fontId="40" fillId="0" borderId="0" applyNumberFormat="0" applyBorder="0" applyProtection="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8" fillId="0" borderId="0"/>
    <xf numFmtId="0" fontId="8" fillId="0" borderId="0"/>
    <xf numFmtId="0" fontId="189" fillId="104" borderId="31" applyNumberFormat="0" applyAlignment="0" applyProtection="0"/>
    <xf numFmtId="0" fontId="190" fillId="0" borderId="0" applyNumberFormat="0" applyFill="0" applyBorder="0" applyAlignment="0" applyProtection="0"/>
    <xf numFmtId="229" fontId="107" fillId="0" borderId="0" applyFont="0" applyFill="0" applyBorder="0" applyAlignment="0" applyProtection="0"/>
    <xf numFmtId="230" fontId="107" fillId="0" borderId="0" applyFont="0" applyFill="0" applyBorder="0" applyAlignment="0" applyProtection="0"/>
    <xf numFmtId="0" fontId="30" fillId="0" borderId="0"/>
    <xf numFmtId="10" fontId="9" fillId="0" borderId="0" applyFont="0" applyFill="0" applyBorder="0" applyAlignment="0" applyProtection="0"/>
    <xf numFmtId="9" fontId="83" fillId="0" borderId="0" applyFont="0" applyFill="0" applyBorder="0" applyAlignment="0" applyProtection="0"/>
    <xf numFmtId="9" fontId="1"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 fillId="0" borderId="0" applyFont="0" applyFill="0" applyBorder="0" applyAlignment="0" applyProtection="0"/>
    <xf numFmtId="9" fontId="180"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9" fillId="0" borderId="0" applyFont="0" applyFill="0" applyBorder="0" applyAlignment="0" applyProtection="0"/>
    <xf numFmtId="9" fontId="84" fillId="0" borderId="0" applyFont="0" applyFill="0" applyBorder="0" applyAlignment="0" applyProtection="0"/>
    <xf numFmtId="9" fontId="9" fillId="0" borderId="0" applyFont="0" applyFill="0" applyBorder="0" applyAlignment="0" applyProtection="0"/>
    <xf numFmtId="9" fontId="84" fillId="0" borderId="0" applyFont="0" applyFill="0" applyBorder="0" applyAlignment="0" applyProtection="0"/>
    <xf numFmtId="9" fontId="83" fillId="0" borderId="0" applyFont="0" applyFill="0" applyBorder="0" applyAlignment="0" applyProtection="0"/>
    <xf numFmtId="9" fontId="84" fillId="0" borderId="0" applyFont="0" applyFill="0" applyBorder="0" applyAlignment="0" applyProtection="0"/>
    <xf numFmtId="9" fontId="83" fillId="0" borderId="0" applyFont="0" applyFill="0" applyBorder="0" applyAlignment="0" applyProtection="0"/>
    <xf numFmtId="9" fontId="84"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83" fillId="0" borderId="0" applyFont="0" applyFill="0" applyBorder="0" applyAlignment="0" applyProtection="0"/>
    <xf numFmtId="9" fontId="12" fillId="0" borderId="0" applyFont="0" applyFill="0" applyBorder="0" applyAlignment="0" applyProtection="0"/>
    <xf numFmtId="9" fontId="83" fillId="0" borderId="0" applyFont="0" applyFill="0" applyBorder="0" applyAlignment="0" applyProtection="0"/>
    <xf numFmtId="231" fontId="35" fillId="0" borderId="0" applyFont="0" applyFill="0" applyBorder="0" applyAlignment="0" applyProtection="0"/>
    <xf numFmtId="232" fontId="43" fillId="0" borderId="0" applyFont="0" applyFill="0" applyBorder="0" applyAlignment="0" applyProtection="0"/>
    <xf numFmtId="233" fontId="43" fillId="0" borderId="0" applyFont="0" applyFill="0" applyBorder="0" applyAlignment="0" applyProtection="0"/>
    <xf numFmtId="234" fontId="62" fillId="0" borderId="0">
      <protection locked="0"/>
    </xf>
    <xf numFmtId="2" fontId="68" fillId="0" borderId="0" applyFont="0" applyFill="0" applyBorder="0" applyAlignment="0" applyProtection="0"/>
    <xf numFmtId="167" fontId="99" fillId="118" borderId="0" applyBorder="0" applyProtection="0"/>
    <xf numFmtId="167" fontId="99" fillId="118" borderId="0" applyBorder="0" applyProtection="0"/>
    <xf numFmtId="167" fontId="101" fillId="119" borderId="0" applyBorder="0" applyProtection="0"/>
    <xf numFmtId="167" fontId="100" fillId="119" borderId="0" applyBorder="0" applyProtection="0"/>
    <xf numFmtId="167" fontId="101" fillId="119" borderId="0" applyBorder="0" applyProtection="0"/>
    <xf numFmtId="0" fontId="9" fillId="50" borderId="36" applyNumberFormat="0" applyFont="0" applyAlignment="0" applyProtection="0"/>
    <xf numFmtId="235" fontId="62" fillId="0" borderId="0">
      <protection locked="0"/>
    </xf>
    <xf numFmtId="236" fontId="9" fillId="0" borderId="0" applyFont="0" applyFill="0" applyBorder="0" applyAlignment="0" applyProtection="0"/>
    <xf numFmtId="234" fontId="62" fillId="0" borderId="0">
      <protection locked="0"/>
    </xf>
    <xf numFmtId="237" fontId="91" fillId="0" borderId="0" applyFill="0" applyBorder="0" applyAlignment="0"/>
    <xf numFmtId="166" fontId="191" fillId="0" borderId="0"/>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0" fontId="192" fillId="0" borderId="54">
      <alignment horizontal="center"/>
    </xf>
    <xf numFmtId="3" fontId="95" fillId="0" borderId="0" applyFont="0" applyFill="0" applyBorder="0" applyAlignment="0" applyProtection="0"/>
    <xf numFmtId="0" fontId="95" fillId="120" borderId="0" applyNumberFormat="0" applyFont="0" applyBorder="0" applyAlignment="0" applyProtection="0"/>
    <xf numFmtId="0" fontId="43" fillId="0" borderId="0"/>
    <xf numFmtId="235" fontId="62" fillId="0" borderId="0">
      <protection locked="0"/>
    </xf>
    <xf numFmtId="238" fontId="62" fillId="0" borderId="0">
      <protection locked="0"/>
    </xf>
    <xf numFmtId="0" fontId="193" fillId="0" borderId="27" applyNumberFormat="0" applyFill="0" applyBorder="0" applyAlignment="0" applyProtection="0">
      <protection hidden="1"/>
    </xf>
    <xf numFmtId="167" fontId="194" fillId="0" borderId="0"/>
    <xf numFmtId="0" fontId="195" fillId="0" borderId="0"/>
    <xf numFmtId="166" fontId="7" fillId="0" borderId="0" applyFill="0" applyBorder="0" applyProtection="0"/>
    <xf numFmtId="0" fontId="196" fillId="0" borderId="30" applyNumberFormat="0" applyFill="0" applyAlignment="0" applyProtection="0"/>
    <xf numFmtId="4" fontId="197" fillId="117" borderId="55" applyNumberFormat="0" applyProtection="0">
      <alignment vertical="center"/>
    </xf>
    <xf numFmtId="4" fontId="198" fillId="121" borderId="56" applyProtection="0">
      <alignment vertical="center"/>
    </xf>
    <xf numFmtId="4" fontId="197" fillId="117" borderId="55" applyNumberFormat="0" applyProtection="0">
      <alignment vertical="center"/>
    </xf>
    <xf numFmtId="4" fontId="198" fillId="121" borderId="56" applyProtection="0">
      <alignment vertical="center"/>
    </xf>
    <xf numFmtId="4" fontId="197" fillId="117" borderId="55" applyNumberFormat="0" applyFill="0" applyProtection="0">
      <alignment vertical="center"/>
    </xf>
    <xf numFmtId="4" fontId="197" fillId="117" borderId="55" applyNumberFormat="0" applyProtection="0">
      <alignment vertical="center"/>
    </xf>
    <xf numFmtId="4" fontId="197" fillId="117" borderId="55" applyNumberFormat="0" applyProtection="0">
      <alignment vertical="center"/>
    </xf>
    <xf numFmtId="4" fontId="199" fillId="117" borderId="55" applyNumberFormat="0" applyFill="0" applyProtection="0">
      <alignment vertical="center"/>
    </xf>
    <xf numFmtId="4" fontId="200" fillId="117" borderId="55" applyNumberFormat="0" applyProtection="0">
      <alignment vertical="center"/>
    </xf>
    <xf numFmtId="4" fontId="201" fillId="121" borderId="56" applyProtection="0">
      <alignment vertical="center"/>
    </xf>
    <xf numFmtId="4" fontId="201" fillId="121" borderId="56" applyProtection="0">
      <alignment vertical="center"/>
    </xf>
    <xf numFmtId="4" fontId="200" fillId="122" borderId="55" applyNumberFormat="0" applyProtection="0">
      <alignment vertical="center"/>
    </xf>
    <xf numFmtId="4" fontId="200" fillId="122" borderId="55" applyNumberFormat="0" applyProtection="0">
      <alignment vertical="center"/>
    </xf>
    <xf numFmtId="4" fontId="200" fillId="122" borderId="55" applyNumberFormat="0" applyProtection="0">
      <alignment vertical="center"/>
    </xf>
    <xf numFmtId="4" fontId="200" fillId="117" borderId="55" applyNumberFormat="0" applyProtection="0">
      <alignment vertical="center"/>
    </xf>
    <xf numFmtId="4" fontId="200" fillId="117" borderId="55" applyNumberFormat="0" applyProtection="0">
      <alignment vertical="center"/>
    </xf>
    <xf numFmtId="4" fontId="197" fillId="117" borderId="55" applyNumberFormat="0" applyProtection="0">
      <alignment horizontal="left" vertical="center" indent="1"/>
    </xf>
    <xf numFmtId="4" fontId="198" fillId="121" borderId="56" applyProtection="0">
      <alignment horizontal="left" vertical="center" indent="1"/>
    </xf>
    <xf numFmtId="4" fontId="197" fillId="117" borderId="55" applyNumberFormat="0" applyProtection="0">
      <alignment horizontal="left" vertical="center" indent="1"/>
    </xf>
    <xf numFmtId="4" fontId="198" fillId="121" borderId="56" applyProtection="0">
      <alignment horizontal="left" vertical="center" indent="1"/>
    </xf>
    <xf numFmtId="4" fontId="197" fillId="117" borderId="55" applyNumberFormat="0" applyFill="0" applyProtection="0">
      <alignment horizontal="left" vertical="center" indent="1"/>
    </xf>
    <xf numFmtId="4" fontId="197" fillId="122" borderId="55" applyNumberFormat="0" applyProtection="0">
      <alignment horizontal="left" vertical="center" indent="1"/>
    </xf>
    <xf numFmtId="4" fontId="197" fillId="122" borderId="55" applyNumberFormat="0" applyProtection="0">
      <alignment horizontal="left" vertical="center" indent="1"/>
    </xf>
    <xf numFmtId="4" fontId="197" fillId="122" borderId="55" applyNumberFormat="0" applyProtection="0">
      <alignment horizontal="left" vertical="center" indent="1"/>
    </xf>
    <xf numFmtId="4" fontId="197" fillId="117" borderId="55" applyNumberFormat="0" applyProtection="0">
      <alignment horizontal="left" vertical="center" indent="1"/>
    </xf>
    <xf numFmtId="4" fontId="197" fillId="117" borderId="55" applyNumberFormat="0" applyProtection="0">
      <alignment horizontal="left" vertical="center" indent="1"/>
    </xf>
    <xf numFmtId="4" fontId="202" fillId="117" borderId="57" applyNumberFormat="0" applyFill="0" applyProtection="0">
      <alignment horizontal="left" vertical="center"/>
    </xf>
    <xf numFmtId="0" fontId="197" fillId="117" borderId="55" applyNumberFormat="0" applyProtection="0">
      <alignment horizontal="left" vertical="top" indent="1"/>
    </xf>
    <xf numFmtId="0" fontId="198" fillId="121" borderId="56" applyNumberFormat="0" applyProtection="0">
      <alignment horizontal="left" vertical="top" indent="1"/>
    </xf>
    <xf numFmtId="0" fontId="198" fillId="121" borderId="56" applyNumberFormat="0" applyProtection="0">
      <alignment horizontal="left" vertical="top" indent="1"/>
    </xf>
    <xf numFmtId="0" fontId="197" fillId="122" borderId="55" applyNumberFormat="0" applyProtection="0">
      <alignment horizontal="left" vertical="top" indent="1"/>
    </xf>
    <xf numFmtId="0" fontId="197" fillId="122" borderId="55" applyNumberFormat="0" applyProtection="0">
      <alignment horizontal="left" vertical="top" indent="1"/>
    </xf>
    <xf numFmtId="0" fontId="197" fillId="122" borderId="55" applyNumberFormat="0" applyProtection="0">
      <alignment horizontal="left" vertical="top" indent="1"/>
    </xf>
    <xf numFmtId="0" fontId="197" fillId="117" borderId="55" applyNumberFormat="0" applyProtection="0">
      <alignment horizontal="left" vertical="top" indent="1"/>
    </xf>
    <xf numFmtId="0" fontId="197" fillId="117" borderId="55" applyNumberFormat="0" applyProtection="0">
      <alignment horizontal="left" vertical="top" indent="1"/>
    </xf>
    <xf numFmtId="4" fontId="197" fillId="46" borderId="0" applyNumberFormat="0" applyProtection="0">
      <alignment horizontal="left" vertical="center" indent="1"/>
    </xf>
    <xf numFmtId="4" fontId="203" fillId="47" borderId="0" applyBorder="0" applyProtection="0">
      <alignment horizontal="left" vertical="center" indent="1"/>
    </xf>
    <xf numFmtId="4" fontId="197" fillId="0" borderId="0" applyNumberFormat="0" applyProtection="0">
      <alignment horizontal="left" vertical="center" indent="1"/>
    </xf>
    <xf numFmtId="4" fontId="203" fillId="47" borderId="0" applyBorder="0" applyProtection="0">
      <alignment horizontal="left" vertical="center" indent="1"/>
    </xf>
    <xf numFmtId="4" fontId="197" fillId="46" borderId="0" applyNumberFormat="0" applyFill="0" applyProtection="0">
      <alignment horizontal="left" vertical="center" indent="1"/>
    </xf>
    <xf numFmtId="4" fontId="197" fillId="123" borderId="0" applyNumberFormat="0" applyProtection="0">
      <alignment horizontal="left" vertical="center" indent="1"/>
    </xf>
    <xf numFmtId="4" fontId="202" fillId="46" borderId="0" applyNumberFormat="0" applyFill="0" applyProtection="0">
      <alignment horizontal="left" vertical="center" indent="1"/>
    </xf>
    <xf numFmtId="4" fontId="204" fillId="124" borderId="58" applyNumberFormat="0" applyProtection="0">
      <alignment vertical="center"/>
    </xf>
    <xf numFmtId="4" fontId="39" fillId="41" borderId="55" applyNumberFormat="0" applyProtection="0">
      <alignment horizontal="right" vertical="center"/>
    </xf>
    <xf numFmtId="4" fontId="40" fillId="56" borderId="56" applyProtection="0">
      <alignment horizontal="right" vertical="center"/>
    </xf>
    <xf numFmtId="4" fontId="40" fillId="56" borderId="56" applyProtection="0">
      <alignment horizontal="right" vertical="center"/>
    </xf>
    <xf numFmtId="4" fontId="39" fillId="41" borderId="55" applyNumberFormat="0" applyProtection="0">
      <alignment horizontal="right" vertical="center"/>
    </xf>
    <xf numFmtId="4" fontId="39" fillId="41" borderId="55" applyNumberFormat="0" applyProtection="0">
      <alignment horizontal="right" vertical="center"/>
    </xf>
    <xf numFmtId="4" fontId="39" fillId="48" borderId="55" applyNumberFormat="0" applyProtection="0">
      <alignment horizontal="right" vertical="center"/>
    </xf>
    <xf numFmtId="4" fontId="40" fillId="49" borderId="56" applyProtection="0">
      <alignment horizontal="right" vertical="center"/>
    </xf>
    <xf numFmtId="4" fontId="40" fillId="49" borderId="56" applyProtection="0">
      <alignment horizontal="right" vertical="center"/>
    </xf>
    <xf numFmtId="4" fontId="39" fillId="48" borderId="55" applyNumberFormat="0" applyProtection="0">
      <alignment horizontal="right" vertical="center"/>
    </xf>
    <xf numFmtId="4" fontId="39" fillId="48" borderId="55" applyNumberFormat="0" applyProtection="0">
      <alignment horizontal="right" vertical="center"/>
    </xf>
    <xf numFmtId="4" fontId="39" fillId="39" borderId="55" applyNumberFormat="0" applyProtection="0">
      <alignment horizontal="right" vertical="center"/>
    </xf>
    <xf numFmtId="4" fontId="40" fillId="125" borderId="56" applyProtection="0">
      <alignment horizontal="right" vertical="center"/>
    </xf>
    <xf numFmtId="4" fontId="40" fillId="125" borderId="56" applyProtection="0">
      <alignment horizontal="right" vertical="center"/>
    </xf>
    <xf numFmtId="4" fontId="39" fillId="39" borderId="55" applyNumberFormat="0" applyProtection="0">
      <alignment horizontal="right" vertical="center"/>
    </xf>
    <xf numFmtId="4" fontId="39" fillId="39" borderId="55" applyNumberFormat="0" applyProtection="0">
      <alignment horizontal="right" vertical="center"/>
    </xf>
    <xf numFmtId="4" fontId="176" fillId="106" borderId="58" applyNumberFormat="0" applyProtection="0">
      <alignment vertical="center"/>
    </xf>
    <xf numFmtId="4" fontId="39" fillId="60" borderId="55" applyNumberFormat="0" applyProtection="0">
      <alignment horizontal="right" vertical="center"/>
    </xf>
    <xf numFmtId="4" fontId="40" fillId="126" borderId="56" applyProtection="0">
      <alignment horizontal="right" vertical="center"/>
    </xf>
    <xf numFmtId="4" fontId="40" fillId="126" borderId="56" applyProtection="0">
      <alignment horizontal="right" vertical="center"/>
    </xf>
    <xf numFmtId="4" fontId="39" fillId="60" borderId="55" applyNumberFormat="0" applyProtection="0">
      <alignment horizontal="right" vertical="center"/>
    </xf>
    <xf numFmtId="4" fontId="39" fillId="60" borderId="55" applyNumberFormat="0" applyProtection="0">
      <alignment horizontal="right" vertical="center"/>
    </xf>
    <xf numFmtId="4" fontId="39" fillId="70" borderId="55" applyNumberFormat="0" applyProtection="0">
      <alignment horizontal="right" vertical="center"/>
    </xf>
    <xf numFmtId="4" fontId="40" fillId="102" borderId="56" applyProtection="0">
      <alignment horizontal="right" vertical="center"/>
    </xf>
    <xf numFmtId="4" fontId="40" fillId="102" borderId="56" applyProtection="0">
      <alignment horizontal="right" vertical="center"/>
    </xf>
    <xf numFmtId="4" fontId="39" fillId="70" borderId="55" applyNumberFormat="0" applyProtection="0">
      <alignment horizontal="right" vertical="center"/>
    </xf>
    <xf numFmtId="4" fontId="39" fillId="70" borderId="55" applyNumberFormat="0" applyProtection="0">
      <alignment horizontal="right" vertical="center"/>
    </xf>
    <xf numFmtId="4" fontId="39" fillId="68" borderId="55" applyNumberFormat="0" applyProtection="0">
      <alignment horizontal="right" vertical="center"/>
    </xf>
    <xf numFmtId="4" fontId="40" fillId="127" borderId="56" applyProtection="0">
      <alignment horizontal="right" vertical="center"/>
    </xf>
    <xf numFmtId="4" fontId="40" fillId="127" borderId="56" applyProtection="0">
      <alignment horizontal="right" vertical="center"/>
    </xf>
    <xf numFmtId="4" fontId="39" fillId="68" borderId="55" applyNumberFormat="0" applyProtection="0">
      <alignment horizontal="right" vertical="center"/>
    </xf>
    <xf numFmtId="4" fontId="39" fillId="68" borderId="55" applyNumberFormat="0" applyProtection="0">
      <alignment horizontal="right" vertical="center"/>
    </xf>
    <xf numFmtId="4" fontId="204" fillId="128" borderId="58" applyNumberFormat="0" applyProtection="0">
      <alignment vertical="center"/>
    </xf>
    <xf numFmtId="4" fontId="39" fillId="57" borderId="55" applyNumberFormat="0" applyProtection="0">
      <alignment horizontal="right" vertical="center"/>
    </xf>
    <xf numFmtId="4" fontId="40" fillId="63" borderId="56" applyProtection="0">
      <alignment horizontal="right" vertical="center"/>
    </xf>
    <xf numFmtId="4" fontId="40" fillId="63" borderId="56" applyProtection="0">
      <alignment horizontal="right" vertical="center"/>
    </xf>
    <xf numFmtId="4" fontId="39" fillId="57" borderId="55" applyNumberFormat="0" applyProtection="0">
      <alignment horizontal="right" vertical="center"/>
    </xf>
    <xf numFmtId="4" fontId="39" fillId="57" borderId="55" applyNumberFormat="0" applyProtection="0">
      <alignment horizontal="right" vertical="center"/>
    </xf>
    <xf numFmtId="4" fontId="39" fillId="129" borderId="55" applyNumberFormat="0" applyProtection="0">
      <alignment horizontal="right" vertical="center"/>
    </xf>
    <xf numFmtId="4" fontId="40" fillId="130" borderId="56" applyProtection="0">
      <alignment horizontal="right" vertical="center"/>
    </xf>
    <xf numFmtId="4" fontId="40" fillId="130" borderId="56" applyProtection="0">
      <alignment horizontal="right" vertical="center"/>
    </xf>
    <xf numFmtId="4" fontId="39" fillId="129" borderId="55" applyNumberFormat="0" applyProtection="0">
      <alignment horizontal="right" vertical="center"/>
    </xf>
    <xf numFmtId="4" fontId="39" fillId="129" borderId="55" applyNumberFormat="0" applyProtection="0">
      <alignment horizontal="right" vertical="center"/>
    </xf>
    <xf numFmtId="4" fontId="39" fillId="59" borderId="55" applyNumberFormat="0" applyProtection="0">
      <alignment horizontal="right" vertical="center"/>
    </xf>
    <xf numFmtId="4" fontId="40" fillId="118" borderId="56" applyProtection="0">
      <alignment horizontal="right" vertical="center"/>
    </xf>
    <xf numFmtId="4" fontId="40" fillId="118" borderId="56" applyProtection="0">
      <alignment horizontal="right" vertical="center"/>
    </xf>
    <xf numFmtId="4" fontId="39" fillId="59" borderId="55" applyNumberFormat="0" applyProtection="0">
      <alignment horizontal="right" vertical="center"/>
    </xf>
    <xf numFmtId="4" fontId="39" fillId="59" borderId="55" applyNumberFormat="0" applyProtection="0">
      <alignment horizontal="right" vertical="center"/>
    </xf>
    <xf numFmtId="4" fontId="205" fillId="124" borderId="58" applyNumberFormat="0" applyProtection="0">
      <alignment vertical="center"/>
    </xf>
    <xf numFmtId="4" fontId="197" fillId="131" borderId="59" applyNumberFormat="0" applyProtection="0">
      <alignment horizontal="left" vertical="center" indent="1"/>
    </xf>
    <xf numFmtId="4" fontId="198" fillId="0" borderId="60" applyFill="0" applyProtection="0">
      <alignment horizontal="left" vertical="center" indent="1"/>
    </xf>
    <xf numFmtId="4" fontId="198" fillId="0" borderId="60" applyFill="0" applyProtection="0">
      <alignment horizontal="left" vertical="center" indent="1"/>
    </xf>
    <xf numFmtId="4" fontId="39" fillId="132" borderId="0" applyNumberFormat="0" applyProtection="0">
      <alignment horizontal="left" vertical="center" indent="1"/>
    </xf>
    <xf numFmtId="4" fontId="40" fillId="90" borderId="0" applyBorder="0" applyProtection="0">
      <alignment horizontal="left" vertical="center" indent="1"/>
    </xf>
    <xf numFmtId="4" fontId="40" fillId="90" borderId="0" applyBorder="0" applyProtection="0">
      <alignment horizontal="left" vertical="center" indent="1"/>
    </xf>
    <xf numFmtId="4" fontId="206" fillId="61" borderId="0" applyNumberFormat="0" applyProtection="0">
      <alignment horizontal="left" vertical="center" indent="1"/>
    </xf>
    <xf numFmtId="4" fontId="207" fillId="62" borderId="0" applyBorder="0" applyProtection="0">
      <alignment horizontal="left" vertical="center" indent="1"/>
    </xf>
    <xf numFmtId="4" fontId="206" fillId="61" borderId="0" applyNumberFormat="0" applyProtection="0">
      <alignment horizontal="left" vertical="center" indent="1"/>
    </xf>
    <xf numFmtId="4" fontId="207" fillId="62" borderId="0" applyBorder="0" applyProtection="0">
      <alignment horizontal="left" vertical="center" indent="1"/>
    </xf>
    <xf numFmtId="4" fontId="206" fillId="133" borderId="0" applyNumberFormat="0" applyProtection="0">
      <alignment horizontal="left" vertical="center" indent="1"/>
    </xf>
    <xf numFmtId="4" fontId="39" fillId="46" borderId="55" applyNumberFormat="0" applyProtection="0">
      <alignment horizontal="right" vertical="center"/>
    </xf>
    <xf numFmtId="4" fontId="40" fillId="47" borderId="56" applyProtection="0">
      <alignment horizontal="right" vertical="center"/>
    </xf>
    <xf numFmtId="4" fontId="39" fillId="46" borderId="55" applyNumberFormat="0" applyProtection="0">
      <alignment horizontal="right" vertical="center"/>
    </xf>
    <xf numFmtId="4" fontId="40" fillId="47" borderId="56" applyProtection="0">
      <alignment horizontal="right" vertical="center"/>
    </xf>
    <xf numFmtId="4" fontId="39" fillId="46" borderId="55" applyNumberFormat="0" applyFill="0" applyProtection="0">
      <alignment horizontal="right" vertical="center"/>
    </xf>
    <xf numFmtId="4" fontId="39" fillId="46" borderId="55" applyNumberFormat="0" applyProtection="0">
      <alignment horizontal="right" vertical="center"/>
    </xf>
    <xf numFmtId="4" fontId="39" fillId="46" borderId="55" applyNumberFormat="0" applyProtection="0">
      <alignment horizontal="right" vertical="center"/>
    </xf>
    <xf numFmtId="4" fontId="199" fillId="46" borderId="57" applyNumberFormat="0" applyFill="0" applyProtection="0">
      <alignment horizontal="right" vertical="center"/>
    </xf>
    <xf numFmtId="4" fontId="208" fillId="105" borderId="58" applyNumberFormat="0" applyProtection="0">
      <alignment horizontal="left" vertical="center" indent="1"/>
    </xf>
    <xf numFmtId="4" fontId="33" fillId="132" borderId="0" applyNumberFormat="0" applyProtection="0">
      <alignment horizontal="left" vertical="center" indent="1"/>
    </xf>
    <xf numFmtId="4" fontId="40" fillId="90" borderId="0" applyBorder="0" applyProtection="0">
      <alignment horizontal="left" vertical="center" indent="1"/>
    </xf>
    <xf numFmtId="4" fontId="33" fillId="132" borderId="0" applyNumberFormat="0" applyProtection="0">
      <alignment horizontal="left" vertical="center" indent="1"/>
    </xf>
    <xf numFmtId="4" fontId="40" fillId="90" borderId="0" applyBorder="0" applyProtection="0">
      <alignment horizontal="left" vertical="center" indent="1"/>
    </xf>
    <xf numFmtId="4" fontId="33" fillId="46" borderId="0" applyNumberFormat="0" applyProtection="0">
      <alignment horizontal="left" vertical="center" indent="1"/>
    </xf>
    <xf numFmtId="4" fontId="40" fillId="47" borderId="0" applyBorder="0" applyProtection="0">
      <alignment horizontal="left" vertical="center" indent="1"/>
    </xf>
    <xf numFmtId="4" fontId="33" fillId="46" borderId="0" applyNumberFormat="0" applyProtection="0">
      <alignment horizontal="left" vertical="center" indent="1"/>
    </xf>
    <xf numFmtId="4" fontId="40" fillId="47" borderId="0" applyBorder="0" applyProtection="0">
      <alignment horizontal="left" vertical="center" indent="1"/>
    </xf>
    <xf numFmtId="4" fontId="33" fillId="123" borderId="0" applyNumberFormat="0" applyProtection="0">
      <alignment horizontal="left" vertical="center" indent="1"/>
    </xf>
    <xf numFmtId="0" fontId="9" fillId="61" borderId="55" applyNumberFormat="0" applyProtection="0">
      <alignment horizontal="left" vertical="center" indent="1"/>
    </xf>
    <xf numFmtId="0" fontId="112" fillId="0" borderId="0" applyNumberFormat="0" applyProtection="0">
      <alignment horizontal="left" vertical="center" wrapText="1" indent="1" shrinkToFit="1"/>
    </xf>
    <xf numFmtId="0" fontId="209" fillId="0" borderId="0" applyNumberFormat="0" applyBorder="0" applyProtection="0">
      <alignment horizontal="left" vertical="center" wrapText="1" indent="1" shrinkToFit="1"/>
    </xf>
    <xf numFmtId="0" fontId="9" fillId="61" borderId="55" applyNumberFormat="0" applyFill="0" applyProtection="0">
      <alignment horizontal="left" vertical="center" indent="1"/>
    </xf>
    <xf numFmtId="0" fontId="9" fillId="133" borderId="55" applyNumberFormat="0" applyProtection="0">
      <alignment horizontal="left" vertical="center" indent="1"/>
    </xf>
    <xf numFmtId="0" fontId="9" fillId="133" borderId="55" applyNumberFormat="0" applyProtection="0">
      <alignment horizontal="left" vertical="center" indent="1"/>
    </xf>
    <xf numFmtId="0" fontId="9" fillId="133" borderId="55" applyNumberFormat="0" applyProtection="0">
      <alignment horizontal="left" vertical="center" indent="1"/>
    </xf>
    <xf numFmtId="0" fontId="9" fillId="61" borderId="55" applyNumberFormat="0" applyProtection="0">
      <alignment horizontal="left" vertical="center" indent="1"/>
    </xf>
    <xf numFmtId="0" fontId="9" fillId="61" borderId="55" applyNumberFormat="0" applyProtection="0">
      <alignment horizontal="left" vertical="center" indent="1"/>
    </xf>
    <xf numFmtId="0" fontId="9" fillId="133" borderId="55" applyNumberFormat="0" applyProtection="0">
      <alignment horizontal="left" vertical="center" indent="1"/>
    </xf>
    <xf numFmtId="0" fontId="112" fillId="61" borderId="55" applyNumberFormat="0" applyFill="0" applyProtection="0">
      <alignment horizontal="left" vertical="center" indent="1"/>
    </xf>
    <xf numFmtId="0" fontId="9" fillId="61" borderId="55" applyNumberFormat="0" applyProtection="0">
      <alignment horizontal="left" vertical="top" indent="1"/>
    </xf>
    <xf numFmtId="0" fontId="40" fillId="62" borderId="56" applyNumberFormat="0" applyProtection="0">
      <alignment horizontal="left" vertical="top" indent="1"/>
    </xf>
    <xf numFmtId="0" fontId="9" fillId="61" borderId="55" applyNumberFormat="0" applyProtection="0">
      <alignment horizontal="left" vertical="top" indent="1"/>
    </xf>
    <xf numFmtId="0" fontId="40" fillId="62" borderId="56" applyNumberFormat="0" applyProtection="0">
      <alignment horizontal="left" vertical="top" indent="1"/>
    </xf>
    <xf numFmtId="0" fontId="9" fillId="133" borderId="55" applyNumberFormat="0" applyProtection="0">
      <alignment horizontal="left" vertical="top" indent="1"/>
    </xf>
    <xf numFmtId="0" fontId="9" fillId="133" borderId="55" applyNumberFormat="0" applyProtection="0">
      <alignment horizontal="left" vertical="top" indent="1"/>
    </xf>
    <xf numFmtId="0" fontId="9" fillId="133" borderId="55" applyNumberFormat="0" applyProtection="0">
      <alignment horizontal="left" vertical="top" indent="1"/>
    </xf>
    <xf numFmtId="0" fontId="9" fillId="61" borderId="55" applyNumberFormat="0" applyProtection="0">
      <alignment horizontal="left" vertical="top" indent="1"/>
    </xf>
    <xf numFmtId="0" fontId="9" fillId="61" borderId="55" applyNumberFormat="0" applyProtection="0">
      <alignment horizontal="left" vertical="top" indent="1"/>
    </xf>
    <xf numFmtId="0" fontId="9" fillId="133" borderId="55" applyNumberFormat="0" applyProtection="0">
      <alignment horizontal="left" vertical="top" indent="1"/>
    </xf>
    <xf numFmtId="0" fontId="9" fillId="46" borderId="55" applyNumberFormat="0" applyProtection="0">
      <alignment horizontal="left" vertical="center" indent="1"/>
    </xf>
    <xf numFmtId="0" fontId="112" fillId="0" borderId="0" applyNumberFormat="0" applyProtection="0">
      <alignment horizontal="left" wrapText="1" indent="1" shrinkToFit="1"/>
    </xf>
    <xf numFmtId="0" fontId="112" fillId="0" borderId="0" applyNumberFormat="0" applyProtection="0">
      <alignment horizontal="left" vertical="center" wrapText="1" indent="1" shrinkToFit="1"/>
    </xf>
    <xf numFmtId="0" fontId="209" fillId="0" borderId="0" applyNumberFormat="0" applyBorder="0" applyProtection="0">
      <alignment horizontal="left" wrapText="1" indent="1" shrinkToFit="1"/>
    </xf>
    <xf numFmtId="0" fontId="9" fillId="46" borderId="55" applyNumberFormat="0" applyFill="0" applyProtection="0">
      <alignment horizontal="left" vertical="center" indent="1"/>
    </xf>
    <xf numFmtId="0" fontId="9" fillId="123" borderId="55" applyNumberFormat="0" applyProtection="0">
      <alignment horizontal="left" vertical="center" indent="1"/>
    </xf>
    <xf numFmtId="0" fontId="9" fillId="123" borderId="55" applyNumberFormat="0" applyProtection="0">
      <alignment horizontal="left" vertical="center" indent="1"/>
    </xf>
    <xf numFmtId="0" fontId="9" fillId="123" borderId="55" applyNumberFormat="0" applyProtection="0">
      <alignment horizontal="left" vertical="center" indent="1"/>
    </xf>
    <xf numFmtId="0" fontId="9" fillId="46" borderId="55" applyNumberFormat="0" applyProtection="0">
      <alignment horizontal="left" vertical="center" indent="1"/>
    </xf>
    <xf numFmtId="0" fontId="9" fillId="46" borderId="55" applyNumberFormat="0" applyProtection="0">
      <alignment horizontal="left" vertical="center" indent="1"/>
    </xf>
    <xf numFmtId="0" fontId="9" fillId="123" borderId="55" applyNumberFormat="0" applyProtection="0">
      <alignment horizontal="left" vertical="center" indent="1"/>
    </xf>
    <xf numFmtId="0" fontId="112" fillId="46" borderId="55" applyNumberFormat="0" applyFill="0" applyProtection="0">
      <alignment horizontal="left" vertical="center" indent="1"/>
    </xf>
    <xf numFmtId="0" fontId="9" fillId="46" borderId="55" applyNumberFormat="0" applyProtection="0">
      <alignment horizontal="left" vertical="top" indent="1"/>
    </xf>
    <xf numFmtId="0" fontId="40" fillId="47" borderId="56" applyNumberFormat="0" applyProtection="0">
      <alignment horizontal="left" vertical="top" indent="1"/>
    </xf>
    <xf numFmtId="0" fontId="9" fillId="46" borderId="55" applyNumberFormat="0" applyProtection="0">
      <alignment horizontal="left" vertical="top" indent="1"/>
    </xf>
    <xf numFmtId="0" fontId="40" fillId="47" borderId="56" applyNumberFormat="0" applyProtection="0">
      <alignment horizontal="left" vertical="top" indent="1"/>
    </xf>
    <xf numFmtId="0" fontId="9" fillId="123" borderId="55" applyNumberFormat="0" applyProtection="0">
      <alignment horizontal="left" vertical="top" indent="1"/>
    </xf>
    <xf numFmtId="0" fontId="9" fillId="123" borderId="55" applyNumberFormat="0" applyProtection="0">
      <alignment horizontal="left" vertical="top" indent="1"/>
    </xf>
    <xf numFmtId="0" fontId="9" fillId="123" borderId="55" applyNumberFormat="0" applyProtection="0">
      <alignment horizontal="left" vertical="top" indent="1"/>
    </xf>
    <xf numFmtId="0" fontId="9" fillId="46" borderId="55" applyNumberFormat="0" applyProtection="0">
      <alignment horizontal="left" vertical="top" indent="1"/>
    </xf>
    <xf numFmtId="0" fontId="9" fillId="46" borderId="55" applyNumberFormat="0" applyProtection="0">
      <alignment horizontal="left" vertical="top" indent="1"/>
    </xf>
    <xf numFmtId="0" fontId="9" fillId="123" borderId="55" applyNumberFormat="0" applyProtection="0">
      <alignment horizontal="left" vertical="top" indent="1"/>
    </xf>
    <xf numFmtId="0" fontId="9" fillId="54" borderId="55" applyNumberFormat="0" applyProtection="0">
      <alignment horizontal="left" vertical="center" indent="1"/>
    </xf>
    <xf numFmtId="0" fontId="112" fillId="0" borderId="0" applyNumberFormat="0" applyProtection="0">
      <alignment horizontal="left" vertical="center" wrapText="1" indent="1" shrinkToFit="1"/>
    </xf>
    <xf numFmtId="0" fontId="209" fillId="0" borderId="0" applyNumberFormat="0" applyBorder="0" applyProtection="0">
      <alignment horizontal="left" vertical="center" wrapText="1" indent="1" shrinkToFit="1"/>
    </xf>
    <xf numFmtId="0" fontId="9" fillId="54" borderId="55" applyNumberFormat="0" applyFill="0" applyProtection="0">
      <alignment horizontal="left" vertical="center" indent="1"/>
    </xf>
    <xf numFmtId="0" fontId="9" fillId="3" borderId="55" applyNumberFormat="0" applyProtection="0">
      <alignment horizontal="left" vertical="center" indent="1"/>
    </xf>
    <xf numFmtId="0" fontId="9" fillId="3" borderId="55" applyNumberFormat="0" applyProtection="0">
      <alignment horizontal="left" vertical="center" indent="1"/>
    </xf>
    <xf numFmtId="0" fontId="9" fillId="3" borderId="55" applyNumberFormat="0" applyProtection="0">
      <alignment horizontal="left" vertical="center" indent="1"/>
    </xf>
    <xf numFmtId="0" fontId="9" fillId="54" borderId="55" applyNumberFormat="0" applyProtection="0">
      <alignment horizontal="left" vertical="center" indent="1"/>
    </xf>
    <xf numFmtId="0" fontId="9" fillId="54" borderId="55" applyNumberFormat="0" applyProtection="0">
      <alignment horizontal="left" vertical="center" indent="1"/>
    </xf>
    <xf numFmtId="0" fontId="9" fillId="3" borderId="55" applyNumberFormat="0" applyProtection="0">
      <alignment horizontal="left" vertical="center" indent="1"/>
    </xf>
    <xf numFmtId="0" fontId="112" fillId="54" borderId="55" applyNumberFormat="0" applyFill="0" applyProtection="0">
      <alignment horizontal="left" vertical="center" indent="1"/>
    </xf>
    <xf numFmtId="0" fontId="9" fillId="54" borderId="55" applyNumberFormat="0" applyProtection="0">
      <alignment horizontal="left" vertical="top" indent="1"/>
    </xf>
    <xf numFmtId="0" fontId="40" fillId="55" borderId="56" applyNumberFormat="0" applyProtection="0">
      <alignment horizontal="left" vertical="top" indent="1"/>
    </xf>
    <xf numFmtId="0" fontId="9" fillId="54" borderId="55" applyNumberFormat="0" applyProtection="0">
      <alignment horizontal="left" vertical="top" indent="1"/>
    </xf>
    <xf numFmtId="0" fontId="40" fillId="55" borderId="56" applyNumberFormat="0" applyProtection="0">
      <alignment horizontal="left" vertical="top" indent="1"/>
    </xf>
    <xf numFmtId="0" fontId="9" fillId="3" borderId="55" applyNumberFormat="0" applyProtection="0">
      <alignment horizontal="left" vertical="top" indent="1"/>
    </xf>
    <xf numFmtId="0" fontId="9" fillId="3" borderId="55" applyNumberFormat="0" applyProtection="0">
      <alignment horizontal="left" vertical="top" indent="1"/>
    </xf>
    <xf numFmtId="0" fontId="9" fillId="3" borderId="55" applyNumberFormat="0" applyProtection="0">
      <alignment horizontal="left" vertical="top" indent="1"/>
    </xf>
    <xf numFmtId="0" fontId="9" fillId="54" borderId="55" applyNumberFormat="0" applyProtection="0">
      <alignment horizontal="left" vertical="top" indent="1"/>
    </xf>
    <xf numFmtId="0" fontId="9" fillId="54" borderId="55" applyNumberFormat="0" applyProtection="0">
      <alignment horizontal="left" vertical="top" indent="1"/>
    </xf>
    <xf numFmtId="0" fontId="9" fillId="3" borderId="55" applyNumberFormat="0" applyProtection="0">
      <alignment horizontal="left" vertical="top" indent="1"/>
    </xf>
    <xf numFmtId="0" fontId="9" fillId="132" borderId="55" applyNumberFormat="0" applyProtection="0">
      <alignment horizontal="left" vertical="center" indent="1"/>
    </xf>
    <xf numFmtId="0" fontId="112" fillId="0" borderId="0" applyNumberFormat="0" applyProtection="0">
      <alignment horizontal="left" vertical="center" wrapText="1" indent="1" shrinkToFit="1"/>
    </xf>
    <xf numFmtId="0" fontId="9" fillId="0" borderId="33" applyNumberFormat="0" applyProtection="0">
      <alignment horizontal="left" vertical="center" indent="1"/>
    </xf>
    <xf numFmtId="0" fontId="209" fillId="0" borderId="0" applyNumberFormat="0" applyBorder="0" applyProtection="0">
      <alignment horizontal="left" vertical="center" wrapText="1" indent="1" shrinkToFit="1"/>
    </xf>
    <xf numFmtId="0" fontId="9" fillId="132" borderId="55" applyNumberFormat="0" applyFill="0" applyProtection="0">
      <alignment horizontal="left" vertical="center" indent="1"/>
    </xf>
    <xf numFmtId="0" fontId="9" fillId="109" borderId="55" applyNumberFormat="0" applyProtection="0">
      <alignment horizontal="left" vertical="center" indent="1"/>
    </xf>
    <xf numFmtId="0" fontId="9" fillId="109" borderId="55" applyNumberFormat="0" applyProtection="0">
      <alignment horizontal="left" vertical="center" indent="1"/>
    </xf>
    <xf numFmtId="0" fontId="9" fillId="109" borderId="55" applyNumberFormat="0" applyProtection="0">
      <alignment horizontal="left" vertical="center" indent="1"/>
    </xf>
    <xf numFmtId="0" fontId="9" fillId="132" borderId="55" applyNumberFormat="0" applyProtection="0">
      <alignment horizontal="left" vertical="center" indent="1"/>
    </xf>
    <xf numFmtId="0" fontId="9" fillId="132" borderId="55" applyNumberFormat="0" applyProtection="0">
      <alignment horizontal="left" vertical="center" indent="1"/>
    </xf>
    <xf numFmtId="0" fontId="9" fillId="109" borderId="55" applyNumberFormat="0" applyProtection="0">
      <alignment horizontal="left" vertical="center" indent="1"/>
    </xf>
    <xf numFmtId="0" fontId="112" fillId="132" borderId="55" applyNumberFormat="0" applyFill="0" applyProtection="0">
      <alignment horizontal="left" vertical="center" indent="1"/>
    </xf>
    <xf numFmtId="0" fontId="9" fillId="132" borderId="55" applyNumberFormat="0" applyProtection="0">
      <alignment horizontal="left" vertical="top" indent="1"/>
    </xf>
    <xf numFmtId="0" fontId="40" fillId="90" borderId="56" applyNumberFormat="0" applyProtection="0">
      <alignment horizontal="left" vertical="top" indent="1"/>
    </xf>
    <xf numFmtId="0" fontId="9" fillId="132" borderId="55" applyNumberFormat="0" applyProtection="0">
      <alignment horizontal="left" vertical="top" indent="1"/>
    </xf>
    <xf numFmtId="0" fontId="40" fillId="90" borderId="56" applyNumberFormat="0" applyProtection="0">
      <alignment horizontal="left" vertical="top" indent="1"/>
    </xf>
    <xf numFmtId="0" fontId="9" fillId="109" borderId="55" applyNumberFormat="0" applyProtection="0">
      <alignment horizontal="left" vertical="top" indent="1"/>
    </xf>
    <xf numFmtId="0" fontId="9" fillId="109" borderId="55" applyNumberFormat="0" applyProtection="0">
      <alignment horizontal="left" vertical="top" indent="1"/>
    </xf>
    <xf numFmtId="0" fontId="9" fillId="109" borderId="55" applyNumberFormat="0" applyProtection="0">
      <alignment horizontal="left" vertical="top" indent="1"/>
    </xf>
    <xf numFmtId="0" fontId="9" fillId="132" borderId="55" applyNumberFormat="0" applyProtection="0">
      <alignment horizontal="left" vertical="top" indent="1"/>
    </xf>
    <xf numFmtId="0" fontId="9" fillId="132" borderId="55" applyNumberFormat="0" applyProtection="0">
      <alignment horizontal="left" vertical="top" indent="1"/>
    </xf>
    <xf numFmtId="0" fontId="9" fillId="109" borderId="55" applyNumberFormat="0" applyProtection="0">
      <alignment horizontal="left" vertical="top" indent="1"/>
    </xf>
    <xf numFmtId="0" fontId="9" fillId="52" borderId="33" applyNumberFormat="0">
      <protection locked="0"/>
    </xf>
    <xf numFmtId="0" fontId="40" fillId="53" borderId="61" applyNumberFormat="0">
      <protection locked="0"/>
    </xf>
    <xf numFmtId="0" fontId="9" fillId="52" borderId="33" applyNumberFormat="0">
      <protection locked="0"/>
    </xf>
    <xf numFmtId="0" fontId="40" fillId="53" borderId="61" applyNumberFormat="0">
      <protection locked="0"/>
    </xf>
    <xf numFmtId="0" fontId="210" fillId="52" borderId="62" applyNumberFormat="0">
      <protection locked="0"/>
    </xf>
    <xf numFmtId="0" fontId="211" fillId="61" borderId="63" applyBorder="0"/>
    <xf numFmtId="0" fontId="211" fillId="61" borderId="63" applyBorder="0"/>
    <xf numFmtId="0" fontId="211" fillId="61" borderId="63" applyBorder="0"/>
    <xf numFmtId="4" fontId="39" fillId="50" borderId="55" applyNumberFormat="0" applyProtection="0">
      <alignment vertical="center"/>
    </xf>
    <xf numFmtId="4" fontId="40" fillId="51" borderId="56" applyProtection="0">
      <alignment vertical="center"/>
    </xf>
    <xf numFmtId="4" fontId="40" fillId="51" borderId="56" applyProtection="0">
      <alignment vertical="center"/>
    </xf>
    <xf numFmtId="4" fontId="39" fillId="113" borderId="55" applyNumberFormat="0" applyProtection="0">
      <alignment vertical="center"/>
    </xf>
    <xf numFmtId="4" fontId="39" fillId="113" borderId="55" applyNumberFormat="0" applyProtection="0">
      <alignment vertical="center"/>
    </xf>
    <xf numFmtId="4" fontId="39" fillId="113" borderId="55" applyNumberFormat="0" applyProtection="0">
      <alignment vertical="center"/>
    </xf>
    <xf numFmtId="4" fontId="39" fillId="50" borderId="55" applyNumberFormat="0" applyProtection="0">
      <alignment vertical="center"/>
    </xf>
    <xf numFmtId="4" fontId="39" fillId="50" borderId="55" applyNumberFormat="0" applyProtection="0">
      <alignment vertical="center"/>
    </xf>
    <xf numFmtId="4" fontId="212" fillId="50" borderId="55" applyNumberFormat="0" applyProtection="0">
      <alignment vertical="center"/>
    </xf>
    <xf numFmtId="4" fontId="213" fillId="51" borderId="56" applyProtection="0">
      <alignment vertical="center"/>
    </xf>
    <xf numFmtId="4" fontId="213" fillId="51" borderId="56" applyProtection="0">
      <alignment vertical="center"/>
    </xf>
    <xf numFmtId="4" fontId="212" fillId="113" borderId="55" applyNumberFormat="0" applyProtection="0">
      <alignment vertical="center"/>
    </xf>
    <xf numFmtId="4" fontId="212" fillId="113" borderId="55" applyNumberFormat="0" applyProtection="0">
      <alignment vertical="center"/>
    </xf>
    <xf numFmtId="4" fontId="212" fillId="113" borderId="55" applyNumberFormat="0" applyProtection="0">
      <alignment vertical="center"/>
    </xf>
    <xf numFmtId="4" fontId="212" fillId="50" borderId="55" applyNumberFormat="0" applyProtection="0">
      <alignment vertical="center"/>
    </xf>
    <xf numFmtId="4" fontId="212" fillId="50" borderId="55" applyNumberFormat="0" applyProtection="0">
      <alignment vertical="center"/>
    </xf>
    <xf numFmtId="4" fontId="39" fillId="50" borderId="55" applyNumberFormat="0" applyProtection="0">
      <alignment horizontal="left" vertical="center" indent="1"/>
    </xf>
    <xf numFmtId="4" fontId="40" fillId="51" borderId="56" applyProtection="0">
      <alignment horizontal="left" vertical="center" indent="1"/>
    </xf>
    <xf numFmtId="4" fontId="40" fillId="51" borderId="56" applyProtection="0">
      <alignment horizontal="left" vertical="center" indent="1"/>
    </xf>
    <xf numFmtId="4" fontId="39" fillId="113" borderId="55" applyNumberFormat="0" applyProtection="0">
      <alignment horizontal="left" vertical="center" indent="1"/>
    </xf>
    <xf numFmtId="4" fontId="39" fillId="113" borderId="55" applyNumberFormat="0" applyProtection="0">
      <alignment horizontal="left" vertical="center" indent="1"/>
    </xf>
    <xf numFmtId="4" fontId="39" fillId="113" borderId="55" applyNumberFormat="0" applyProtection="0">
      <alignment horizontal="left" vertical="center" indent="1"/>
    </xf>
    <xf numFmtId="4" fontId="39" fillId="50" borderId="55" applyNumberFormat="0" applyProtection="0">
      <alignment horizontal="left" vertical="center" indent="1"/>
    </xf>
    <xf numFmtId="4" fontId="39" fillId="50" borderId="55" applyNumberFormat="0" applyProtection="0">
      <alignment horizontal="left" vertical="center" indent="1"/>
    </xf>
    <xf numFmtId="0" fontId="39" fillId="50" borderId="55" applyNumberFormat="0" applyProtection="0">
      <alignment horizontal="left" vertical="top" indent="1"/>
    </xf>
    <xf numFmtId="0" fontId="40" fillId="51" borderId="56" applyNumberFormat="0" applyProtection="0">
      <alignment horizontal="left" vertical="top" indent="1"/>
    </xf>
    <xf numFmtId="0" fontId="40" fillId="51" borderId="56" applyNumberFormat="0" applyProtection="0">
      <alignment horizontal="left" vertical="top" indent="1"/>
    </xf>
    <xf numFmtId="0" fontId="39" fillId="113" borderId="55" applyNumberFormat="0" applyProtection="0">
      <alignment horizontal="left" vertical="top" indent="1"/>
    </xf>
    <xf numFmtId="0" fontId="39" fillId="113" borderId="55" applyNumberFormat="0" applyProtection="0">
      <alignment horizontal="left" vertical="top" indent="1"/>
    </xf>
    <xf numFmtId="0" fontId="39" fillId="113" borderId="55" applyNumberFormat="0" applyProtection="0">
      <alignment horizontal="left" vertical="top" indent="1"/>
    </xf>
    <xf numFmtId="0" fontId="39" fillId="50" borderId="55" applyNumberFormat="0" applyProtection="0">
      <alignment horizontal="left" vertical="top" indent="1"/>
    </xf>
    <xf numFmtId="0" fontId="39" fillId="50" borderId="55" applyNumberFormat="0" applyProtection="0">
      <alignment horizontal="left" vertical="top" indent="1"/>
    </xf>
    <xf numFmtId="4" fontId="199" fillId="0" borderId="0" applyNumberFormat="0" applyProtection="0">
      <alignment horizontal="right"/>
    </xf>
    <xf numFmtId="4" fontId="39" fillId="132" borderId="55" applyNumberFormat="0" applyProtection="0">
      <alignment horizontal="right" vertical="center"/>
    </xf>
    <xf numFmtId="4" fontId="209" fillId="0" borderId="0" applyBorder="0" applyProtection="0">
      <alignment horizontal="right" wrapText="1" shrinkToFit="1"/>
    </xf>
    <xf numFmtId="4" fontId="39" fillId="132" borderId="55" applyNumberFormat="0" applyProtection="0">
      <alignment horizontal="right" vertical="center"/>
    </xf>
    <xf numFmtId="4" fontId="39" fillId="132" borderId="55" applyNumberFormat="0" applyProtection="0">
      <alignment horizontal="right" vertical="center"/>
    </xf>
    <xf numFmtId="4" fontId="199" fillId="0" borderId="0" applyNumberFormat="0" applyProtection="0">
      <alignment horizontal="right"/>
    </xf>
    <xf numFmtId="4" fontId="199" fillId="0" borderId="0" applyNumberFormat="0" applyProtection="0">
      <alignment horizontal="right" wrapText="1" shrinkToFit="1"/>
    </xf>
    <xf numFmtId="4" fontId="39" fillId="0" borderId="33" applyNumberFormat="0" applyProtection="0">
      <alignment horizontal="right" vertical="center"/>
    </xf>
    <xf numFmtId="4" fontId="209" fillId="0" borderId="0" applyBorder="0" applyProtection="0">
      <alignment horizontal="right" wrapText="1" shrinkToFit="1"/>
    </xf>
    <xf numFmtId="4" fontId="39" fillId="132" borderId="55" applyNumberFormat="0" applyFill="0" applyProtection="0">
      <alignment horizontal="right" vertical="center"/>
    </xf>
    <xf numFmtId="4" fontId="199" fillId="132" borderId="55" applyNumberFormat="0" applyFill="0" applyProtection="0">
      <alignment horizontal="right" vertical="center"/>
    </xf>
    <xf numFmtId="4" fontId="199" fillId="0" borderId="0" applyNumberFormat="0" applyProtection="0">
      <alignment horizontal="right"/>
    </xf>
    <xf numFmtId="4" fontId="212" fillId="132" borderId="55" applyNumberFormat="0" applyProtection="0">
      <alignment horizontal="right" vertical="center"/>
    </xf>
    <xf numFmtId="4" fontId="213" fillId="90" borderId="56" applyProtection="0">
      <alignment horizontal="right" vertical="center"/>
    </xf>
    <xf numFmtId="4" fontId="213" fillId="90" borderId="56" applyProtection="0">
      <alignment horizontal="right" vertical="center"/>
    </xf>
    <xf numFmtId="4" fontId="212" fillId="132" borderId="55" applyNumberFormat="0" applyProtection="0">
      <alignment horizontal="right" vertical="center"/>
    </xf>
    <xf numFmtId="4" fontId="212" fillId="132" borderId="55" applyNumberFormat="0" applyProtection="0">
      <alignment horizontal="right" vertical="center"/>
    </xf>
    <xf numFmtId="4" fontId="39" fillId="46" borderId="55" applyNumberFormat="0" applyProtection="0">
      <alignment horizontal="left" vertical="center" indent="1"/>
    </xf>
    <xf numFmtId="4" fontId="199" fillId="0" borderId="0" applyNumberFormat="0" applyProtection="0">
      <alignment horizontal="left" wrapText="1" indent="1" shrinkToFit="1"/>
    </xf>
    <xf numFmtId="4" fontId="199" fillId="0" borderId="33" applyNumberFormat="0" applyProtection="0">
      <alignment horizontal="left" wrapText="1" indent="1"/>
    </xf>
    <xf numFmtId="4" fontId="209" fillId="0" borderId="0" applyBorder="0" applyProtection="0">
      <alignment horizontal="left" wrapText="1" indent="1" shrinkToFit="1"/>
    </xf>
    <xf numFmtId="4" fontId="199" fillId="0" borderId="0" applyNumberFormat="0" applyProtection="0">
      <alignment horizontal="left" wrapText="1" indent="1"/>
    </xf>
    <xf numFmtId="4" fontId="39" fillId="46" borderId="55" applyNumberFormat="0" applyProtection="0">
      <alignment horizontal="left" vertical="center" indent="1"/>
    </xf>
    <xf numFmtId="4" fontId="39" fillId="0" borderId="33" applyNumberFormat="0" applyProtection="0">
      <alignment horizontal="left" wrapText="1" indent="1"/>
    </xf>
    <xf numFmtId="4" fontId="39" fillId="46" borderId="55" applyNumberFormat="0" applyProtection="0">
      <alignment horizontal="left" vertical="center" indent="1"/>
    </xf>
    <xf numFmtId="4" fontId="39" fillId="46" borderId="55" applyNumberFormat="0" applyFill="0" applyProtection="0">
      <alignment horizontal="left" vertical="center" indent="1"/>
    </xf>
    <xf numFmtId="4" fontId="199" fillId="46" borderId="57" applyNumberFormat="0" applyFill="0" applyProtection="0">
      <alignment horizontal="left" vertical="center"/>
    </xf>
    <xf numFmtId="4" fontId="199" fillId="0" borderId="0" applyNumberFormat="0" applyProtection="0">
      <alignment horizontal="left" wrapText="1" indent="1" shrinkToFit="1"/>
    </xf>
    <xf numFmtId="0" fontId="39" fillId="46" borderId="55" applyNumberFormat="0" applyProtection="0">
      <alignment horizontal="left" vertical="top" indent="1"/>
    </xf>
    <xf numFmtId="0" fontId="40" fillId="47" borderId="56" applyNumberFormat="0" applyProtection="0">
      <alignment horizontal="left" vertical="top" indent="1"/>
    </xf>
    <xf numFmtId="0" fontId="40" fillId="47" borderId="56" applyNumberFormat="0" applyProtection="0">
      <alignment horizontal="left" vertical="top" indent="1"/>
    </xf>
    <xf numFmtId="0" fontId="39" fillId="123" borderId="55" applyNumberFormat="0" applyProtection="0">
      <alignment horizontal="left" vertical="top" indent="1"/>
    </xf>
    <xf numFmtId="0" fontId="39" fillId="123" borderId="55" applyNumberFormat="0" applyProtection="0">
      <alignment horizontal="left" vertical="top" indent="1"/>
    </xf>
    <xf numFmtId="0" fontId="39" fillId="123" borderId="55" applyNumberFormat="0" applyProtection="0">
      <alignment horizontal="left" vertical="top" indent="1"/>
    </xf>
    <xf numFmtId="0" fontId="39" fillId="46" borderId="55" applyNumberFormat="0" applyProtection="0">
      <alignment horizontal="left" vertical="top" indent="1"/>
    </xf>
    <xf numFmtId="0" fontId="39" fillId="46" borderId="55" applyNumberFormat="0" applyProtection="0">
      <alignment horizontal="left" vertical="top" indent="1"/>
    </xf>
    <xf numFmtId="4" fontId="214" fillId="105" borderId="58" applyNumberFormat="0" applyProtection="0">
      <alignment vertical="center"/>
    </xf>
    <xf numFmtId="4" fontId="215" fillId="105" borderId="58" applyNumberFormat="0" applyProtection="0">
      <alignment vertical="center"/>
    </xf>
    <xf numFmtId="4" fontId="216" fillId="113" borderId="58" applyNumberFormat="0" applyProtection="0">
      <alignment horizontal="left" vertical="center" indent="1"/>
    </xf>
    <xf numFmtId="4" fontId="217" fillId="134" borderId="0" applyNumberFormat="0" applyProtection="0">
      <alignment horizontal="left" vertical="center" indent="1"/>
    </xf>
    <xf numFmtId="4" fontId="218" fillId="81" borderId="0" applyBorder="0" applyProtection="0">
      <alignment horizontal="left" vertical="center" indent="1"/>
    </xf>
    <xf numFmtId="4" fontId="217" fillId="134" borderId="0" applyNumberFormat="0" applyProtection="0">
      <alignment horizontal="left" vertical="center" indent="1"/>
    </xf>
    <xf numFmtId="4" fontId="218" fillId="81" borderId="0" applyBorder="0" applyProtection="0">
      <alignment horizontal="left" vertical="center" indent="1"/>
    </xf>
    <xf numFmtId="0" fontId="34" fillId="135" borderId="33"/>
    <xf numFmtId="4" fontId="158" fillId="132" borderId="55" applyNumberFormat="0" applyProtection="0">
      <alignment horizontal="right" vertical="center"/>
    </xf>
    <xf numFmtId="4" fontId="219" fillId="90" borderId="56" applyProtection="0">
      <alignment horizontal="right" vertical="center"/>
    </xf>
    <xf numFmtId="4" fontId="219" fillId="90" borderId="56" applyProtection="0">
      <alignment horizontal="right" vertical="center"/>
    </xf>
    <xf numFmtId="4" fontId="158" fillId="132" borderId="55" applyNumberFormat="0" applyProtection="0">
      <alignment horizontal="right" vertical="center"/>
    </xf>
    <xf numFmtId="4" fontId="158" fillId="132" borderId="55" applyNumberFormat="0" applyProtection="0">
      <alignment horizontal="right" vertical="center"/>
    </xf>
    <xf numFmtId="0" fontId="116" fillId="42" borderId="0" applyNumberFormat="0" applyBorder="0" applyAlignment="0" applyProtection="0"/>
    <xf numFmtId="0" fontId="220" fillId="0" borderId="0" applyNumberFormat="0" applyFill="0" applyBorder="0" applyProtection="0">
      <alignment horizontal="centerContinuous"/>
    </xf>
    <xf numFmtId="38" fontId="95" fillId="0" borderId="11"/>
    <xf numFmtId="239" fontId="9" fillId="0" borderId="0">
      <protection locked="0"/>
    </xf>
    <xf numFmtId="38" fontId="95" fillId="0" borderId="0" applyFont="0" applyFill="0" applyBorder="0" applyAlignment="0" applyProtection="0"/>
    <xf numFmtId="40" fontId="95" fillId="0" borderId="0" applyFont="0" applyFill="0" applyBorder="0" applyAlignment="0" applyProtection="0"/>
    <xf numFmtId="0" fontId="221"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3" fillId="41" borderId="0" applyNumberFormat="0" applyBorder="0" applyAlignment="0" applyProtection="0"/>
    <xf numFmtId="0" fontId="186" fillId="64" borderId="48" applyNumberFormat="0" applyAlignment="0" applyProtection="0"/>
    <xf numFmtId="0" fontId="186" fillId="64" borderId="48" applyNumberFormat="0" applyAlignment="0" applyProtection="0"/>
    <xf numFmtId="0" fontId="186" fillId="64" borderId="48" applyNumberFormat="0" applyAlignment="0" applyProtection="0"/>
    <xf numFmtId="0" fontId="210" fillId="0" borderId="0"/>
    <xf numFmtId="0" fontId="30" fillId="0" borderId="0"/>
    <xf numFmtId="0" fontId="224" fillId="0" borderId="0"/>
    <xf numFmtId="0" fontId="9" fillId="0" borderId="0"/>
    <xf numFmtId="0" fontId="30" fillId="0" borderId="0"/>
    <xf numFmtId="0" fontId="225" fillId="0" borderId="0" applyNumberFormat="0" applyFill="0" applyBorder="0" applyAlignment="0" applyProtection="0"/>
    <xf numFmtId="166" fontId="226" fillId="0" borderId="0" applyProtection="0"/>
    <xf numFmtId="3" fontId="39" fillId="0" borderId="0"/>
    <xf numFmtId="0" fontId="9" fillId="0" borderId="0" applyNumberFormat="0"/>
    <xf numFmtId="0" fontId="102" fillId="0" borderId="0" applyNumberFormat="0" applyFill="0" applyBorder="0" applyAlignment="0" applyProtection="0"/>
    <xf numFmtId="0" fontId="9" fillId="0" borderId="0"/>
    <xf numFmtId="0" fontId="9" fillId="0" borderId="0"/>
    <xf numFmtId="0" fontId="40" fillId="0" borderId="0" applyNumberFormat="0" applyBorder="0" applyProtection="0"/>
    <xf numFmtId="21" fontId="91" fillId="0" borderId="0" applyFont="0" applyFill="0" applyBorder="0" applyProtection="0">
      <alignment horizontal="left"/>
    </xf>
    <xf numFmtId="0" fontId="227" fillId="0" borderId="0" applyNumberFormat="0" applyFill="0" applyBorder="0" applyAlignment="0" applyProtection="0"/>
    <xf numFmtId="0" fontId="221"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1" fillId="0" borderId="0" applyNumberFormat="0" applyFill="0" applyBorder="0" applyAlignment="0" applyProtection="0"/>
    <xf numFmtId="0" fontId="28" fillId="0" borderId="0" applyNumberFormat="0" applyFill="0" applyBorder="0" applyAlignment="0" applyProtection="0"/>
    <xf numFmtId="0" fontId="227" fillId="0" borderId="0" applyNumberFormat="0" applyFill="0" applyBorder="0" applyAlignment="0" applyProtection="0"/>
    <xf numFmtId="0" fontId="124" fillId="0" borderId="42" applyNumberFormat="0" applyFill="0" applyAlignment="0" applyProtection="0"/>
    <xf numFmtId="0" fontId="129" fillId="0" borderId="44" applyNumberFormat="0" applyFill="0" applyAlignment="0" applyProtection="0"/>
    <xf numFmtId="0" fontId="131" fillId="0" borderId="45" applyNumberFormat="0" applyFill="0" applyAlignment="0" applyProtection="0"/>
    <xf numFmtId="0" fontId="131" fillId="0" borderId="0" applyNumberFormat="0" applyFill="0" applyBorder="0" applyAlignment="0" applyProtection="0"/>
    <xf numFmtId="2" fontId="135" fillId="0" borderId="0">
      <protection locked="0"/>
    </xf>
    <xf numFmtId="2" fontId="135" fillId="0" borderId="0">
      <protection locked="0"/>
    </xf>
    <xf numFmtId="0" fontId="194" fillId="64" borderId="27"/>
    <xf numFmtId="166" fontId="89" fillId="0" borderId="64" applyNumberFormat="0" applyFont="0" applyBorder="0" applyAlignment="0" applyProtection="0"/>
    <xf numFmtId="0" fontId="93" fillId="0" borderId="65" applyNumberFormat="0" applyFill="0" applyAlignment="0" applyProtection="0"/>
    <xf numFmtId="0" fontId="93" fillId="0" borderId="65" applyNumberFormat="0" applyFill="0" applyAlignment="0" applyProtection="0"/>
    <xf numFmtId="0" fontId="92" fillId="0" borderId="66" applyNumberFormat="0" applyFill="0" applyAlignment="0" applyProtection="0"/>
    <xf numFmtId="0" fontId="92" fillId="0" borderId="49" applyNumberFormat="0" applyFill="0" applyAlignment="0" applyProtection="0"/>
    <xf numFmtId="0" fontId="228" fillId="0" borderId="25" applyNumberFormat="0" applyFill="0" applyAlignment="0" applyProtection="0"/>
    <xf numFmtId="0" fontId="167" fillId="0" borderId="0"/>
    <xf numFmtId="240" fontId="9" fillId="0" borderId="0">
      <alignment horizontal="center"/>
    </xf>
    <xf numFmtId="241" fontId="51" fillId="0" borderId="0"/>
    <xf numFmtId="242" fontId="9" fillId="0" borderId="67"/>
    <xf numFmtId="243" fontId="101" fillId="108" borderId="0" applyBorder="0" applyProtection="0"/>
    <xf numFmtId="167" fontId="99" fillId="65" borderId="0" applyBorder="0" applyProtection="0"/>
    <xf numFmtId="167" fontId="101" fillId="108" borderId="0" applyBorder="0" applyProtection="0"/>
    <xf numFmtId="235" fontId="62" fillId="0" borderId="0">
      <protection locked="0"/>
    </xf>
    <xf numFmtId="238" fontId="62" fillId="0" borderId="0">
      <protection locked="0"/>
    </xf>
    <xf numFmtId="0" fontId="95" fillId="0" borderId="0"/>
    <xf numFmtId="0" fontId="71" fillId="104" borderId="31" applyNumberFormat="0" applyAlignment="0" applyProtection="0"/>
    <xf numFmtId="167" fontId="99" fillId="65" borderId="0" applyBorder="0" applyProtection="0"/>
    <xf numFmtId="167" fontId="101" fillId="108" borderId="0" applyBorder="0" applyProtection="0"/>
    <xf numFmtId="38" fontId="95" fillId="0" borderId="0" applyFont="0" applyFill="0" applyBorder="0" applyAlignment="0" applyProtection="0"/>
    <xf numFmtId="40" fontId="95" fillId="0" borderId="0" applyFont="0" applyFill="0" applyBorder="0" applyAlignment="0" applyProtection="0"/>
    <xf numFmtId="4" fontId="9" fillId="0" borderId="0" applyFont="0" applyFill="0" applyBorder="0" applyAlignment="0" applyProtection="0"/>
    <xf numFmtId="0" fontId="229" fillId="0" borderId="42" applyNumberFormat="0" applyFill="0" applyAlignment="0" applyProtection="0"/>
    <xf numFmtId="0" fontId="230" fillId="0" borderId="44" applyNumberFormat="0" applyFill="0" applyAlignment="0" applyProtection="0"/>
    <xf numFmtId="0" fontId="231" fillId="0" borderId="45" applyNumberFormat="0" applyFill="0" applyAlignment="0" applyProtection="0"/>
    <xf numFmtId="0" fontId="231" fillId="0" borderId="0" applyNumberFormat="0" applyFill="0" applyBorder="0" applyAlignment="0" applyProtection="0"/>
    <xf numFmtId="0" fontId="55" fillId="0" borderId="0" applyNumberFormat="0" applyFill="0" applyBorder="0" applyAlignment="0" applyProtection="0"/>
    <xf numFmtId="0" fontId="232" fillId="0" borderId="0" applyNumberFormat="0" applyFill="0" applyBorder="0" applyAlignment="0" applyProtection="0"/>
    <xf numFmtId="0" fontId="233" fillId="0" borderId="0" applyNumberFormat="0" applyFont="0" applyFill="0" applyBorder="0" applyAlignment="0" applyProtection="0">
      <alignment vertical="top"/>
    </xf>
    <xf numFmtId="0" fontId="234" fillId="0" borderId="0" applyNumberFormat="0" applyFont="0" applyFill="0" applyBorder="0" applyAlignment="0" applyProtection="0">
      <alignment vertical="top"/>
    </xf>
    <xf numFmtId="0" fontId="234" fillId="0" borderId="0" applyNumberFormat="0" applyFont="0" applyFill="0" applyBorder="0" applyAlignment="0" applyProtection="0">
      <alignment vertical="top"/>
    </xf>
    <xf numFmtId="0" fontId="233" fillId="0" borderId="0" applyNumberFormat="0" applyFont="0" applyFill="0" applyBorder="0" applyAlignment="0" applyProtection="0"/>
    <xf numFmtId="0" fontId="233"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center"/>
    </xf>
    <xf numFmtId="0" fontId="235" fillId="0" borderId="0" applyNumberFormat="0" applyFont="0" applyFill="0" applyBorder="0" applyAlignment="0" applyProtection="0">
      <alignment horizontal="center"/>
    </xf>
    <xf numFmtId="0" fontId="236" fillId="0" borderId="0" applyNumberFormat="0" applyFont="0" applyFill="0" applyBorder="0" applyAlignment="0" applyProtection="0"/>
    <xf numFmtId="0" fontId="237" fillId="0" borderId="0">
      <alignment horizontal="left" wrapText="1"/>
    </xf>
    <xf numFmtId="0" fontId="238" fillId="0" borderId="68" applyNumberFormat="0" applyFont="0" applyFill="0" applyBorder="0" applyAlignment="0" applyProtection="0">
      <alignment horizontal="center" wrapText="1"/>
    </xf>
    <xf numFmtId="244" fontId="43" fillId="0" borderId="0" applyNumberFormat="0" applyFont="0" applyFill="0" applyBorder="0" applyAlignment="0" applyProtection="0">
      <alignment horizontal="right"/>
    </xf>
    <xf numFmtId="0" fontId="238" fillId="0" borderId="0" applyNumberFormat="0" applyFont="0" applyFill="0" applyBorder="0" applyAlignment="0" applyProtection="0">
      <alignment horizontal="left" indent="1"/>
    </xf>
    <xf numFmtId="245" fontId="238" fillId="0" borderId="0" applyNumberFormat="0" applyFont="0" applyFill="0" applyBorder="0" applyAlignment="0" applyProtection="0"/>
    <xf numFmtId="0" fontId="236" fillId="0" borderId="54" applyNumberFormat="0" applyFont="0" applyFill="0" applyBorder="0" applyAlignment="0" applyProtection="0"/>
    <xf numFmtId="0" fontId="91" fillId="0" borderId="0" applyNumberFormat="0" applyFont="0" applyFill="0" applyBorder="0" applyAlignment="0" applyProtection="0">
      <alignment horizontal="left" wrapText="1" indent="1"/>
    </xf>
    <xf numFmtId="0" fontId="238" fillId="0" borderId="0" applyNumberFormat="0" applyFont="0" applyFill="0" applyBorder="0" applyAlignment="0" applyProtection="0">
      <alignment horizontal="left" indent="1"/>
    </xf>
    <xf numFmtId="0" fontId="91" fillId="0" borderId="0" applyNumberFormat="0" applyFont="0" applyFill="0" applyBorder="0" applyAlignment="0" applyProtection="0">
      <alignment horizontal="left" wrapText="1" indent="2"/>
    </xf>
    <xf numFmtId="246" fontId="91" fillId="0" borderId="0">
      <alignment horizontal="right"/>
    </xf>
    <xf numFmtId="0" fontId="239" fillId="0" borderId="0" applyProtection="0"/>
    <xf numFmtId="1" fontId="9" fillId="124" borderId="0"/>
    <xf numFmtId="0" fontId="240" fillId="0" borderId="0" applyNumberFormat="0" applyFill="0" applyBorder="0" applyAlignment="0" applyProtection="0"/>
    <xf numFmtId="0" fontId="241" fillId="0" borderId="0" applyNumberFormat="0" applyFill="0" applyBorder="0" applyAlignment="0" applyProtection="0"/>
    <xf numFmtId="167" fontId="242" fillId="0" borderId="0">
      <alignment horizontal="right"/>
    </xf>
    <xf numFmtId="0" fontId="243" fillId="0" borderId="0" applyProtection="0"/>
    <xf numFmtId="247" fontId="244" fillId="0" borderId="0" applyFont="0" applyFill="0" applyBorder="0" applyAlignment="0" applyProtection="0"/>
    <xf numFmtId="248" fontId="244" fillId="0" borderId="0" applyFont="0" applyFill="0" applyBorder="0" applyAlignment="0" applyProtection="0"/>
    <xf numFmtId="0" fontId="245" fillId="0" borderId="0" applyProtection="0"/>
    <xf numFmtId="0" fontId="246" fillId="0" borderId="0" applyProtection="0"/>
    <xf numFmtId="0" fontId="243" fillId="0" borderId="69" applyProtection="0"/>
    <xf numFmtId="0" fontId="247" fillId="0" borderId="0"/>
    <xf numFmtId="10" fontId="243" fillId="0" borderId="0" applyProtection="0"/>
    <xf numFmtId="0" fontId="243" fillId="0" borderId="0"/>
    <xf numFmtId="2" fontId="243" fillId="0" borderId="0" applyProtection="0"/>
    <xf numFmtId="249" fontId="244" fillId="0" borderId="0" applyFont="0" applyFill="0" applyBorder="0" applyAlignment="0" applyProtection="0"/>
    <xf numFmtId="250" fontId="244" fillId="0" borderId="0" applyFont="0" applyFill="0" applyBorder="0" applyAlignment="0" applyProtection="0"/>
    <xf numFmtId="0" fontId="35" fillId="0" borderId="0"/>
    <xf numFmtId="0" fontId="249" fillId="0" borderId="0"/>
    <xf numFmtId="0" fontId="250" fillId="0" borderId="0"/>
    <xf numFmtId="0" fontId="251" fillId="0" borderId="0"/>
  </cellStyleXfs>
  <cellXfs count="361">
    <xf numFmtId="0" fontId="0" fillId="0" borderId="0" xfId="0"/>
    <xf numFmtId="0" fontId="6" fillId="0" borderId="2" xfId="0" applyFont="1" applyFill="1" applyBorder="1" applyAlignment="1">
      <alignment horizontal="left"/>
    </xf>
    <xf numFmtId="0" fontId="5" fillId="0" borderId="3" xfId="0" applyFont="1" applyFill="1" applyBorder="1" applyAlignment="1">
      <alignment horizontal="left"/>
    </xf>
    <xf numFmtId="0" fontId="6" fillId="0" borderId="5" xfId="0" applyFont="1" applyFill="1" applyBorder="1" applyAlignment="1">
      <alignment horizontal="left"/>
    </xf>
    <xf numFmtId="0" fontId="5" fillId="0" borderId="6" xfId="0" applyFont="1" applyFill="1" applyBorder="1" applyAlignment="1">
      <alignment horizontal="left"/>
    </xf>
    <xf numFmtId="0" fontId="5" fillId="0" borderId="1" xfId="0" applyFont="1" applyFill="1" applyBorder="1" applyAlignment="1">
      <alignment vertical="top" wrapText="1"/>
    </xf>
    <xf numFmtId="0" fontId="5" fillId="0" borderId="7" xfId="0" applyFont="1" applyFill="1" applyBorder="1" applyAlignment="1">
      <alignment vertical="top" wrapText="1"/>
    </xf>
    <xf numFmtId="0" fontId="5" fillId="0" borderId="6" xfId="0" applyFont="1" applyBorder="1"/>
    <xf numFmtId="0" fontId="6" fillId="0" borderId="7" xfId="0" applyFont="1" applyFill="1" applyBorder="1" applyAlignment="1">
      <alignment horizontal="left"/>
    </xf>
    <xf numFmtId="0" fontId="11" fillId="0" borderId="0" xfId="3"/>
    <xf numFmtId="167" fontId="11" fillId="0" borderId="0" xfId="3" applyNumberFormat="1"/>
    <xf numFmtId="0" fontId="11" fillId="0" borderId="0" xfId="3" applyBorder="1"/>
    <xf numFmtId="0" fontId="10" fillId="0" borderId="0" xfId="3" applyFont="1" applyBorder="1" applyAlignment="1">
      <alignment horizontal="center" vertical="center"/>
    </xf>
    <xf numFmtId="0" fontId="11" fillId="0" borderId="0" xfId="3" applyFill="1" applyBorder="1"/>
    <xf numFmtId="167" fontId="11" fillId="5" borderId="0" xfId="3" applyNumberFormat="1" applyFill="1" applyBorder="1"/>
    <xf numFmtId="167" fontId="11" fillId="4" borderId="0" xfId="3" applyNumberFormat="1" applyFill="1" applyBorder="1"/>
    <xf numFmtId="0" fontId="10" fillId="0" borderId="0" xfId="3" applyFont="1" applyBorder="1"/>
    <xf numFmtId="0" fontId="13" fillId="0" borderId="1" xfId="0" applyFont="1" applyBorder="1" applyAlignment="1">
      <alignment horizontal="left" vertical="top" wrapText="1"/>
    </xf>
    <xf numFmtId="0" fontId="15" fillId="0" borderId="0" xfId="0" applyFont="1"/>
    <xf numFmtId="0" fontId="5" fillId="0" borderId="0" xfId="0" applyFont="1"/>
    <xf numFmtId="0" fontId="5" fillId="0" borderId="0" xfId="0" applyFont="1" applyAlignment="1">
      <alignment horizontal="right"/>
    </xf>
    <xf numFmtId="0" fontId="16" fillId="0" borderId="0" xfId="0" applyFont="1"/>
    <xf numFmtId="0" fontId="17" fillId="0" borderId="0" xfId="0" applyFont="1"/>
    <xf numFmtId="0" fontId="18" fillId="0" borderId="0" xfId="0" applyFont="1"/>
    <xf numFmtId="0" fontId="19" fillId="0" borderId="5" xfId="0" applyFont="1" applyFill="1" applyBorder="1" applyAlignment="1">
      <alignment horizontal="left"/>
    </xf>
    <xf numFmtId="0" fontId="14" fillId="0" borderId="5" xfId="0" applyFont="1" applyFill="1" applyBorder="1" applyAlignment="1">
      <alignment horizontal="left"/>
    </xf>
    <xf numFmtId="166" fontId="13" fillId="0" borderId="1" xfId="0" applyNumberFormat="1" applyFont="1" applyFill="1" applyBorder="1" applyAlignment="1">
      <alignment horizontal="right" vertical="center"/>
    </xf>
    <xf numFmtId="166" fontId="13" fillId="0" borderId="8" xfId="0" applyNumberFormat="1" applyFont="1" applyFill="1" applyBorder="1" applyAlignment="1">
      <alignment horizontal="right" vertical="center"/>
    </xf>
    <xf numFmtId="166" fontId="13" fillId="0" borderId="7" xfId="0" applyNumberFormat="1" applyFont="1" applyFill="1" applyBorder="1" applyAlignment="1">
      <alignment horizontal="right" vertical="center"/>
    </xf>
    <xf numFmtId="0" fontId="13" fillId="0" borderId="6" xfId="0" applyFont="1" applyBorder="1" applyAlignment="1">
      <alignment horizontal="left" vertical="top" wrapText="1"/>
    </xf>
    <xf numFmtId="0" fontId="13" fillId="0" borderId="1"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5" xfId="0" applyFont="1" applyFill="1" applyBorder="1" applyAlignment="1">
      <alignment horizontal="right" vertical="center"/>
    </xf>
    <xf numFmtId="0" fontId="21" fillId="0" borderId="0" xfId="0" applyFont="1" applyFill="1" applyAlignment="1">
      <alignment wrapText="1"/>
    </xf>
    <xf numFmtId="0" fontId="21" fillId="0" borderId="0" xfId="0" applyFont="1" applyAlignment="1">
      <alignment wrapText="1"/>
    </xf>
    <xf numFmtId="166" fontId="5" fillId="0" borderId="0" xfId="0" applyNumberFormat="1" applyFont="1"/>
    <xf numFmtId="0" fontId="13" fillId="0" borderId="2" xfId="0" applyFont="1" applyFill="1" applyBorder="1" applyAlignment="1">
      <alignment horizontal="right" vertical="center"/>
    </xf>
    <xf numFmtId="166" fontId="13" fillId="0" borderId="6" xfId="0" applyNumberFormat="1" applyFont="1" applyFill="1" applyBorder="1" applyAlignment="1">
      <alignment horizontal="right" vertical="center"/>
    </xf>
    <xf numFmtId="0" fontId="13" fillId="0" borderId="7" xfId="0" applyFont="1" applyBorder="1" applyAlignment="1">
      <alignment horizontal="left" vertical="top" wrapText="1"/>
    </xf>
    <xf numFmtId="0" fontId="13" fillId="0" borderId="1" xfId="0" applyFont="1" applyBorder="1" applyAlignment="1">
      <alignment horizontal="right" vertical="center"/>
    </xf>
    <xf numFmtId="0" fontId="13" fillId="0" borderId="7" xfId="0" applyFont="1" applyBorder="1" applyAlignment="1">
      <alignment horizontal="right" vertical="center"/>
    </xf>
    <xf numFmtId="0" fontId="5" fillId="0" borderId="0" xfId="0" applyFont="1" applyAlignment="1">
      <alignment horizontal="left" vertical="center" indent="3"/>
    </xf>
    <xf numFmtId="2" fontId="13" fillId="0" borderId="1" xfId="0" applyNumberFormat="1" applyFont="1" applyBorder="1" applyAlignment="1">
      <alignment horizontal="left" vertical="top" wrapText="1"/>
    </xf>
    <xf numFmtId="166" fontId="13" fillId="0" borderId="3" xfId="0" applyNumberFormat="1" applyFont="1" applyFill="1" applyBorder="1" applyAlignment="1">
      <alignment horizontal="right" vertical="center"/>
    </xf>
    <xf numFmtId="2" fontId="13" fillId="0" borderId="1" xfId="0" applyNumberFormat="1" applyFont="1" applyFill="1" applyBorder="1" applyAlignment="1">
      <alignment horizontal="left" vertical="top" wrapText="1"/>
    </xf>
    <xf numFmtId="0" fontId="5" fillId="0" borderId="0" xfId="0" applyFont="1" applyAlignment="1">
      <alignment vertical="center"/>
    </xf>
    <xf numFmtId="0" fontId="5" fillId="2" borderId="0" xfId="0" applyFont="1" applyFill="1"/>
    <xf numFmtId="0" fontId="5" fillId="0" borderId="0" xfId="0" applyFont="1" applyAlignment="1">
      <alignment horizontal="left" vertical="center"/>
    </xf>
    <xf numFmtId="2" fontId="13" fillId="0" borderId="1" xfId="0" applyNumberFormat="1" applyFont="1" applyFill="1" applyBorder="1" applyAlignment="1">
      <alignment horizontal="left" vertical="center" wrapText="1"/>
    </xf>
    <xf numFmtId="0" fontId="5" fillId="0" borderId="1" xfId="0" applyFont="1" applyBorder="1" applyAlignment="1">
      <alignment horizontal="left" vertical="center" indent="3"/>
    </xf>
    <xf numFmtId="0" fontId="5" fillId="0" borderId="1" xfId="0" quotePrefix="1" applyFont="1" applyBorder="1" applyAlignment="1">
      <alignment horizontal="left" vertical="center" indent="3"/>
    </xf>
    <xf numFmtId="0" fontId="5" fillId="0" borderId="1" xfId="0" quotePrefix="1" applyFont="1" applyBorder="1" applyAlignment="1">
      <alignment horizontal="left" vertical="center" wrapText="1" indent="3"/>
    </xf>
    <xf numFmtId="0" fontId="5" fillId="0" borderId="1" xfId="0" applyFont="1" applyFill="1" applyBorder="1" applyAlignment="1">
      <alignment horizontal="left" vertical="center" wrapText="1" indent="3"/>
    </xf>
    <xf numFmtId="166" fontId="20" fillId="6" borderId="1" xfId="0" applyNumberFormat="1" applyFont="1" applyFill="1" applyBorder="1" applyAlignment="1">
      <alignment horizontal="right" vertical="center"/>
    </xf>
    <xf numFmtId="166" fontId="20" fillId="6" borderId="7" xfId="0" applyNumberFormat="1" applyFont="1" applyFill="1" applyBorder="1" applyAlignment="1">
      <alignment horizontal="right" vertical="center"/>
    </xf>
    <xf numFmtId="166" fontId="20" fillId="6" borderId="6" xfId="0" applyNumberFormat="1" applyFont="1" applyFill="1" applyBorder="1" applyAlignment="1">
      <alignment horizontal="right" vertical="center"/>
    </xf>
    <xf numFmtId="0" fontId="5" fillId="0" borderId="0" xfId="0" applyFont="1" applyFill="1"/>
    <xf numFmtId="0" fontId="5" fillId="0" borderId="1" xfId="0" applyFont="1" applyBorder="1" applyAlignment="1">
      <alignment vertical="top" wrapText="1"/>
    </xf>
    <xf numFmtId="0" fontId="5" fillId="0" borderId="1" xfId="0" applyFont="1" applyBorder="1" applyAlignment="1">
      <alignment vertical="top"/>
    </xf>
    <xf numFmtId="0" fontId="21" fillId="0" borderId="0" xfId="0" applyFont="1" applyFill="1" applyAlignment="1">
      <alignment vertical="top" wrapText="1"/>
    </xf>
    <xf numFmtId="0" fontId="21" fillId="0" borderId="0" xfId="0" applyFont="1" applyAlignment="1">
      <alignment vertical="top" wrapText="1"/>
    </xf>
    <xf numFmtId="167" fontId="5" fillId="0" borderId="0" xfId="0" applyNumberFormat="1" applyFont="1" applyFill="1"/>
    <xf numFmtId="0" fontId="13" fillId="0" borderId="1" xfId="0" applyFont="1" applyFill="1" applyBorder="1" applyAlignment="1">
      <alignment horizontal="left" vertical="top" wrapText="1"/>
    </xf>
    <xf numFmtId="0" fontId="5" fillId="0" borderId="16" xfId="0" applyFont="1" applyBorder="1"/>
    <xf numFmtId="0" fontId="5" fillId="0" borderId="15" xfId="0" applyFont="1" applyBorder="1"/>
    <xf numFmtId="0" fontId="5" fillId="0" borderId="16" xfId="0" applyFont="1" applyBorder="1" applyAlignment="1">
      <alignment horizontal="left" vertical="center" indent="3"/>
    </xf>
    <xf numFmtId="0" fontId="5" fillId="0" borderId="15" xfId="0" applyFont="1" applyBorder="1" applyAlignment="1">
      <alignment horizontal="left" vertical="center" indent="3"/>
    </xf>
    <xf numFmtId="2" fontId="25" fillId="6" borderId="6" xfId="0" applyNumberFormat="1" applyFont="1" applyFill="1" applyBorder="1" applyAlignment="1">
      <alignment horizontal="left" vertical="center" wrapText="1"/>
    </xf>
    <xf numFmtId="166" fontId="13" fillId="0" borderId="5" xfId="0"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2" xfId="0" applyNumberFormat="1" applyFont="1" applyFill="1" applyBorder="1" applyAlignment="1">
      <alignment horizontal="right" vertical="center"/>
    </xf>
    <xf numFmtId="166" fontId="7" fillId="0" borderId="7" xfId="0" applyNumberFormat="1" applyFont="1" applyFill="1" applyBorder="1" applyAlignment="1">
      <alignment horizontal="right" vertical="center"/>
    </xf>
    <xf numFmtId="166" fontId="7" fillId="0" borderId="5" xfId="0" applyNumberFormat="1" applyFont="1" applyFill="1" applyBorder="1" applyAlignment="1">
      <alignment horizontal="right" vertical="center"/>
    </xf>
    <xf numFmtId="0" fontId="14" fillId="6" borderId="1" xfId="0" applyFont="1" applyFill="1" applyBorder="1" applyAlignment="1">
      <alignment horizontal="left" vertical="center" indent="3"/>
    </xf>
    <xf numFmtId="166" fontId="20" fillId="6" borderId="2" xfId="0" applyNumberFormat="1" applyFont="1" applyFill="1" applyBorder="1" applyAlignment="1">
      <alignment horizontal="right" vertical="center"/>
    </xf>
    <xf numFmtId="166" fontId="20" fillId="6" borderId="5" xfId="0" applyNumberFormat="1" applyFont="1" applyFill="1" applyBorder="1" applyAlignment="1">
      <alignment horizontal="right" vertical="center"/>
    </xf>
    <xf numFmtId="0" fontId="13" fillId="0" borderId="1" xfId="0" applyFont="1" applyFill="1" applyBorder="1" applyAlignment="1">
      <alignment horizontal="right" vertical="center" wrapText="1"/>
    </xf>
    <xf numFmtId="0" fontId="13" fillId="0" borderId="7" xfId="0" applyFont="1" applyFill="1" applyBorder="1" applyAlignment="1">
      <alignment horizontal="right" vertical="center" wrapText="1"/>
    </xf>
    <xf numFmtId="166" fontId="13" fillId="0" borderId="2" xfId="0" applyNumberFormat="1" applyFont="1" applyFill="1" applyBorder="1" applyAlignment="1">
      <alignment horizontal="right" vertical="center"/>
    </xf>
    <xf numFmtId="167" fontId="13" fillId="0" borderId="1" xfId="0" applyNumberFormat="1" applyFont="1" applyFill="1" applyBorder="1" applyAlignment="1">
      <alignment horizontal="right" vertical="center" wrapText="1"/>
    </xf>
    <xf numFmtId="167" fontId="13" fillId="0" borderId="7" xfId="0" applyNumberFormat="1" applyFont="1" applyFill="1" applyBorder="1" applyAlignment="1">
      <alignment horizontal="right" vertical="center" wrapText="1"/>
    </xf>
    <xf numFmtId="166" fontId="20" fillId="6" borderId="7" xfId="0" applyNumberFormat="1" applyFont="1" applyFill="1" applyBorder="1" applyAlignment="1">
      <alignment horizontal="right" vertical="center" wrapText="1"/>
    </xf>
    <xf numFmtId="0" fontId="5" fillId="0" borderId="5" xfId="0" applyFont="1" applyBorder="1"/>
    <xf numFmtId="0" fontId="24" fillId="0" borderId="6" xfId="0" applyFont="1" applyBorder="1" applyAlignment="1">
      <alignment vertical="top" wrapText="1"/>
    </xf>
    <xf numFmtId="0" fontId="5" fillId="0" borderId="6" xfId="0" applyFont="1" applyFill="1" applyBorder="1" applyAlignment="1">
      <alignment horizontal="left" vertical="top" wrapText="1" indent="2"/>
    </xf>
    <xf numFmtId="0" fontId="5" fillId="0" borderId="6" xfId="0" applyFont="1" applyBorder="1" applyAlignment="1">
      <alignment vertical="top" wrapText="1"/>
    </xf>
    <xf numFmtId="0" fontId="5" fillId="0" borderId="6" xfId="0" applyFont="1" applyBorder="1" applyAlignment="1">
      <alignment vertical="top"/>
    </xf>
    <xf numFmtId="0" fontId="5" fillId="0" borderId="5" xfId="0" applyFont="1" applyBorder="1" applyAlignment="1">
      <alignment horizontal="left"/>
    </xf>
    <xf numFmtId="0" fontId="5" fillId="0" borderId="1" xfId="0" applyFont="1" applyBorder="1" applyAlignment="1">
      <alignment vertical="center" wrapText="1"/>
    </xf>
    <xf numFmtId="0" fontId="24"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indent="2"/>
    </xf>
    <xf numFmtId="2" fontId="20" fillId="6" borderId="1" xfId="0" applyNumberFormat="1" applyFont="1" applyFill="1" applyBorder="1" applyAlignment="1">
      <alignment horizontal="left" vertical="center" wrapText="1"/>
    </xf>
    <xf numFmtId="0" fontId="5" fillId="0" borderId="6" xfId="0" applyFont="1" applyFill="1" applyBorder="1" applyAlignment="1">
      <alignment vertical="center" wrapText="1"/>
    </xf>
    <xf numFmtId="0" fontId="0" fillId="0" borderId="0" xfId="0" applyFill="1"/>
    <xf numFmtId="0" fontId="16" fillId="0" borderId="0" xfId="0" applyFont="1" applyFill="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wrapText="1"/>
    </xf>
    <xf numFmtId="166" fontId="0" fillId="0" borderId="0" xfId="0" applyNumberFormat="1"/>
    <xf numFmtId="0" fontId="13" fillId="0" borderId="1" xfId="0" applyFont="1" applyBorder="1" applyAlignment="1">
      <alignment horizontal="left" vertical="top"/>
    </xf>
    <xf numFmtId="166" fontId="13" fillId="0" borderId="1" xfId="1" applyNumberFormat="1" applyFont="1" applyFill="1" applyBorder="1" applyAlignment="1">
      <alignment horizontal="right" vertical="center"/>
    </xf>
    <xf numFmtId="166" fontId="13" fillId="0" borderId="7" xfId="1" applyNumberFormat="1" applyFont="1" applyFill="1" applyBorder="1" applyAlignment="1">
      <alignment horizontal="right" vertical="center"/>
    </xf>
    <xf numFmtId="166" fontId="13" fillId="0" borderId="6" xfId="1" applyNumberFormat="1" applyFont="1" applyFill="1" applyBorder="1" applyAlignment="1">
      <alignment horizontal="right" vertical="center"/>
    </xf>
    <xf numFmtId="4" fontId="0" fillId="0" borderId="0" xfId="0" applyNumberFormat="1"/>
    <xf numFmtId="167" fontId="29" fillId="0" borderId="0" xfId="0" applyNumberFormat="1" applyFont="1"/>
    <xf numFmtId="167" fontId="29" fillId="0" borderId="0" xfId="0" applyNumberFormat="1" applyFont="1" applyFill="1"/>
    <xf numFmtId="167" fontId="0" fillId="0" borderId="0" xfId="0" applyNumberFormat="1"/>
    <xf numFmtId="167" fontId="0" fillId="0" borderId="0" xfId="0" applyNumberFormat="1" applyFill="1"/>
    <xf numFmtId="0" fontId="5" fillId="0" borderId="16" xfId="0" applyFont="1" applyBorder="1" applyAlignment="1">
      <alignment vertical="top"/>
    </xf>
    <xf numFmtId="0" fontId="5" fillId="0" borderId="15" xfId="0" applyFont="1" applyBorder="1" applyAlignment="1">
      <alignment vertical="top"/>
    </xf>
    <xf numFmtId="166" fontId="13" fillId="0" borderId="1" xfId="0" applyNumberFormat="1" applyFont="1" applyFill="1" applyBorder="1" applyAlignment="1">
      <alignment horizontal="right" vertical="center" wrapText="1"/>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1" xfId="0" quotePrefix="1" applyFont="1" applyBorder="1" applyAlignment="1">
      <alignment horizontal="left" vertical="center" indent="3"/>
    </xf>
    <xf numFmtId="0" fontId="3" fillId="0" borderId="1" xfId="0" applyFont="1" applyBorder="1" applyAlignment="1">
      <alignment horizontal="left" vertical="center" indent="3"/>
    </xf>
    <xf numFmtId="166" fontId="13" fillId="0" borderId="6" xfId="0" applyNumberFormat="1" applyFont="1" applyFill="1" applyBorder="1" applyAlignment="1">
      <alignment horizontal="right" vertical="center" wrapText="1"/>
    </xf>
    <xf numFmtId="166" fontId="13" fillId="0" borderId="7" xfId="0" applyNumberFormat="1" applyFont="1" applyFill="1" applyBorder="1" applyAlignment="1">
      <alignment horizontal="right" vertical="center" wrapText="1"/>
    </xf>
    <xf numFmtId="0" fontId="21" fillId="0" borderId="0" xfId="0" applyFont="1" applyFill="1" applyAlignment="1">
      <alignment horizontal="left" vertical="top" wrapText="1"/>
    </xf>
    <xf numFmtId="166" fontId="13" fillId="0" borderId="0" xfId="0" applyNumberFormat="1" applyFont="1" applyFill="1" applyBorder="1" applyAlignment="1">
      <alignment horizontal="right" vertical="center"/>
    </xf>
    <xf numFmtId="0" fontId="5" fillId="0" borderId="8" xfId="0" applyFont="1" applyFill="1" applyBorder="1" applyAlignment="1">
      <alignment vertical="top" wrapText="1"/>
    </xf>
    <xf numFmtId="0" fontId="5" fillId="0" borderId="8" xfId="0" applyFont="1" applyBorder="1" applyAlignment="1">
      <alignment vertical="top"/>
    </xf>
    <xf numFmtId="0" fontId="3" fillId="0" borderId="0" xfId="0" applyFont="1" applyFill="1" applyBorder="1"/>
    <xf numFmtId="0" fontId="4" fillId="0" borderId="0" xfId="0" applyFont="1" applyFill="1" applyBorder="1"/>
    <xf numFmtId="0" fontId="5" fillId="0" borderId="0" xfId="0" applyFont="1" applyFill="1" applyBorder="1"/>
    <xf numFmtId="167" fontId="5" fillId="0" borderId="6" xfId="0" applyNumberFormat="1" applyFont="1" applyFill="1" applyBorder="1" applyAlignment="1">
      <alignment vertical="center" wrapText="1"/>
    </xf>
    <xf numFmtId="166" fontId="5" fillId="0" borderId="6" xfId="0" applyNumberFormat="1" applyFont="1" applyFill="1" applyBorder="1" applyAlignment="1">
      <alignment vertical="center" wrapText="1"/>
    </xf>
    <xf numFmtId="166" fontId="5" fillId="0" borderId="6" xfId="0" applyNumberFormat="1" applyFont="1" applyFill="1" applyBorder="1" applyAlignment="1">
      <alignment horizontal="right" vertical="center" wrapText="1"/>
    </xf>
    <xf numFmtId="166" fontId="5" fillId="0" borderId="7" xfId="0" applyNumberFormat="1" applyFont="1" applyFill="1" applyBorder="1" applyAlignment="1">
      <alignment vertical="center" wrapText="1"/>
    </xf>
    <xf numFmtId="166" fontId="5" fillId="0" borderId="1" xfId="0" applyNumberFormat="1" applyFont="1" applyBorder="1" applyAlignment="1">
      <alignment horizontal="right" vertical="center" wrapText="1"/>
    </xf>
    <xf numFmtId="166" fontId="5" fillId="0" borderId="8" xfId="0" applyNumberFormat="1" applyFont="1" applyBorder="1" applyAlignment="1">
      <alignment horizontal="right" vertical="center" wrapText="1"/>
    </xf>
    <xf numFmtId="166" fontId="6" fillId="6" borderId="6" xfId="0" applyNumberFormat="1" applyFont="1" applyFill="1" applyBorder="1" applyAlignment="1">
      <alignment horizontal="right" vertical="center" wrapText="1"/>
    </xf>
    <xf numFmtId="0" fontId="248" fillId="0" borderId="0" xfId="0" applyFont="1"/>
    <xf numFmtId="0" fontId="5" fillId="0" borderId="8" xfId="0" applyFont="1" applyFill="1" applyBorder="1" applyAlignment="1">
      <alignment vertical="center" wrapText="1"/>
    </xf>
    <xf numFmtId="166" fontId="5" fillId="0" borderId="1" xfId="0" applyNumberFormat="1" applyFont="1" applyFill="1" applyBorder="1" applyAlignment="1">
      <alignment horizontal="right" vertical="center" wrapText="1"/>
    </xf>
    <xf numFmtId="166" fontId="5" fillId="0" borderId="7" xfId="0" applyNumberFormat="1" applyFont="1" applyFill="1" applyBorder="1" applyAlignment="1">
      <alignment horizontal="right" vertical="center" wrapText="1"/>
    </xf>
    <xf numFmtId="0" fontId="5" fillId="0" borderId="7" xfId="0" applyFont="1" applyFill="1" applyBorder="1" applyAlignment="1">
      <alignment vertical="center" wrapText="1"/>
    </xf>
    <xf numFmtId="1" fontId="5" fillId="0" borderId="1" xfId="0" applyNumberFormat="1" applyFont="1" applyFill="1" applyBorder="1" applyAlignment="1">
      <alignment vertical="center" wrapText="1"/>
    </xf>
    <xf numFmtId="167" fontId="13" fillId="0" borderId="2" xfId="0" applyNumberFormat="1" applyFont="1" applyFill="1" applyBorder="1" applyAlignment="1">
      <alignment horizontal="right" vertical="center"/>
    </xf>
    <xf numFmtId="167" fontId="13" fillId="0" borderId="7" xfId="0" applyNumberFormat="1" applyFont="1" applyFill="1" applyBorder="1" applyAlignment="1">
      <alignment horizontal="right" vertical="center"/>
    </xf>
    <xf numFmtId="167" fontId="13" fillId="0" borderId="5" xfId="0" applyNumberFormat="1" applyFont="1" applyFill="1" applyBorder="1" applyAlignment="1">
      <alignment horizontal="right" vertical="center"/>
    </xf>
    <xf numFmtId="167" fontId="13" fillId="0" borderId="1" xfId="0" applyNumberFormat="1" applyFont="1" applyFill="1" applyBorder="1" applyAlignment="1">
      <alignment horizontal="right" vertical="center"/>
    </xf>
    <xf numFmtId="0" fontId="14" fillId="0" borderId="5" xfId="0" applyFont="1" applyBorder="1" applyAlignment="1">
      <alignment horizontal="left"/>
    </xf>
    <xf numFmtId="0" fontId="14" fillId="0" borderId="4" xfId="0" applyFont="1" applyBorder="1" applyAlignment="1">
      <alignment horizontal="left"/>
    </xf>
    <xf numFmtId="166" fontId="5" fillId="0" borderId="8" xfId="0" applyNumberFormat="1" applyFont="1" applyFill="1" applyBorder="1" applyAlignment="1">
      <alignment vertical="center" wrapText="1"/>
    </xf>
    <xf numFmtId="166" fontId="5" fillId="0" borderId="8" xfId="0" applyNumberFormat="1" applyFont="1" applyFill="1" applyBorder="1" applyAlignment="1">
      <alignment horizontal="right" vertical="center" wrapText="1"/>
    </xf>
    <xf numFmtId="167" fontId="5" fillId="0" borderId="8" xfId="0" applyNumberFormat="1" applyFont="1" applyFill="1" applyBorder="1" applyAlignment="1">
      <alignment vertical="center" wrapText="1"/>
    </xf>
    <xf numFmtId="166" fontId="6" fillId="6" borderId="8" xfId="0" applyNumberFormat="1" applyFont="1" applyFill="1" applyBorder="1" applyAlignment="1">
      <alignment horizontal="right" vertical="center" wrapText="1"/>
    </xf>
    <xf numFmtId="3" fontId="0" fillId="0" borderId="0" xfId="0" applyNumberFormat="1"/>
    <xf numFmtId="0" fontId="13" fillId="0" borderId="4" xfId="0" applyFont="1" applyFill="1" applyBorder="1" applyAlignment="1">
      <alignment horizontal="right" vertical="center"/>
    </xf>
    <xf numFmtId="166" fontId="7" fillId="0" borderId="4" xfId="0" applyNumberFormat="1" applyFont="1" applyFill="1" applyBorder="1" applyAlignment="1">
      <alignment horizontal="right" vertical="center"/>
    </xf>
    <xf numFmtId="167" fontId="13" fillId="0" borderId="4" xfId="0" applyNumberFormat="1" applyFont="1" applyFill="1" applyBorder="1" applyAlignment="1">
      <alignment horizontal="right" vertical="center"/>
    </xf>
    <xf numFmtId="166" fontId="13" fillId="0" borderId="4" xfId="0" applyNumberFormat="1" applyFont="1" applyFill="1" applyBorder="1" applyAlignment="1">
      <alignment horizontal="right" vertical="center"/>
    </xf>
    <xf numFmtId="166" fontId="20" fillId="6" borderId="4" xfId="0" applyNumberFormat="1" applyFont="1" applyFill="1" applyBorder="1" applyAlignment="1">
      <alignment horizontal="right" vertical="center"/>
    </xf>
    <xf numFmtId="0" fontId="13" fillId="0" borderId="7" xfId="0" applyFont="1" applyFill="1" applyBorder="1" applyAlignment="1">
      <alignment horizontal="left" vertical="top" wrapText="1"/>
    </xf>
    <xf numFmtId="1" fontId="13" fillId="0" borderId="1" xfId="0" applyNumberFormat="1" applyFont="1" applyFill="1" applyBorder="1" applyAlignment="1">
      <alignment horizontal="right" vertical="center"/>
    </xf>
    <xf numFmtId="0" fontId="13" fillId="0" borderId="6" xfId="0" applyFont="1" applyFill="1" applyBorder="1" applyAlignment="1">
      <alignment horizontal="right" vertical="center" wrapText="1"/>
    </xf>
    <xf numFmtId="166" fontId="17" fillId="0" borderId="0" xfId="0" applyNumberFormat="1" applyFont="1"/>
    <xf numFmtId="166" fontId="21" fillId="0" borderId="0" xfId="0" applyNumberFormat="1" applyFont="1" applyFill="1" applyAlignment="1">
      <alignment wrapText="1"/>
    </xf>
    <xf numFmtId="1" fontId="13" fillId="0" borderId="2" xfId="0" applyNumberFormat="1" applyFont="1" applyFill="1" applyBorder="1" applyAlignment="1">
      <alignment horizontal="right" vertical="center"/>
    </xf>
    <xf numFmtId="166" fontId="22" fillId="0" borderId="0" xfId="0" applyNumberFormat="1" applyFont="1" applyFill="1" applyBorder="1" applyAlignment="1">
      <alignment horizontal="left" vertical="center"/>
    </xf>
    <xf numFmtId="0" fontId="14" fillId="0" borderId="70" xfId="0" applyFont="1" applyFill="1" applyBorder="1" applyAlignment="1">
      <alignment horizontal="left"/>
    </xf>
    <xf numFmtId="0" fontId="5" fillId="0" borderId="71" xfId="0" applyFont="1" applyFill="1" applyBorder="1" applyAlignment="1">
      <alignment horizontal="left"/>
    </xf>
    <xf numFmtId="0" fontId="14" fillId="0" borderId="72" xfId="0" applyFont="1" applyFill="1" applyBorder="1" applyAlignment="1">
      <alignment horizontal="left"/>
    </xf>
    <xf numFmtId="0" fontId="5" fillId="0" borderId="72" xfId="0" applyFont="1" applyFill="1" applyBorder="1" applyAlignment="1">
      <alignment horizontal="left"/>
    </xf>
    <xf numFmtId="0" fontId="5" fillId="0" borderId="73" xfId="0" applyFont="1" applyFill="1" applyBorder="1" applyAlignment="1">
      <alignment vertical="top" wrapText="1"/>
    </xf>
    <xf numFmtId="0" fontId="5" fillId="0" borderId="74" xfId="0" applyFont="1" applyFill="1" applyBorder="1" applyAlignment="1">
      <alignment vertical="top" wrapText="1"/>
    </xf>
    <xf numFmtId="0" fontId="5" fillId="0" borderId="75" xfId="0" applyFont="1" applyFill="1" applyBorder="1" applyAlignment="1">
      <alignment vertical="top" wrapText="1"/>
    </xf>
    <xf numFmtId="166" fontId="13" fillId="0" borderId="76" xfId="0" applyNumberFormat="1" applyFont="1" applyFill="1" applyBorder="1" applyAlignment="1">
      <alignment horizontal="right" vertical="center"/>
    </xf>
    <xf numFmtId="166" fontId="13" fillId="0" borderId="77" xfId="0" applyNumberFormat="1" applyFont="1" applyFill="1" applyBorder="1" applyAlignment="1">
      <alignment horizontal="right" vertical="center"/>
    </xf>
    <xf numFmtId="0" fontId="5" fillId="0" borderId="0" xfId="0" applyFont="1" applyBorder="1" applyAlignment="1">
      <alignment horizontal="right"/>
    </xf>
    <xf numFmtId="0" fontId="16" fillId="0" borderId="0" xfId="0" applyFont="1" applyBorder="1"/>
    <xf numFmtId="0" fontId="5" fillId="0" borderId="0" xfId="0" applyFont="1" applyBorder="1"/>
    <xf numFmtId="0" fontId="5" fillId="0" borderId="78" xfId="0" applyFont="1" applyBorder="1" applyAlignment="1">
      <alignment horizontal="left" vertical="center"/>
    </xf>
    <xf numFmtId="0" fontId="5" fillId="0" borderId="79" xfId="0" applyFont="1" applyBorder="1" applyAlignment="1">
      <alignment horizontal="left" vertical="center"/>
    </xf>
    <xf numFmtId="0" fontId="13" fillId="0" borderId="80" xfId="0" applyFont="1" applyBorder="1" applyAlignment="1">
      <alignment horizontal="left" vertical="top" wrapText="1"/>
    </xf>
    <xf numFmtId="0" fontId="13" fillId="0" borderId="81" xfId="0" applyFont="1" applyBorder="1" applyAlignment="1">
      <alignment horizontal="left" vertical="top" wrapText="1"/>
    </xf>
    <xf numFmtId="0" fontId="13" fillId="0" borderId="81" xfId="0" applyFont="1" applyBorder="1"/>
    <xf numFmtId="2" fontId="25" fillId="6" borderId="81" xfId="0" applyNumberFormat="1" applyFont="1" applyFill="1" applyBorder="1" applyAlignment="1">
      <alignment horizontal="left" vertical="top" wrapText="1"/>
    </xf>
    <xf numFmtId="0" fontId="13" fillId="0" borderId="81" xfId="0" applyFont="1" applyFill="1" applyBorder="1" applyAlignment="1">
      <alignment horizontal="left" vertical="top" wrapText="1"/>
    </xf>
    <xf numFmtId="0" fontId="13" fillId="0" borderId="81" xfId="0" applyFont="1" applyBorder="1" applyAlignment="1">
      <alignment horizontal="left" vertical="center" wrapText="1"/>
    </xf>
    <xf numFmtId="0" fontId="13" fillId="0" borderId="81" xfId="0" applyFont="1" applyBorder="1" applyAlignment="1">
      <alignment horizontal="left" vertical="center" wrapText="1" indent="1"/>
    </xf>
    <xf numFmtId="2" fontId="13" fillId="0" borderId="81" xfId="0" applyNumberFormat="1" applyFont="1" applyFill="1" applyBorder="1" applyAlignment="1">
      <alignment horizontal="left" vertical="center" wrapText="1"/>
    </xf>
    <xf numFmtId="0" fontId="13" fillId="0" borderId="82" xfId="0" applyFont="1" applyBorder="1" applyAlignment="1">
      <alignment horizontal="left" vertical="center" wrapText="1"/>
    </xf>
    <xf numFmtId="166" fontId="13" fillId="0" borderId="16" xfId="0" applyNumberFormat="1" applyFont="1" applyFill="1" applyBorder="1" applyAlignment="1">
      <alignment horizontal="right" vertical="center"/>
    </xf>
    <xf numFmtId="166" fontId="13" fillId="0" borderId="83" xfId="0" applyNumberFormat="1" applyFont="1" applyFill="1" applyBorder="1" applyAlignment="1">
      <alignment horizontal="right" vertical="center"/>
    </xf>
    <xf numFmtId="0" fontId="5" fillId="0" borderId="11" xfId="0" applyFont="1" applyFill="1" applyBorder="1"/>
    <xf numFmtId="166" fontId="13" fillId="0" borderId="54" xfId="0" applyNumberFormat="1" applyFont="1" applyFill="1" applyBorder="1" applyAlignment="1">
      <alignment horizontal="right" vertical="center"/>
    </xf>
    <xf numFmtId="166" fontId="22" fillId="0" borderId="54" xfId="0" applyNumberFormat="1" applyFont="1" applyFill="1" applyBorder="1" applyAlignment="1">
      <alignment horizontal="left" vertical="center"/>
    </xf>
    <xf numFmtId="0" fontId="5" fillId="0" borderId="84" xfId="0" applyFont="1" applyFill="1" applyBorder="1"/>
    <xf numFmtId="166" fontId="13" fillId="0" borderId="75" xfId="0" applyNumberFormat="1" applyFont="1" applyFill="1" applyBorder="1" applyAlignment="1">
      <alignment horizontal="center" vertical="center" wrapText="1"/>
    </xf>
    <xf numFmtId="166" fontId="13" fillId="0" borderId="74" xfId="0" applyNumberFormat="1" applyFont="1" applyFill="1" applyBorder="1" applyAlignment="1">
      <alignment horizontal="center" vertical="center" wrapText="1"/>
    </xf>
    <xf numFmtId="0" fontId="13" fillId="0" borderId="6" xfId="0" applyFont="1" applyFill="1" applyBorder="1" applyAlignment="1">
      <alignment horizontal="left" vertical="top" wrapText="1"/>
    </xf>
    <xf numFmtId="167" fontId="13" fillId="0" borderId="6" xfId="0" applyNumberFormat="1" applyFont="1" applyFill="1" applyBorder="1" applyAlignment="1">
      <alignment horizontal="right" vertical="center" wrapText="1"/>
    </xf>
    <xf numFmtId="0" fontId="13" fillId="0" borderId="6" xfId="0" applyFont="1" applyBorder="1" applyAlignment="1">
      <alignment horizontal="right" vertical="center"/>
    </xf>
    <xf numFmtId="166" fontId="13" fillId="0" borderId="86" xfId="0" applyNumberFormat="1" applyFont="1" applyFill="1" applyBorder="1" applyAlignment="1">
      <alignment horizontal="center" vertical="center" wrapText="1"/>
    </xf>
    <xf numFmtId="0" fontId="5" fillId="0" borderId="87" xfId="0" applyFont="1" applyBorder="1" applyAlignment="1">
      <alignment horizontal="left" vertical="center" indent="3"/>
    </xf>
    <xf numFmtId="0" fontId="5" fillId="0" borderId="88" xfId="0" applyFont="1" applyBorder="1"/>
    <xf numFmtId="0" fontId="5" fillId="0" borderId="8" xfId="0" quotePrefix="1" applyFont="1" applyBorder="1" applyAlignment="1">
      <alignment horizontal="left" vertical="center" indent="3"/>
    </xf>
    <xf numFmtId="0" fontId="5" fillId="0" borderId="8" xfId="0" applyFont="1" applyBorder="1" applyAlignment="1">
      <alignment horizontal="left" vertical="center" indent="3"/>
    </xf>
    <xf numFmtId="0" fontId="13" fillId="0" borderId="7" xfId="0" applyFont="1" applyBorder="1"/>
    <xf numFmtId="0" fontId="14" fillId="6" borderId="8" xfId="0" applyFont="1" applyFill="1" applyBorder="1" applyAlignment="1">
      <alignment horizontal="left" vertical="center" indent="3"/>
    </xf>
    <xf numFmtId="2" fontId="20" fillId="6" borderId="7" xfId="0" applyNumberFormat="1" applyFont="1" applyFill="1" applyBorder="1" applyAlignment="1">
      <alignment horizontal="left" vertical="top" wrapText="1"/>
    </xf>
    <xf numFmtId="0" fontId="13" fillId="0" borderId="7" xfId="0" applyFont="1" applyBorder="1" applyAlignment="1">
      <alignment horizontal="left" vertical="center" wrapText="1"/>
    </xf>
    <xf numFmtId="0" fontId="13" fillId="0" borderId="7" xfId="0" applyFont="1" applyBorder="1" applyAlignment="1">
      <alignment horizontal="left" vertical="center" wrapText="1" indent="1"/>
    </xf>
    <xf numFmtId="0" fontId="13" fillId="0" borderId="7" xfId="0" applyFont="1" applyFill="1" applyBorder="1" applyAlignment="1">
      <alignment horizontal="left" vertical="center" wrapText="1"/>
    </xf>
    <xf numFmtId="0" fontId="5" fillId="0" borderId="8" xfId="0" quotePrefix="1" applyFont="1" applyFill="1" applyBorder="1" applyAlignment="1">
      <alignment horizontal="left" vertical="center" indent="3"/>
    </xf>
    <xf numFmtId="0" fontId="5" fillId="0" borderId="8" xfId="0" applyFont="1" applyFill="1" applyBorder="1" applyAlignment="1">
      <alignment horizontal="left" vertical="center" indent="3"/>
    </xf>
    <xf numFmtId="0" fontId="5" fillId="0" borderId="73" xfId="0" applyFont="1" applyBorder="1" applyAlignment="1">
      <alignment horizontal="left" vertical="center" indent="3"/>
    </xf>
    <xf numFmtId="0" fontId="5" fillId="0" borderId="74" xfId="0" applyFont="1" applyBorder="1" applyAlignment="1">
      <alignment vertical="center"/>
    </xf>
    <xf numFmtId="166" fontId="13" fillId="0" borderId="15" xfId="0" applyNumberFormat="1" applyFont="1" applyFill="1" applyBorder="1" applyAlignment="1">
      <alignment horizontal="right" vertical="center"/>
    </xf>
    <xf numFmtId="0" fontId="6" fillId="0" borderId="70" xfId="0" applyFont="1" applyFill="1" applyBorder="1" applyAlignment="1">
      <alignment horizontal="left"/>
    </xf>
    <xf numFmtId="0" fontId="6" fillId="0" borderId="89" xfId="0" applyFont="1" applyFill="1" applyBorder="1" applyAlignment="1">
      <alignment horizontal="left"/>
    </xf>
    <xf numFmtId="0" fontId="6" fillId="0" borderId="85" xfId="0" applyFont="1" applyFill="1" applyBorder="1" applyAlignment="1">
      <alignment horizontal="left"/>
    </xf>
    <xf numFmtId="0" fontId="6" fillId="0" borderId="72" xfId="0" applyFont="1" applyFill="1" applyBorder="1" applyAlignment="1">
      <alignment horizontal="left"/>
    </xf>
    <xf numFmtId="0" fontId="19" fillId="0" borderId="71" xfId="0" applyFont="1" applyFill="1" applyBorder="1" applyAlignment="1">
      <alignment horizontal="left"/>
    </xf>
    <xf numFmtId="0" fontId="5" fillId="0" borderId="0" xfId="0" applyFont="1" applyFill="1" applyBorder="1" applyAlignment="1">
      <alignment horizontal="left" vertical="center"/>
    </xf>
    <xf numFmtId="167" fontId="13" fillId="0" borderId="6" xfId="0" applyNumberFormat="1" applyFont="1" applyFill="1" applyBorder="1" applyAlignment="1">
      <alignment horizontal="right" vertical="center"/>
    </xf>
    <xf numFmtId="2" fontId="13" fillId="0" borderId="81" xfId="0" applyNumberFormat="1" applyFont="1" applyBorder="1" applyAlignment="1">
      <alignment horizontal="left" vertical="center" wrapText="1"/>
    </xf>
    <xf numFmtId="2" fontId="13" fillId="0" borderId="81" xfId="0" applyNumberFormat="1" applyFont="1" applyBorder="1" applyAlignment="1">
      <alignment horizontal="left" vertical="center" wrapText="1" indent="1"/>
    </xf>
    <xf numFmtId="2" fontId="13" fillId="0" borderId="81" xfId="0" applyNumberFormat="1" applyFont="1" applyFill="1" applyBorder="1" applyAlignment="1">
      <alignment horizontal="left" vertical="center" wrapText="1" indent="1"/>
    </xf>
    <xf numFmtId="0" fontId="6" fillId="0" borderId="71" xfId="0" applyFont="1" applyFill="1" applyBorder="1" applyAlignment="1">
      <alignment horizontal="left"/>
    </xf>
    <xf numFmtId="0" fontId="5" fillId="0" borderId="91" xfId="0" applyFont="1" applyBorder="1" applyAlignment="1">
      <alignment horizontal="left" vertical="center" indent="3"/>
    </xf>
    <xf numFmtId="0" fontId="5" fillId="0" borderId="92" xfId="0" applyFont="1" applyBorder="1"/>
    <xf numFmtId="0" fontId="5" fillId="0" borderId="76" xfId="0" quotePrefix="1" applyFont="1" applyBorder="1" applyAlignment="1">
      <alignment horizontal="left" vertical="center" indent="3"/>
    </xf>
    <xf numFmtId="2" fontId="13" fillId="0" borderId="7" xfId="0" applyNumberFormat="1" applyFont="1" applyBorder="1" applyAlignment="1">
      <alignment horizontal="left" vertical="center" wrapText="1"/>
    </xf>
    <xf numFmtId="0" fontId="5" fillId="0" borderId="8" xfId="0" applyFont="1" applyBorder="1" applyAlignment="1">
      <alignment horizontal="left" vertical="center" wrapText="1" indent="3"/>
    </xf>
    <xf numFmtId="2" fontId="13" fillId="0" borderId="7" xfId="0" applyNumberFormat="1" applyFont="1" applyFill="1" applyBorder="1" applyAlignment="1">
      <alignment horizontal="left" vertical="center" wrapText="1"/>
    </xf>
    <xf numFmtId="0" fontId="5" fillId="0" borderId="8" xfId="0" quotePrefix="1" applyFont="1" applyBorder="1" applyAlignment="1">
      <alignment horizontal="left" vertical="center" wrapText="1" indent="3"/>
    </xf>
    <xf numFmtId="0" fontId="14" fillId="0" borderId="4" xfId="0" applyFont="1" applyFill="1" applyBorder="1" applyAlignment="1">
      <alignment horizontal="left"/>
    </xf>
    <xf numFmtId="0" fontId="13" fillId="0" borderId="77" xfId="0" applyFont="1" applyBorder="1" applyAlignment="1">
      <alignment horizontal="left" vertical="top" wrapText="1"/>
    </xf>
    <xf numFmtId="167" fontId="13" fillId="0" borderId="8" xfId="0" applyNumberFormat="1" applyFont="1" applyFill="1" applyBorder="1" applyAlignment="1">
      <alignment horizontal="right" vertical="center"/>
    </xf>
    <xf numFmtId="166" fontId="3" fillId="0" borderId="0" xfId="0" applyNumberFormat="1" applyFont="1" applyFill="1" applyBorder="1"/>
    <xf numFmtId="0" fontId="5" fillId="0" borderId="94" xfId="0" quotePrefix="1" applyFont="1" applyBorder="1" applyAlignment="1">
      <alignment horizontal="left" vertical="center" indent="3"/>
    </xf>
    <xf numFmtId="2" fontId="13" fillId="0" borderId="85" xfId="0" applyNumberFormat="1" applyFont="1" applyBorder="1" applyAlignment="1">
      <alignment horizontal="left" vertical="center" wrapText="1"/>
    </xf>
    <xf numFmtId="0" fontId="13" fillId="0" borderId="81" xfId="0" applyFont="1" applyFill="1" applyBorder="1" applyAlignment="1">
      <alignment horizontal="left" vertical="center" wrapText="1"/>
    </xf>
    <xf numFmtId="0" fontId="15" fillId="0" borderId="0" xfId="0" applyFont="1" applyBorder="1"/>
    <xf numFmtId="0" fontId="17" fillId="0" borderId="0" xfId="0" applyFont="1" applyBorder="1"/>
    <xf numFmtId="0" fontId="5" fillId="0" borderId="54" xfId="0" applyFont="1" applyBorder="1"/>
    <xf numFmtId="0" fontId="3" fillId="0" borderId="54" xfId="0" applyFont="1" applyFill="1" applyBorder="1"/>
    <xf numFmtId="0" fontId="24" fillId="0" borderId="0" xfId="0" applyFont="1" applyBorder="1"/>
    <xf numFmtId="0" fontId="5" fillId="0" borderId="54" xfId="0" applyFont="1" applyBorder="1" applyAlignment="1">
      <alignment horizontal="left" vertical="center" indent="3"/>
    </xf>
    <xf numFmtId="0" fontId="5" fillId="0" borderId="54" xfId="0" applyFont="1" applyFill="1" applyBorder="1"/>
    <xf numFmtId="0" fontId="10" fillId="0" borderId="0" xfId="3" applyFont="1" applyBorder="1" applyAlignment="1">
      <alignment wrapText="1"/>
    </xf>
    <xf numFmtId="167" fontId="1" fillId="0" borderId="0" xfId="3" applyNumberFormat="1" applyFont="1"/>
    <xf numFmtId="166" fontId="11" fillId="4" borderId="0" xfId="3" applyNumberFormat="1" applyFill="1"/>
    <xf numFmtId="0" fontId="11" fillId="4" borderId="0" xfId="3" applyFill="1"/>
    <xf numFmtId="0" fontId="10" fillId="0" borderId="0" xfId="3" applyFont="1"/>
    <xf numFmtId="166" fontId="13" fillId="0" borderId="93" xfId="0" applyNumberFormat="1" applyFont="1" applyFill="1" applyBorder="1" applyAlignment="1">
      <alignment horizontal="right" vertical="center"/>
    </xf>
    <xf numFmtId="0" fontId="5" fillId="0" borderId="7" xfId="0" applyFont="1" applyFill="1" applyBorder="1" applyAlignment="1">
      <alignment horizontal="right" vertical="center" wrapText="1"/>
    </xf>
    <xf numFmtId="166" fontId="24" fillId="0" borderId="6" xfId="0" applyNumberFormat="1" applyFont="1" applyFill="1" applyBorder="1" applyAlignment="1">
      <alignment horizontal="right" vertical="center" wrapText="1"/>
    </xf>
    <xf numFmtId="0" fontId="5" fillId="0" borderId="6" xfId="0" applyFont="1" applyFill="1" applyBorder="1" applyAlignment="1">
      <alignment vertical="top"/>
    </xf>
    <xf numFmtId="166" fontId="24" fillId="0" borderId="8" xfId="0" applyNumberFormat="1" applyFont="1" applyFill="1" applyBorder="1" applyAlignment="1">
      <alignment horizontal="right" vertical="center" wrapText="1"/>
    </xf>
    <xf numFmtId="0" fontId="5" fillId="0" borderId="8" xfId="0" applyFont="1" applyFill="1" applyBorder="1" applyAlignment="1">
      <alignment horizontal="left" vertical="center" wrapText="1" indent="3"/>
    </xf>
    <xf numFmtId="166" fontId="13" fillId="0" borderId="14" xfId="0" applyNumberFormat="1" applyFont="1" applyFill="1" applyBorder="1" applyAlignment="1">
      <alignment horizontal="right" vertical="center" wrapText="1"/>
    </xf>
    <xf numFmtId="166" fontId="13" fillId="0" borderId="15" xfId="0" applyNumberFormat="1" applyFont="1" applyFill="1" applyBorder="1" applyAlignment="1">
      <alignment horizontal="right" vertical="center" wrapText="1"/>
    </xf>
    <xf numFmtId="166" fontId="13" fillId="0" borderId="77" xfId="0" applyNumberFormat="1" applyFont="1" applyFill="1" applyBorder="1" applyAlignment="1">
      <alignment horizontal="right" vertical="center" wrapText="1"/>
    </xf>
    <xf numFmtId="166" fontId="13" fillId="0" borderId="12" xfId="0" applyNumberFormat="1" applyFont="1" applyFill="1" applyBorder="1" applyAlignment="1">
      <alignment horizontal="right" vertical="center"/>
    </xf>
    <xf numFmtId="166" fontId="13" fillId="0" borderId="14" xfId="0" applyNumberFormat="1" applyFont="1" applyFill="1" applyBorder="1" applyAlignment="1">
      <alignment horizontal="right" vertical="center"/>
    </xf>
    <xf numFmtId="166" fontId="13" fillId="0" borderId="13" xfId="0" applyNumberFormat="1" applyFont="1" applyFill="1" applyBorder="1" applyAlignment="1">
      <alignment horizontal="right" vertical="center"/>
    </xf>
    <xf numFmtId="0" fontId="13" fillId="0" borderId="2" xfId="0" applyFont="1" applyFill="1" applyBorder="1" applyAlignment="1">
      <alignment horizontal="right" vertical="center" wrapText="1"/>
    </xf>
    <xf numFmtId="0" fontId="13" fillId="0" borderId="8" xfId="0" applyFont="1" applyFill="1" applyBorder="1" applyAlignment="1">
      <alignment horizontal="right" vertical="center" wrapText="1"/>
    </xf>
    <xf numFmtId="167" fontId="13" fillId="0" borderId="2" xfId="0" applyNumberFormat="1" applyFont="1" applyFill="1" applyBorder="1" applyAlignment="1">
      <alignment horizontal="right" vertical="center" wrapText="1"/>
    </xf>
    <xf numFmtId="167" fontId="13" fillId="0" borderId="4"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xf>
    <xf numFmtId="4" fontId="13" fillId="0" borderId="7" xfId="0" applyNumberFormat="1" applyFont="1" applyFill="1" applyBorder="1" applyAlignment="1">
      <alignment horizontal="right" vertical="center"/>
    </xf>
    <xf numFmtId="4" fontId="13" fillId="0" borderId="5" xfId="0" applyNumberFormat="1" applyFont="1" applyFill="1" applyBorder="1" applyAlignment="1">
      <alignment horizontal="right" vertical="center"/>
    </xf>
    <xf numFmtId="4" fontId="13" fillId="0" borderId="2" xfId="0" applyNumberFormat="1" applyFont="1" applyFill="1" applyBorder="1" applyAlignment="1">
      <alignment horizontal="right" vertical="center"/>
    </xf>
    <xf numFmtId="4" fontId="13" fillId="0" borderId="8" xfId="0" applyNumberFormat="1" applyFont="1" applyFill="1" applyBorder="1" applyAlignment="1">
      <alignment horizontal="right" vertical="center"/>
    </xf>
    <xf numFmtId="1" fontId="13" fillId="0" borderId="6" xfId="0" applyNumberFormat="1" applyFont="1" applyFill="1" applyBorder="1" applyAlignment="1">
      <alignment horizontal="right" vertical="center" wrapText="1"/>
    </xf>
    <xf numFmtId="167" fontId="13" fillId="0" borderId="8" xfId="0" applyNumberFormat="1" applyFont="1" applyFill="1" applyBorder="1" applyAlignment="1">
      <alignment horizontal="right" vertical="center" wrapText="1"/>
    </xf>
    <xf numFmtId="166" fontId="13" fillId="0" borderId="2" xfId="0" applyNumberFormat="1" applyFont="1" applyFill="1" applyBorder="1" applyAlignment="1">
      <alignment horizontal="right" vertical="center" wrapText="1"/>
    </xf>
    <xf numFmtId="166" fontId="0" fillId="136" borderId="0" xfId="0" applyNumberFormat="1" applyFill="1"/>
    <xf numFmtId="167" fontId="11" fillId="136" borderId="0" xfId="3" applyNumberFormat="1" applyFill="1"/>
    <xf numFmtId="0" fontId="14" fillId="6" borderId="73" xfId="0" applyFont="1" applyFill="1" applyBorder="1" applyAlignment="1">
      <alignment horizontal="left" vertical="center" wrapText="1" indent="3"/>
    </xf>
    <xf numFmtId="2" fontId="20" fillId="6" borderId="74" xfId="0" applyNumberFormat="1" applyFont="1" applyFill="1" applyBorder="1" applyAlignment="1">
      <alignment horizontal="left" vertical="center" wrapText="1"/>
    </xf>
    <xf numFmtId="166" fontId="13" fillId="6" borderId="73" xfId="0" applyNumberFormat="1" applyFont="1" applyFill="1" applyBorder="1" applyAlignment="1">
      <alignment horizontal="right" vertical="center"/>
    </xf>
    <xf numFmtId="166" fontId="20" fillId="6" borderId="75" xfId="0" applyNumberFormat="1" applyFont="1" applyFill="1" applyBorder="1" applyAlignment="1">
      <alignment horizontal="right" vertical="center"/>
    </xf>
    <xf numFmtId="166" fontId="20" fillId="6" borderId="74" xfId="0" applyNumberFormat="1" applyFont="1" applyFill="1" applyBorder="1" applyAlignment="1">
      <alignment horizontal="right" vertical="center"/>
    </xf>
    <xf numFmtId="166" fontId="20" fillId="6" borderId="86" xfId="0" applyNumberFormat="1" applyFont="1" applyFill="1" applyBorder="1" applyAlignment="1">
      <alignment horizontal="right" vertical="center"/>
    </xf>
    <xf numFmtId="166" fontId="20" fillId="6" borderId="95" xfId="0" applyNumberFormat="1" applyFont="1" applyFill="1" applyBorder="1" applyAlignment="1">
      <alignment horizontal="right" vertical="center"/>
    </xf>
    <xf numFmtId="166" fontId="20" fillId="6" borderId="96" xfId="0" applyNumberFormat="1" applyFont="1" applyFill="1" applyBorder="1" applyAlignment="1">
      <alignment horizontal="right" vertical="center"/>
    </xf>
    <xf numFmtId="2" fontId="25" fillId="6" borderId="82" xfId="0" applyNumberFormat="1" applyFont="1" applyFill="1" applyBorder="1" applyAlignment="1">
      <alignment horizontal="left" vertical="center" wrapText="1"/>
    </xf>
    <xf numFmtId="0" fontId="1" fillId="0" borderId="0" xfId="782"/>
    <xf numFmtId="0" fontId="252" fillId="6" borderId="0" xfId="782" applyFont="1" applyFill="1"/>
    <xf numFmtId="2" fontId="1" fillId="0" borderId="0" xfId="782" applyNumberFormat="1"/>
    <xf numFmtId="4" fontId="253" fillId="0" borderId="97" xfId="782" applyNumberFormat="1" applyFont="1" applyBorder="1" applyAlignment="1">
      <alignment horizontal="right" vertical="center" wrapText="1"/>
    </xf>
    <xf numFmtId="4" fontId="253" fillId="0" borderId="98" xfId="782" applyNumberFormat="1" applyFont="1" applyBorder="1" applyAlignment="1">
      <alignment horizontal="right" vertical="center" wrapText="1"/>
    </xf>
    <xf numFmtId="4" fontId="253" fillId="0" borderId="79" xfId="782" applyNumberFormat="1" applyFont="1" applyBorder="1" applyAlignment="1">
      <alignment horizontal="right" vertical="center" wrapText="1"/>
    </xf>
    <xf numFmtId="4" fontId="253" fillId="0" borderId="84" xfId="782" applyNumberFormat="1" applyFont="1" applyBorder="1" applyAlignment="1">
      <alignment horizontal="right" vertical="center" wrapText="1"/>
    </xf>
    <xf numFmtId="4" fontId="253" fillId="6" borderId="84" xfId="782" applyNumberFormat="1" applyFont="1" applyFill="1" applyBorder="1" applyAlignment="1">
      <alignment horizontal="right" vertical="center" wrapText="1"/>
    </xf>
    <xf numFmtId="4" fontId="1" fillId="0" borderId="0" xfId="782" applyNumberFormat="1"/>
    <xf numFmtId="4" fontId="1" fillId="137" borderId="0" xfId="782" applyNumberFormat="1" applyFill="1"/>
    <xf numFmtId="0" fontId="1" fillId="0" borderId="0" xfId="782" applyFill="1"/>
    <xf numFmtId="4" fontId="1" fillId="0" borderId="0" xfId="782" applyNumberFormat="1" applyFill="1"/>
    <xf numFmtId="0" fontId="10" fillId="6" borderId="0" xfId="782" applyFont="1" applyFill="1"/>
    <xf numFmtId="0" fontId="10" fillId="0" borderId="0" xfId="782" applyFont="1" applyFill="1"/>
    <xf numFmtId="1" fontId="1" fillId="0" borderId="0" xfId="782" applyNumberFormat="1"/>
    <xf numFmtId="3" fontId="13" fillId="0" borderId="2" xfId="0" applyNumberFormat="1" applyFont="1" applyFill="1" applyBorder="1" applyAlignment="1">
      <alignment horizontal="right" vertical="center"/>
    </xf>
    <xf numFmtId="3" fontId="13" fillId="0" borderId="7" xfId="0" applyNumberFormat="1" applyFont="1" applyFill="1" applyBorder="1" applyAlignment="1">
      <alignment horizontal="right" vertical="center"/>
    </xf>
    <xf numFmtId="166" fontId="5" fillId="0" borderId="0" xfId="0" applyNumberFormat="1" applyFont="1" applyFill="1" applyBorder="1"/>
    <xf numFmtId="0" fontId="5" fillId="0" borderId="76" xfId="0" applyFont="1" applyBorder="1" applyAlignment="1">
      <alignment horizontal="left" vertical="center" indent="3"/>
    </xf>
    <xf numFmtId="0" fontId="13" fillId="0" borderId="77" xfId="0" applyFont="1" applyBorder="1" applyAlignment="1">
      <alignment horizontal="left" vertical="center" wrapText="1"/>
    </xf>
    <xf numFmtId="166" fontId="22" fillId="0" borderId="99" xfId="0" applyNumberFormat="1" applyFont="1" applyFill="1" applyBorder="1" applyAlignment="1">
      <alignment horizontal="left" vertical="center"/>
    </xf>
    <xf numFmtId="0" fontId="13" fillId="0" borderId="90" xfId="0" applyFont="1" applyBorder="1" applyAlignment="1">
      <alignment horizontal="left" vertical="center" wrapText="1"/>
    </xf>
    <xf numFmtId="0" fontId="5" fillId="0" borderId="16" xfId="0" applyFont="1" applyBorder="1" applyAlignment="1">
      <alignment horizontal="left" vertical="top"/>
    </xf>
    <xf numFmtId="0" fontId="13" fillId="0" borderId="1" xfId="0" applyFont="1" applyBorder="1" applyAlignment="1">
      <alignment horizontal="left" vertical="center" wrapText="1"/>
    </xf>
    <xf numFmtId="0" fontId="3" fillId="0" borderId="16" xfId="0" quotePrefix="1" applyFont="1" applyBorder="1" applyAlignment="1">
      <alignment horizontal="left" vertical="center" indent="3"/>
    </xf>
    <xf numFmtId="2" fontId="13" fillId="0" borderId="16" xfId="0" applyNumberFormat="1" applyFont="1" applyFill="1" applyBorder="1" applyAlignment="1">
      <alignment horizontal="left" vertical="center" wrapText="1"/>
    </xf>
    <xf numFmtId="166" fontId="13" fillId="0" borderId="102" xfId="0" applyNumberFormat="1" applyFont="1" applyFill="1" applyBorder="1" applyAlignment="1">
      <alignment horizontal="right" vertical="center" wrapText="1"/>
    </xf>
    <xf numFmtId="166" fontId="13" fillId="0" borderId="16" xfId="0" applyNumberFormat="1" applyFont="1" applyFill="1" applyBorder="1" applyAlignment="1">
      <alignment horizontal="right" vertical="center" wrapText="1"/>
    </xf>
    <xf numFmtId="166" fontId="13" fillId="0" borderId="103" xfId="0" applyNumberFormat="1" applyFont="1" applyFill="1" applyBorder="1" applyAlignment="1">
      <alignment horizontal="right" vertical="center" wrapText="1"/>
    </xf>
    <xf numFmtId="0" fontId="13" fillId="0" borderId="16" xfId="0" applyFont="1" applyBorder="1" applyAlignment="1">
      <alignment horizontal="left" vertical="center" wrapText="1"/>
    </xf>
    <xf numFmtId="0" fontId="3" fillId="0" borderId="15" xfId="0" quotePrefix="1" applyFont="1" applyBorder="1" applyAlignment="1">
      <alignment horizontal="left" vertical="center" indent="3"/>
    </xf>
    <xf numFmtId="0" fontId="13"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Fill="1" applyBorder="1" applyAlignment="1">
      <alignment horizontal="right" vertical="center"/>
    </xf>
    <xf numFmtId="0" fontId="5" fillId="0" borderId="104" xfId="0" applyFont="1" applyBorder="1" applyAlignment="1">
      <alignment horizontal="left" vertical="center" indent="3"/>
    </xf>
    <xf numFmtId="0" fontId="5" fillId="0" borderId="105" xfId="0" applyFont="1" applyBorder="1"/>
    <xf numFmtId="0" fontId="5" fillId="0" borderId="93" xfId="0" applyFont="1" applyFill="1" applyBorder="1" applyAlignment="1">
      <alignment vertical="top" wrapText="1"/>
    </xf>
    <xf numFmtId="0" fontId="5" fillId="0" borderId="16" xfId="0" applyFont="1" applyFill="1" applyBorder="1" applyAlignment="1">
      <alignment vertical="top" wrapText="1"/>
    </xf>
    <xf numFmtId="0" fontId="5" fillId="0" borderId="83" xfId="0" applyFont="1" applyFill="1" applyBorder="1" applyAlignment="1">
      <alignment vertical="top" wrapText="1"/>
    </xf>
    <xf numFmtId="0" fontId="5" fillId="0" borderId="106" xfId="0" applyFont="1" applyBorder="1" applyAlignment="1">
      <alignment horizontal="left" vertical="center"/>
    </xf>
    <xf numFmtId="166" fontId="5" fillId="0" borderId="94" xfId="0" applyNumberFormat="1" applyFont="1" applyFill="1" applyBorder="1" applyAlignment="1">
      <alignment vertical="top" wrapText="1"/>
    </xf>
    <xf numFmtId="166" fontId="5" fillId="0" borderId="107" xfId="0" applyNumberFormat="1" applyFont="1" applyFill="1" applyBorder="1" applyAlignment="1">
      <alignment vertical="top" wrapText="1"/>
    </xf>
    <xf numFmtId="166" fontId="5" fillId="0" borderId="85" xfId="0" applyNumberFormat="1" applyFont="1" applyFill="1" applyBorder="1" applyAlignment="1">
      <alignment vertical="top" wrapText="1"/>
    </xf>
    <xf numFmtId="166" fontId="5" fillId="0" borderId="108" xfId="0" applyNumberFormat="1" applyFont="1" applyFill="1" applyBorder="1" applyAlignment="1">
      <alignment vertical="top" wrapText="1"/>
    </xf>
    <xf numFmtId="166" fontId="5" fillId="0" borderId="71" xfId="0" applyNumberFormat="1" applyFont="1" applyFill="1" applyBorder="1" applyAlignment="1">
      <alignment vertical="top" wrapText="1"/>
    </xf>
    <xf numFmtId="166" fontId="5" fillId="0" borderId="89" xfId="0" applyNumberFormat="1" applyFont="1" applyFill="1" applyBorder="1" applyAlignment="1">
      <alignment vertical="top" wrapText="1"/>
    </xf>
    <xf numFmtId="0" fontId="5" fillId="0" borderId="80" xfId="0" applyFont="1" applyBorder="1" applyAlignment="1">
      <alignment horizontal="left" vertical="center"/>
    </xf>
    <xf numFmtId="0" fontId="5" fillId="2" borderId="8" xfId="0" applyFont="1" applyFill="1" applyBorder="1" applyAlignment="1">
      <alignment horizontal="left" vertical="center" indent="3"/>
    </xf>
    <xf numFmtId="0" fontId="13" fillId="2" borderId="7" xfId="0" applyFont="1" applyFill="1" applyBorder="1" applyAlignment="1">
      <alignment horizontal="left" vertical="top" wrapText="1"/>
    </xf>
    <xf numFmtId="166" fontId="22" fillId="2" borderId="9" xfId="0" applyNumberFormat="1" applyFont="1" applyFill="1" applyBorder="1" applyAlignment="1">
      <alignment horizontal="left" vertical="center"/>
    </xf>
    <xf numFmtId="166" fontId="13" fillId="2" borderId="9" xfId="0" applyNumberFormat="1" applyFont="1" applyFill="1" applyBorder="1" applyAlignment="1">
      <alignment horizontal="right" vertical="center"/>
    </xf>
    <xf numFmtId="166" fontId="13" fillId="2" borderId="10" xfId="0" applyNumberFormat="1" applyFont="1" applyFill="1" applyBorder="1" applyAlignment="1">
      <alignment horizontal="right" vertical="center"/>
    </xf>
    <xf numFmtId="166" fontId="13" fillId="2" borderId="6" xfId="0" applyNumberFormat="1" applyFont="1" applyFill="1" applyBorder="1" applyAlignment="1">
      <alignment horizontal="right" vertical="center"/>
    </xf>
    <xf numFmtId="166" fontId="13" fillId="2" borderId="2" xfId="0" applyNumberFormat="1" applyFont="1" applyFill="1" applyBorder="1" applyAlignment="1">
      <alignment horizontal="right" vertical="center"/>
    </xf>
    <xf numFmtId="166" fontId="13" fillId="2" borderId="8" xfId="0" applyNumberFormat="1" applyFont="1" applyFill="1" applyBorder="1" applyAlignment="1">
      <alignment horizontal="right" vertical="center"/>
    </xf>
    <xf numFmtId="166" fontId="13" fillId="2" borderId="7" xfId="0" applyNumberFormat="1" applyFont="1" applyFill="1" applyBorder="1" applyAlignment="1">
      <alignment horizontal="right" vertical="center"/>
    </xf>
    <xf numFmtId="166" fontId="13" fillId="2" borderId="5" xfId="0" applyNumberFormat="1" applyFont="1" applyFill="1" applyBorder="1" applyAlignment="1">
      <alignment horizontal="right" vertical="center"/>
    </xf>
    <xf numFmtId="2" fontId="13" fillId="2" borderId="81" xfId="0" applyNumberFormat="1" applyFont="1" applyFill="1" applyBorder="1" applyAlignment="1">
      <alignment horizontal="left" vertical="center" wrapText="1"/>
    </xf>
    <xf numFmtId="166" fontId="22" fillId="2" borderId="0" xfId="0" applyNumberFormat="1" applyFont="1" applyFill="1" applyBorder="1" applyAlignment="1">
      <alignment horizontal="left" vertical="center"/>
    </xf>
    <xf numFmtId="166" fontId="13" fillId="2" borderId="0" xfId="0" applyNumberFormat="1" applyFont="1" applyFill="1" applyBorder="1" applyAlignment="1">
      <alignment horizontal="right" vertical="center"/>
    </xf>
    <xf numFmtId="166" fontId="13" fillId="2" borderId="11" xfId="0" applyNumberFormat="1" applyFont="1" applyFill="1" applyBorder="1" applyAlignment="1">
      <alignment horizontal="right" vertical="center"/>
    </xf>
    <xf numFmtId="166" fontId="13" fillId="2" borderId="1" xfId="0" applyNumberFormat="1" applyFont="1" applyFill="1" applyBorder="1" applyAlignment="1">
      <alignment horizontal="right" vertical="center"/>
    </xf>
    <xf numFmtId="166" fontId="13" fillId="2" borderId="4" xfId="0" applyNumberFormat="1" applyFont="1" applyFill="1" applyBorder="1" applyAlignment="1">
      <alignment horizontal="right" vertical="center"/>
    </xf>
    <xf numFmtId="0" fontId="5" fillId="2" borderId="73" xfId="0" applyFont="1" applyFill="1" applyBorder="1" applyAlignment="1">
      <alignment horizontal="left" vertical="center" indent="3"/>
    </xf>
    <xf numFmtId="0" fontId="13" fillId="2" borderId="74" xfId="0" applyFont="1" applyFill="1" applyBorder="1" applyAlignment="1">
      <alignment horizontal="left" vertical="top" wrapText="1"/>
    </xf>
    <xf numFmtId="166" fontId="22" fillId="2" borderId="54" xfId="0" applyNumberFormat="1" applyFont="1" applyFill="1" applyBorder="1" applyAlignment="1">
      <alignment horizontal="left" vertical="center"/>
    </xf>
    <xf numFmtId="166" fontId="13" fillId="2" borderId="54" xfId="0" applyNumberFormat="1" applyFont="1" applyFill="1" applyBorder="1" applyAlignment="1">
      <alignment horizontal="right" vertical="center"/>
    </xf>
    <xf numFmtId="166" fontId="13" fillId="2" borderId="84" xfId="0" applyNumberFormat="1" applyFont="1" applyFill="1" applyBorder="1" applyAlignment="1">
      <alignment horizontal="right" vertical="center"/>
    </xf>
    <xf numFmtId="166" fontId="13" fillId="2" borderId="75" xfId="0" applyNumberFormat="1" applyFont="1" applyFill="1" applyBorder="1" applyAlignment="1">
      <alignment horizontal="right" vertical="center"/>
    </xf>
    <xf numFmtId="166" fontId="13" fillId="2" borderId="96" xfId="0" applyNumberFormat="1" applyFont="1" applyFill="1" applyBorder="1" applyAlignment="1">
      <alignment horizontal="right" vertical="center"/>
    </xf>
    <xf numFmtId="166" fontId="13" fillId="2" borderId="100" xfId="0" applyNumberFormat="1" applyFont="1" applyFill="1" applyBorder="1" applyAlignment="1">
      <alignment horizontal="right" vertical="center"/>
    </xf>
    <xf numFmtId="166" fontId="13" fillId="2" borderId="74" xfId="0" applyNumberFormat="1" applyFont="1" applyFill="1" applyBorder="1" applyAlignment="1">
      <alignment horizontal="right" vertical="center"/>
    </xf>
    <xf numFmtId="166" fontId="13" fillId="2" borderId="101" xfId="0" applyNumberFormat="1" applyFont="1" applyFill="1" applyBorder="1" applyAlignment="1">
      <alignment horizontal="right" vertical="center"/>
    </xf>
    <xf numFmtId="2" fontId="13" fillId="2" borderId="82" xfId="0" applyNumberFormat="1" applyFont="1" applyFill="1" applyBorder="1" applyAlignment="1">
      <alignment horizontal="left" vertical="center" wrapText="1"/>
    </xf>
    <xf numFmtId="1" fontId="5" fillId="0" borderId="7" xfId="0" applyNumberFormat="1" applyFont="1" applyFill="1" applyBorder="1" applyAlignment="1">
      <alignment vertical="center" wrapText="1"/>
    </xf>
    <xf numFmtId="2" fontId="13" fillId="0" borderId="1" xfId="0" applyNumberFormat="1" applyFont="1" applyBorder="1" applyAlignment="1">
      <alignment horizontal="left" vertical="center" wrapText="1"/>
    </xf>
  </cellXfs>
  <cellStyles count="1409">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ta" xfId="576"/>
    <cellStyle name="Data 2" xfId="577"/>
    <cellStyle name="Date" xfId="578"/>
    <cellStyle name="Datum" xfId="579"/>
    <cellStyle name="day of week" xfId="580"/>
    <cellStyle name="DEM" xfId="581"/>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étaire [0]_ARRIE00" xfId="744"/>
    <cellStyle name="Monétaire_ARRIE00" xfId="745"/>
    <cellStyle name="Monetario" xfId="746"/>
    <cellStyle name="Monetario0" xfId="747"/>
    <cellStyle name="Money" xfId="748"/>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57" xfId="1406"/>
    <cellStyle name="Normal 58" xfId="1407"/>
    <cellStyle name="Normal 59" xfId="1408"/>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ārbaudes šūna" xfId="939"/>
    <cellStyle name="Paskaidrojošs teksts" xfId="940"/>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year" xfId="1388"/>
    <cellStyle name="Years" xfId="1389"/>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 3.5'!$H$3</c:f>
              <c:strCache>
                <c:ptCount val="1"/>
                <c:pt idx="0">
                  <c:v>MoF</c:v>
                </c:pt>
              </c:strCache>
            </c:strRef>
          </c:tx>
          <c:spPr>
            <a:solidFill>
              <a:schemeClr val="accent5">
                <a:lumMod val="50000"/>
              </a:schemeClr>
            </a:solidFill>
            <a:ln>
              <a:noFill/>
            </a:ln>
            <a:effectLst/>
          </c:spPr>
          <c:invertIfNegative val="0"/>
          <c:cat>
            <c:numRef>
              <c:f>'Chart 3.5'!$I$2:$K$2</c:f>
              <c:numCache>
                <c:formatCode>General</c:formatCode>
                <c:ptCount val="3"/>
                <c:pt idx="0">
                  <c:v>2018</c:v>
                </c:pt>
                <c:pt idx="1">
                  <c:v>2019</c:v>
                </c:pt>
                <c:pt idx="2">
                  <c:v>2020</c:v>
                </c:pt>
              </c:numCache>
            </c:numRef>
          </c:cat>
          <c:val>
            <c:numRef>
              <c:f>'Chart 3.5'!$I$3:$K$3</c:f>
              <c:numCache>
                <c:formatCode>#,##0</c:formatCode>
                <c:ptCount val="3"/>
                <c:pt idx="0">
                  <c:v>8958.1138470971564</c:v>
                </c:pt>
                <c:pt idx="1">
                  <c:v>9305.9618814457062</c:v>
                </c:pt>
                <c:pt idx="2">
                  <c:v>9728.6967222999137</c:v>
                </c:pt>
              </c:numCache>
            </c:numRef>
          </c:val>
        </c:ser>
        <c:ser>
          <c:idx val="1"/>
          <c:order val="1"/>
          <c:tx>
            <c:strRef>
              <c:f>'Chart 3.5'!$H$4</c:f>
              <c:strCache>
                <c:ptCount val="1"/>
                <c:pt idx="0">
                  <c:v>Council</c:v>
                </c:pt>
              </c:strCache>
            </c:strRef>
          </c:tx>
          <c:spPr>
            <a:pattFill prst="wdDnDiag">
              <a:fgClr>
                <a:srgbClr val="002060"/>
              </a:fgClr>
              <a:bgClr>
                <a:schemeClr val="bg1"/>
              </a:bgClr>
            </a:pattFill>
            <a:ln>
              <a:noFill/>
            </a:ln>
            <a:effectLst/>
          </c:spPr>
          <c:invertIfNegative val="0"/>
          <c:cat>
            <c:numRef>
              <c:f>'Chart 3.5'!$I$2:$K$2</c:f>
              <c:numCache>
                <c:formatCode>General</c:formatCode>
                <c:ptCount val="3"/>
                <c:pt idx="0">
                  <c:v>2018</c:v>
                </c:pt>
                <c:pt idx="1">
                  <c:v>2019</c:v>
                </c:pt>
                <c:pt idx="2">
                  <c:v>2020</c:v>
                </c:pt>
              </c:numCache>
            </c:numRef>
          </c:cat>
          <c:val>
            <c:numRef>
              <c:f>'Chart 3.5'!$I$4:$K$4</c:f>
              <c:numCache>
                <c:formatCode>#,##0</c:formatCode>
                <c:ptCount val="3"/>
                <c:pt idx="0">
                  <c:v>8844.6763979462285</c:v>
                </c:pt>
                <c:pt idx="1">
                  <c:v>8998.3322108721241</c:v>
                </c:pt>
                <c:pt idx="2">
                  <c:v>9359.6569243597423</c:v>
                </c:pt>
              </c:numCache>
            </c:numRef>
          </c:val>
        </c:ser>
        <c:dLbls>
          <c:showLegendKey val="0"/>
          <c:showVal val="0"/>
          <c:showCatName val="0"/>
          <c:showSerName val="0"/>
          <c:showPercent val="0"/>
          <c:showBubbleSize val="0"/>
        </c:dLbls>
        <c:gapWidth val="219"/>
        <c:overlap val="-27"/>
        <c:axId val="177287552"/>
        <c:axId val="189342848"/>
      </c:barChart>
      <c:catAx>
        <c:axId val="1772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89342848"/>
        <c:crosses val="autoZero"/>
        <c:auto val="1"/>
        <c:lblAlgn val="ctr"/>
        <c:lblOffset val="100"/>
        <c:noMultiLvlLbl val="0"/>
      </c:catAx>
      <c:valAx>
        <c:axId val="18934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728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lineChart>
        <c:grouping val="standard"/>
        <c:varyColors val="0"/>
        <c:ser>
          <c:idx val="3"/>
          <c:order val="0"/>
          <c:tx>
            <c:v>Applicable potential GDP growth, Council calculations</c:v>
          </c:tx>
          <c:spPr>
            <a:ln>
              <a:solidFill>
                <a:srgbClr val="0070C0"/>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7'!$C$11:$F$11</c:f>
              <c:numCache>
                <c:formatCode>#,##0.0</c:formatCode>
                <c:ptCount val="4"/>
                <c:pt idx="0">
                  <c:v>5.2282865653514818</c:v>
                </c:pt>
                <c:pt idx="1">
                  <c:v>3.1272847430502959</c:v>
                </c:pt>
                <c:pt idx="2">
                  <c:v>2.7760832486910951</c:v>
                </c:pt>
                <c:pt idx="3">
                  <c:v>2.8295053369932281</c:v>
                </c:pt>
              </c:numCache>
            </c:numRef>
          </c:val>
          <c:smooth val="0"/>
        </c:ser>
        <c:ser>
          <c:idx val="2"/>
          <c:order val="1"/>
          <c:tx>
            <c:v>Net public expenditure growth, Council calculations</c:v>
          </c:tx>
          <c:spPr>
            <a:ln>
              <a:solidFill>
                <a:schemeClr val="accent2"/>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7'!$C$10:$F$10</c:f>
              <c:numCache>
                <c:formatCode>#,##0.0</c:formatCode>
                <c:ptCount val="4"/>
                <c:pt idx="0">
                  <c:v>3.0040427102845797</c:v>
                </c:pt>
                <c:pt idx="1">
                  <c:v>1.5235990997173161</c:v>
                </c:pt>
                <c:pt idx="2">
                  <c:v>1.5880867376686325</c:v>
                </c:pt>
                <c:pt idx="3">
                  <c:v>2.8295053369931935</c:v>
                </c:pt>
              </c:numCache>
            </c:numRef>
          </c:val>
          <c:smooth val="0"/>
        </c:ser>
        <c:dLbls>
          <c:showLegendKey val="0"/>
          <c:showVal val="0"/>
          <c:showCatName val="0"/>
          <c:showSerName val="0"/>
          <c:showPercent val="0"/>
          <c:showBubbleSize val="0"/>
        </c:dLbls>
        <c:marker val="1"/>
        <c:smooth val="0"/>
        <c:axId val="139170176"/>
        <c:axId val="139171712"/>
      </c:lineChart>
      <c:catAx>
        <c:axId val="139170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71712"/>
        <c:crosses val="autoZero"/>
        <c:auto val="1"/>
        <c:lblAlgn val="ctr"/>
        <c:lblOffset val="100"/>
        <c:noMultiLvlLbl val="0"/>
      </c:catAx>
      <c:valAx>
        <c:axId val="139171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70176"/>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 3.5'!$A$3</c:f>
              <c:strCache>
                <c:ptCount val="1"/>
                <c:pt idx="0">
                  <c:v>FM</c:v>
                </c:pt>
              </c:strCache>
            </c:strRef>
          </c:tx>
          <c:spPr>
            <a:solidFill>
              <a:schemeClr val="accent5">
                <a:lumMod val="50000"/>
              </a:schemeClr>
            </a:solidFill>
            <a:ln>
              <a:noFill/>
            </a:ln>
            <a:effectLst/>
          </c:spPr>
          <c:invertIfNegative val="0"/>
          <c:cat>
            <c:numRef>
              <c:f>'Chart 3.5'!$B$2:$D$2</c:f>
              <c:numCache>
                <c:formatCode>General</c:formatCode>
                <c:ptCount val="3"/>
                <c:pt idx="0">
                  <c:v>2018</c:v>
                </c:pt>
                <c:pt idx="1">
                  <c:v>2019</c:v>
                </c:pt>
                <c:pt idx="2">
                  <c:v>2020</c:v>
                </c:pt>
              </c:numCache>
            </c:numRef>
          </c:cat>
          <c:val>
            <c:numRef>
              <c:f>'Chart 3.5'!$B$3:$D$3</c:f>
              <c:numCache>
                <c:formatCode>#,##0</c:formatCode>
                <c:ptCount val="3"/>
                <c:pt idx="0">
                  <c:v>8958.1138470971564</c:v>
                </c:pt>
                <c:pt idx="1">
                  <c:v>9305.9618814457062</c:v>
                </c:pt>
                <c:pt idx="2">
                  <c:v>9728.6967222999137</c:v>
                </c:pt>
              </c:numCache>
            </c:numRef>
          </c:val>
        </c:ser>
        <c:ser>
          <c:idx val="1"/>
          <c:order val="1"/>
          <c:tx>
            <c:strRef>
              <c:f>'Chart 3.5'!$A$4</c:f>
              <c:strCache>
                <c:ptCount val="1"/>
                <c:pt idx="0">
                  <c:v>Padome</c:v>
                </c:pt>
              </c:strCache>
            </c:strRef>
          </c:tx>
          <c:spPr>
            <a:pattFill prst="wdDnDiag">
              <a:fgClr>
                <a:srgbClr val="002060"/>
              </a:fgClr>
              <a:bgClr>
                <a:schemeClr val="bg1"/>
              </a:bgClr>
            </a:pattFill>
            <a:ln>
              <a:noFill/>
            </a:ln>
            <a:effectLst/>
          </c:spPr>
          <c:invertIfNegative val="0"/>
          <c:cat>
            <c:numRef>
              <c:f>'Chart 3.5'!$B$2:$D$2</c:f>
              <c:numCache>
                <c:formatCode>General</c:formatCode>
                <c:ptCount val="3"/>
                <c:pt idx="0">
                  <c:v>2018</c:v>
                </c:pt>
                <c:pt idx="1">
                  <c:v>2019</c:v>
                </c:pt>
                <c:pt idx="2">
                  <c:v>2020</c:v>
                </c:pt>
              </c:numCache>
            </c:numRef>
          </c:cat>
          <c:val>
            <c:numRef>
              <c:f>'Chart 3.5'!$B$4:$D$4</c:f>
              <c:numCache>
                <c:formatCode>#,##0</c:formatCode>
                <c:ptCount val="3"/>
                <c:pt idx="0">
                  <c:v>8844.6763979462285</c:v>
                </c:pt>
                <c:pt idx="1">
                  <c:v>8998.3322108721241</c:v>
                </c:pt>
                <c:pt idx="2">
                  <c:v>9359.6569243597423</c:v>
                </c:pt>
              </c:numCache>
            </c:numRef>
          </c:val>
        </c:ser>
        <c:dLbls>
          <c:showLegendKey val="0"/>
          <c:showVal val="0"/>
          <c:showCatName val="0"/>
          <c:showSerName val="0"/>
          <c:showPercent val="0"/>
          <c:showBubbleSize val="0"/>
        </c:dLbls>
        <c:gapWidth val="219"/>
        <c:overlap val="-27"/>
        <c:axId val="111255936"/>
        <c:axId val="111257472"/>
      </c:barChart>
      <c:catAx>
        <c:axId val="1112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1257472"/>
        <c:crosses val="autoZero"/>
        <c:auto val="1"/>
        <c:lblAlgn val="ctr"/>
        <c:lblOffset val="100"/>
        <c:noMultiLvlLbl val="0"/>
      </c:catAx>
      <c:valAx>
        <c:axId val="11125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1255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'Annex 5 Table 5'!$C$6:$J$6</c:f>
              <c:numCache>
                <c:formatCode>General</c:formatCode>
                <c:ptCount val="4"/>
                <c:pt idx="0">
                  <c:v>2017</c:v>
                </c:pt>
                <c:pt idx="1">
                  <c:v>2018</c:v>
                </c:pt>
                <c:pt idx="2">
                  <c:v>2019</c:v>
                </c:pt>
                <c:pt idx="3">
                  <c:v>2020</c:v>
                </c:pt>
              </c:numCache>
            </c:numRef>
          </c:cat>
          <c:val>
            <c:numRef>
              <c:f>'Annex 5 Table 5'!$C$9:$J$9</c:f>
            </c:numRef>
          </c:val>
        </c:ser>
        <c:dLbls>
          <c:showLegendKey val="0"/>
          <c:showVal val="0"/>
          <c:showCatName val="0"/>
          <c:showSerName val="0"/>
          <c:showPercent val="0"/>
          <c:showBubbleSize val="0"/>
        </c:dLbls>
        <c:gapWidth val="300"/>
        <c:axId val="137994624"/>
        <c:axId val="137996160"/>
      </c:barChart>
      <c:lineChart>
        <c:grouping val="standard"/>
        <c:varyColors val="0"/>
        <c:ser>
          <c:idx val="0"/>
          <c:order val="0"/>
          <c:tx>
            <c:v>FDL noteiktais -0,5%</c:v>
          </c:tx>
          <c:spPr>
            <a:ln w="19050" cap="rnd">
              <a:solidFill>
                <a:schemeClr val="accent1"/>
              </a:solidFill>
              <a:round/>
            </a:ln>
            <a:effectLst/>
          </c:spPr>
          <c:marker>
            <c:symbol val="none"/>
          </c:marker>
          <c:cat>
            <c:numRef>
              <c:f>'Annex 5 Table 5'!$C$6:$J$6</c:f>
              <c:numCache>
                <c:formatCode>General</c:formatCode>
                <c:ptCount val="4"/>
                <c:pt idx="0">
                  <c:v>2017</c:v>
                </c:pt>
                <c:pt idx="1">
                  <c:v>2018</c:v>
                </c:pt>
                <c:pt idx="2">
                  <c:v>2019</c:v>
                </c:pt>
                <c:pt idx="3">
                  <c:v>2020</c:v>
                </c:pt>
              </c:numCache>
            </c:numRef>
          </c:cat>
          <c:val>
            <c:numRef>
              <c:f>'Annex 5 Table 5'!$C$7:$J$7</c:f>
              <c:numCache>
                <c:formatCode>#,##0.0</c:formatCode>
                <c:ptCount val="4"/>
                <c:pt idx="0">
                  <c:v>-0.5</c:v>
                </c:pt>
                <c:pt idx="1">
                  <c:v>-0.5</c:v>
                </c:pt>
                <c:pt idx="2">
                  <c:v>-0.5</c:v>
                </c:pt>
                <c:pt idx="3">
                  <c:v>-0.5</c:v>
                </c:pt>
              </c:numCache>
            </c:numRef>
          </c:val>
          <c:smooth val="0"/>
        </c:ser>
        <c:ser>
          <c:idx val="1"/>
          <c:order val="1"/>
          <c:tx>
            <c:v>Budžeta likumā noteiktās strukturālās bilances (prognozes)</c:v>
          </c:tx>
          <c:spPr>
            <a:ln w="19050" cap="rnd">
              <a:solidFill>
                <a:schemeClr val="accent2"/>
              </a:solidFill>
              <a:round/>
            </a:ln>
            <a:effectLst/>
          </c:spPr>
          <c:marker>
            <c:symbol val="none"/>
          </c:marker>
          <c:cat>
            <c:numRef>
              <c:f>'Annex 5 Table 5'!$C$6:$J$6</c:f>
              <c:numCache>
                <c:formatCode>General</c:formatCode>
                <c:ptCount val="4"/>
                <c:pt idx="0">
                  <c:v>2017</c:v>
                </c:pt>
                <c:pt idx="1">
                  <c:v>2018</c:v>
                </c:pt>
                <c:pt idx="2">
                  <c:v>2019</c:v>
                </c:pt>
                <c:pt idx="3">
                  <c:v>2020</c:v>
                </c:pt>
              </c:numCache>
            </c:numRef>
          </c:cat>
          <c:val>
            <c:numRef>
              <c:f>'Annex 5 Table 5'!$C$8:$J$8</c:f>
              <c:numCache>
                <c:formatCode>#,##0.0</c:formatCode>
                <c:ptCount val="4"/>
                <c:pt idx="0">
                  <c:v>-0.99017877535765997</c:v>
                </c:pt>
                <c:pt idx="1">
                  <c:v>-1.1080842156588127</c:v>
                </c:pt>
                <c:pt idx="2">
                  <c:v>-1.1121073757710453</c:v>
                </c:pt>
                <c:pt idx="3">
                  <c:v>-0.62197412478671099</c:v>
                </c:pt>
              </c:numCache>
            </c:numRef>
          </c:val>
          <c:smooth val="0"/>
        </c:ser>
        <c:dLbls>
          <c:showLegendKey val="0"/>
          <c:showVal val="0"/>
          <c:showCatName val="0"/>
          <c:showSerName val="0"/>
          <c:showPercent val="0"/>
          <c:showBubbleSize val="0"/>
        </c:dLbls>
        <c:marker val="1"/>
        <c:smooth val="0"/>
        <c:axId val="137994624"/>
        <c:axId val="137996160"/>
      </c:lineChart>
      <c:catAx>
        <c:axId val="137994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7996160"/>
        <c:crosses val="autoZero"/>
        <c:auto val="1"/>
        <c:lblAlgn val="ctr"/>
        <c:lblOffset val="100"/>
        <c:noMultiLvlLbl val="0"/>
      </c:catAx>
      <c:valAx>
        <c:axId val="137996160"/>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7994624"/>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'Annex 5 Table 5'!$C$6:$J$6</c:f>
              <c:numCache>
                <c:formatCode>General</c:formatCode>
                <c:ptCount val="4"/>
                <c:pt idx="0">
                  <c:v>2017</c:v>
                </c:pt>
                <c:pt idx="1">
                  <c:v>2018</c:v>
                </c:pt>
                <c:pt idx="2">
                  <c:v>2019</c:v>
                </c:pt>
                <c:pt idx="3">
                  <c:v>2020</c:v>
                </c:pt>
              </c:numCache>
            </c:numRef>
          </c:cat>
          <c:val>
            <c:numRef>
              <c:f>'Annex 5 Table 5'!$C$9:$J$9</c:f>
            </c:numRef>
          </c:val>
        </c:ser>
        <c:dLbls>
          <c:showLegendKey val="0"/>
          <c:showVal val="0"/>
          <c:showCatName val="0"/>
          <c:showSerName val="0"/>
          <c:showPercent val="0"/>
          <c:showBubbleSize val="0"/>
        </c:dLbls>
        <c:gapWidth val="300"/>
        <c:axId val="138014080"/>
        <c:axId val="138015872"/>
      </c:barChart>
      <c:lineChart>
        <c:grouping val="standard"/>
        <c:varyColors val="0"/>
        <c:ser>
          <c:idx val="0"/>
          <c:order val="0"/>
          <c:tx>
            <c:v>Article 10 FDL, -0.5%</c:v>
          </c:tx>
          <c:spPr>
            <a:ln w="19050" cap="rnd">
              <a:solidFill>
                <a:schemeClr val="accent1"/>
              </a:solidFill>
              <a:round/>
            </a:ln>
            <a:effectLst/>
          </c:spPr>
          <c:marker>
            <c:symbol val="none"/>
          </c:marker>
          <c:cat>
            <c:numRef>
              <c:f>'Annex 5 Table 5'!$C$6:$J$6</c:f>
              <c:numCache>
                <c:formatCode>General</c:formatCode>
                <c:ptCount val="4"/>
                <c:pt idx="0">
                  <c:v>2017</c:v>
                </c:pt>
                <c:pt idx="1">
                  <c:v>2018</c:v>
                </c:pt>
                <c:pt idx="2">
                  <c:v>2019</c:v>
                </c:pt>
                <c:pt idx="3">
                  <c:v>2020</c:v>
                </c:pt>
              </c:numCache>
            </c:numRef>
          </c:cat>
          <c:val>
            <c:numRef>
              <c:f>'Annex 5 Table 5'!$C$7:$J$7</c:f>
              <c:numCache>
                <c:formatCode>#,##0.0</c:formatCode>
                <c:ptCount val="4"/>
                <c:pt idx="0">
                  <c:v>-0.5</c:v>
                </c:pt>
                <c:pt idx="1">
                  <c:v>-0.5</c:v>
                </c:pt>
                <c:pt idx="2">
                  <c:v>-0.5</c:v>
                </c:pt>
                <c:pt idx="3">
                  <c:v>-0.5</c:v>
                </c:pt>
              </c:numCache>
            </c:numRef>
          </c:val>
          <c:smooth val="0"/>
        </c:ser>
        <c:ser>
          <c:idx val="1"/>
          <c:order val="1"/>
          <c:tx>
            <c:v>Minimum planned structural general government budget balance (forecast)</c:v>
          </c:tx>
          <c:spPr>
            <a:ln w="19050" cap="rnd">
              <a:solidFill>
                <a:schemeClr val="accent2"/>
              </a:solidFill>
              <a:round/>
            </a:ln>
            <a:effectLst/>
          </c:spPr>
          <c:marker>
            <c:symbol val="none"/>
          </c:marker>
          <c:cat>
            <c:numRef>
              <c:f>'Annex 5 Table 5'!$C$6:$J$6</c:f>
              <c:numCache>
                <c:formatCode>General</c:formatCode>
                <c:ptCount val="4"/>
                <c:pt idx="0">
                  <c:v>2017</c:v>
                </c:pt>
                <c:pt idx="1">
                  <c:v>2018</c:v>
                </c:pt>
                <c:pt idx="2">
                  <c:v>2019</c:v>
                </c:pt>
                <c:pt idx="3">
                  <c:v>2020</c:v>
                </c:pt>
              </c:numCache>
            </c:numRef>
          </c:cat>
          <c:val>
            <c:numRef>
              <c:f>'Annex 5 Table 5'!$C$8:$J$8</c:f>
              <c:numCache>
                <c:formatCode>#,##0.0</c:formatCode>
                <c:ptCount val="4"/>
                <c:pt idx="0">
                  <c:v>-0.99017877535765997</c:v>
                </c:pt>
                <c:pt idx="1">
                  <c:v>-1.1080842156588127</c:v>
                </c:pt>
                <c:pt idx="2">
                  <c:v>-1.1121073757710453</c:v>
                </c:pt>
                <c:pt idx="3">
                  <c:v>-0.62197412478671099</c:v>
                </c:pt>
              </c:numCache>
            </c:numRef>
          </c:val>
          <c:smooth val="0"/>
        </c:ser>
        <c:dLbls>
          <c:showLegendKey val="0"/>
          <c:showVal val="0"/>
          <c:showCatName val="0"/>
          <c:showSerName val="0"/>
          <c:showPercent val="0"/>
          <c:showBubbleSize val="0"/>
        </c:dLbls>
        <c:marker val="1"/>
        <c:smooth val="0"/>
        <c:axId val="138014080"/>
        <c:axId val="138015872"/>
      </c:lineChart>
      <c:catAx>
        <c:axId val="138014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8015872"/>
        <c:crosses val="autoZero"/>
        <c:auto val="1"/>
        <c:lblAlgn val="ctr"/>
        <c:lblOffset val="100"/>
        <c:noMultiLvlLbl val="0"/>
      </c:catAx>
      <c:valAx>
        <c:axId val="138015872"/>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8014080"/>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cat>
            <c:numRef>
              <c:f>'Annex 5 Table 6'!$D$6:$J$6</c:f>
              <c:numCache>
                <c:formatCode>General</c:formatCode>
                <c:ptCount val="4"/>
                <c:pt idx="0">
                  <c:v>2017</c:v>
                </c:pt>
                <c:pt idx="1">
                  <c:v>2018</c:v>
                </c:pt>
                <c:pt idx="2">
                  <c:v>2019</c:v>
                </c:pt>
                <c:pt idx="3">
                  <c:v>2020</c:v>
                </c:pt>
              </c:numCache>
            </c:numRef>
          </c:cat>
          <c:val>
            <c:numRef>
              <c:f>'Annex 5 Table 6'!$C$8:$J$8</c:f>
            </c:numRef>
          </c:val>
        </c:ser>
        <c:dLbls>
          <c:showLegendKey val="0"/>
          <c:showVal val="0"/>
          <c:showCatName val="0"/>
          <c:showSerName val="0"/>
          <c:showPercent val="0"/>
          <c:showBubbleSize val="0"/>
        </c:dLbls>
        <c:gapWidth val="300"/>
        <c:axId val="138837376"/>
        <c:axId val="138843264"/>
      </c:barChart>
      <c:lineChart>
        <c:grouping val="standard"/>
        <c:varyColors val="0"/>
        <c:ser>
          <c:idx val="3"/>
          <c:order val="1"/>
          <c:tx>
            <c:v>Potenciālā IKP augsme</c:v>
          </c:tx>
          <c:spPr>
            <a:ln>
              <a:solidFill>
                <a:srgbClr val="0070C0"/>
              </a:solidFill>
            </a:ln>
          </c:spPr>
          <c:marker>
            <c:symbol val="none"/>
          </c:marker>
          <c:cat>
            <c:numRef>
              <c:f>'Annex 5 Table 6'!$G$6:$J$6</c:f>
              <c:numCache>
                <c:formatCode>General</c:formatCode>
                <c:ptCount val="4"/>
                <c:pt idx="0">
                  <c:v>2017</c:v>
                </c:pt>
                <c:pt idx="1">
                  <c:v>2018</c:v>
                </c:pt>
                <c:pt idx="2">
                  <c:v>2019</c:v>
                </c:pt>
                <c:pt idx="3">
                  <c:v>2020</c:v>
                </c:pt>
              </c:numCache>
            </c:numRef>
          </c:cat>
          <c:val>
            <c:numRef>
              <c:f>'Annex 5 Table 6'!$C$9:$J$9</c:f>
              <c:numCache>
                <c:formatCode>#,##0.0</c:formatCode>
                <c:ptCount val="4"/>
                <c:pt idx="0">
                  <c:v>2.6560144979427749</c:v>
                </c:pt>
                <c:pt idx="1">
                  <c:v>2.6593389586525471</c:v>
                </c:pt>
                <c:pt idx="2">
                  <c:v>2.7170400008752891</c:v>
                </c:pt>
                <c:pt idx="3">
                  <c:v>2.7704620891774221</c:v>
                </c:pt>
              </c:numCache>
            </c:numRef>
          </c:val>
          <c:smooth val="0"/>
        </c:ser>
        <c:ser>
          <c:idx val="1"/>
          <c:order val="2"/>
          <c:tx>
            <c:v>Budžeta likumā noteiktie maksimālie izdevumi</c:v>
          </c:tx>
          <c:spPr>
            <a:ln w="19050" cap="rnd">
              <a:solidFill>
                <a:schemeClr val="accent2"/>
              </a:solidFill>
              <a:round/>
            </a:ln>
            <a:effectLst/>
          </c:spPr>
          <c:marker>
            <c:symbol val="none"/>
          </c:marker>
          <c:cat>
            <c:numRef>
              <c:f>'Annex 5 Table 6'!$G$6:$J$6</c:f>
              <c:numCache>
                <c:formatCode>General</c:formatCode>
                <c:ptCount val="4"/>
                <c:pt idx="0">
                  <c:v>2017</c:v>
                </c:pt>
                <c:pt idx="1">
                  <c:v>2018</c:v>
                </c:pt>
                <c:pt idx="2">
                  <c:v>2019</c:v>
                </c:pt>
                <c:pt idx="3">
                  <c:v>2020</c:v>
                </c:pt>
              </c:numCache>
            </c:numRef>
          </c:cat>
          <c:val>
            <c:numRef>
              <c:f>'Annex 5 Table 6'!$C$7:$J$7</c:f>
              <c:numCache>
                <c:formatCode>#,##0.0</c:formatCode>
                <c:ptCount val="4"/>
                <c:pt idx="0">
                  <c:v>7.2559326497230359</c:v>
                </c:pt>
                <c:pt idx="1">
                  <c:v>2.5048165875389543</c:v>
                </c:pt>
                <c:pt idx="2">
                  <c:v>1.8052699798082728</c:v>
                </c:pt>
                <c:pt idx="3">
                  <c:v>2.0591381476686905</c:v>
                </c:pt>
              </c:numCache>
            </c:numRef>
          </c:val>
          <c:smooth val="0"/>
        </c:ser>
        <c:dLbls>
          <c:showLegendKey val="0"/>
          <c:showVal val="0"/>
          <c:showCatName val="0"/>
          <c:showSerName val="0"/>
          <c:showPercent val="0"/>
          <c:showBubbleSize val="0"/>
        </c:dLbls>
        <c:marker val="1"/>
        <c:smooth val="0"/>
        <c:axId val="138837376"/>
        <c:axId val="138843264"/>
      </c:lineChart>
      <c:catAx>
        <c:axId val="1388373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8843264"/>
        <c:crosses val="autoZero"/>
        <c:auto val="1"/>
        <c:lblAlgn val="ctr"/>
        <c:lblOffset val="100"/>
        <c:noMultiLvlLbl val="0"/>
      </c:catAx>
      <c:valAx>
        <c:axId val="138843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8837376"/>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cat>
            <c:numRef>
              <c:f>'Annex 5 Table 6'!$D$6:$J$6</c:f>
              <c:numCache>
                <c:formatCode>General</c:formatCode>
                <c:ptCount val="4"/>
                <c:pt idx="0">
                  <c:v>2017</c:v>
                </c:pt>
                <c:pt idx="1">
                  <c:v>2018</c:v>
                </c:pt>
                <c:pt idx="2">
                  <c:v>2019</c:v>
                </c:pt>
                <c:pt idx="3">
                  <c:v>2020</c:v>
                </c:pt>
              </c:numCache>
            </c:numRef>
          </c:cat>
          <c:val>
            <c:numRef>
              <c:f>'Annex 5 Table 6'!$C$8:$J$8</c:f>
            </c:numRef>
          </c:val>
        </c:ser>
        <c:dLbls>
          <c:showLegendKey val="0"/>
          <c:showVal val="0"/>
          <c:showCatName val="0"/>
          <c:showSerName val="0"/>
          <c:showPercent val="0"/>
          <c:showBubbleSize val="0"/>
        </c:dLbls>
        <c:gapWidth val="300"/>
        <c:axId val="139011200"/>
        <c:axId val="139012736"/>
      </c:barChart>
      <c:lineChart>
        <c:grouping val="standard"/>
        <c:varyColors val="0"/>
        <c:ser>
          <c:idx val="3"/>
          <c:order val="1"/>
          <c:tx>
            <c:v>Potential GDP growth</c:v>
          </c:tx>
          <c:spPr>
            <a:ln>
              <a:solidFill>
                <a:srgbClr val="0070C0"/>
              </a:solidFill>
            </a:ln>
          </c:spPr>
          <c:marker>
            <c:symbol val="none"/>
          </c:marker>
          <c:cat>
            <c:numRef>
              <c:f>'Annex 5 Table 6'!$G$6:$J$6</c:f>
              <c:numCache>
                <c:formatCode>General</c:formatCode>
                <c:ptCount val="4"/>
                <c:pt idx="0">
                  <c:v>2017</c:v>
                </c:pt>
                <c:pt idx="1">
                  <c:v>2018</c:v>
                </c:pt>
                <c:pt idx="2">
                  <c:v>2019</c:v>
                </c:pt>
                <c:pt idx="3">
                  <c:v>2020</c:v>
                </c:pt>
              </c:numCache>
            </c:numRef>
          </c:cat>
          <c:val>
            <c:numRef>
              <c:f>'Annex 5 Table 6'!$C$9:$J$9</c:f>
              <c:numCache>
                <c:formatCode>#,##0.0</c:formatCode>
                <c:ptCount val="4"/>
                <c:pt idx="0">
                  <c:v>2.6560144979427749</c:v>
                </c:pt>
                <c:pt idx="1">
                  <c:v>2.6593389586525471</c:v>
                </c:pt>
                <c:pt idx="2">
                  <c:v>2.7170400008752891</c:v>
                </c:pt>
                <c:pt idx="3">
                  <c:v>2.7704620891774221</c:v>
                </c:pt>
              </c:numCache>
            </c:numRef>
          </c:val>
          <c:smooth val="0"/>
        </c:ser>
        <c:ser>
          <c:idx val="1"/>
          <c:order val="2"/>
          <c:tx>
            <c:v>Maximum expenditures stated in the Budget law</c:v>
          </c:tx>
          <c:spPr>
            <a:ln w="19050" cap="rnd">
              <a:solidFill>
                <a:schemeClr val="accent2"/>
              </a:solidFill>
              <a:round/>
            </a:ln>
            <a:effectLst/>
          </c:spPr>
          <c:marker>
            <c:symbol val="none"/>
          </c:marker>
          <c:cat>
            <c:numRef>
              <c:f>'Annex 5 Table 6'!$G$6:$J$6</c:f>
              <c:numCache>
                <c:formatCode>General</c:formatCode>
                <c:ptCount val="4"/>
                <c:pt idx="0">
                  <c:v>2017</c:v>
                </c:pt>
                <c:pt idx="1">
                  <c:v>2018</c:v>
                </c:pt>
                <c:pt idx="2">
                  <c:v>2019</c:v>
                </c:pt>
                <c:pt idx="3">
                  <c:v>2020</c:v>
                </c:pt>
              </c:numCache>
            </c:numRef>
          </c:cat>
          <c:val>
            <c:numRef>
              <c:f>'Annex 5 Table 6'!$C$7:$J$7</c:f>
              <c:numCache>
                <c:formatCode>#,##0.0</c:formatCode>
                <c:ptCount val="4"/>
                <c:pt idx="0">
                  <c:v>7.2559326497230359</c:v>
                </c:pt>
                <c:pt idx="1">
                  <c:v>2.5048165875389543</c:v>
                </c:pt>
                <c:pt idx="2">
                  <c:v>1.8052699798082728</c:v>
                </c:pt>
                <c:pt idx="3">
                  <c:v>2.0591381476686905</c:v>
                </c:pt>
              </c:numCache>
            </c:numRef>
          </c:val>
          <c:smooth val="0"/>
        </c:ser>
        <c:dLbls>
          <c:showLegendKey val="0"/>
          <c:showVal val="0"/>
          <c:showCatName val="0"/>
          <c:showSerName val="0"/>
          <c:showPercent val="0"/>
          <c:showBubbleSize val="0"/>
        </c:dLbls>
        <c:marker val="1"/>
        <c:smooth val="0"/>
        <c:axId val="139011200"/>
        <c:axId val="139012736"/>
      </c:lineChart>
      <c:catAx>
        <c:axId val="139011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012736"/>
        <c:crosses val="autoZero"/>
        <c:auto val="1"/>
        <c:lblAlgn val="ctr"/>
        <c:lblOffset val="100"/>
        <c:noMultiLvlLbl val="0"/>
      </c:catAx>
      <c:valAx>
        <c:axId val="139012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011200"/>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invertIfNegative val="0"/>
          <c:cat>
            <c:numRef>
              <c:f>'Annex 5 Table 6'!$D$6:$J$6</c:f>
              <c:numCache>
                <c:formatCode>General</c:formatCode>
                <c:ptCount val="4"/>
                <c:pt idx="0">
                  <c:v>2017</c:v>
                </c:pt>
                <c:pt idx="1">
                  <c:v>2018</c:v>
                </c:pt>
                <c:pt idx="2">
                  <c:v>2019</c:v>
                </c:pt>
                <c:pt idx="3">
                  <c:v>2020</c:v>
                </c:pt>
              </c:numCache>
            </c:numRef>
          </c:cat>
          <c:val>
            <c:numRef>
              <c:f>'Annex 5 Table 6'!$C$8:$J$8</c:f>
            </c:numRef>
          </c:val>
        </c:ser>
        <c:dLbls>
          <c:showLegendKey val="0"/>
          <c:showVal val="0"/>
          <c:showCatName val="0"/>
          <c:showSerName val="0"/>
          <c:showPercent val="0"/>
          <c:showBubbleSize val="0"/>
        </c:dLbls>
        <c:gapWidth val="300"/>
        <c:axId val="139076736"/>
        <c:axId val="139078272"/>
      </c:barChart>
      <c:lineChart>
        <c:grouping val="standard"/>
        <c:varyColors val="0"/>
        <c:ser>
          <c:idx val="3"/>
          <c:order val="1"/>
          <c:tx>
            <c:v>Pieļaujamā potenciālā IKP augsme, FM aprēķini</c:v>
          </c:tx>
          <c:spPr>
            <a:ln>
              <a:solidFill>
                <a:srgbClr val="0070C0"/>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7'!$C$8:$F$8</c:f>
              <c:numCache>
                <c:formatCode>#,##0.0</c:formatCode>
                <c:ptCount val="4"/>
                <c:pt idx="0">
                  <c:v>5.5406456283955965</c:v>
                </c:pt>
                <c:pt idx="1">
                  <c:v>4.283709708889873</c:v>
                </c:pt>
                <c:pt idx="2">
                  <c:v>4.2485719688210768</c:v>
                </c:pt>
                <c:pt idx="3">
                  <c:v>2.9616752856711845</c:v>
                </c:pt>
              </c:numCache>
            </c:numRef>
          </c:val>
          <c:smooth val="0"/>
        </c:ser>
        <c:ser>
          <c:idx val="1"/>
          <c:order val="2"/>
          <c:tx>
            <c:v>Valdības koriģēto izdevumu augsme, FM aprēķini</c:v>
          </c:tx>
          <c:spPr>
            <a:ln w="19050" cap="rnd">
              <a:solidFill>
                <a:schemeClr val="accent2"/>
              </a:solidFill>
              <a:round/>
            </a:ln>
            <a:effectLst/>
          </c:spPr>
          <c:marker>
            <c:symbol val="none"/>
          </c:marker>
          <c:cat>
            <c:numRef>
              <c:f>'Annex 5 Table 7'!$C$6:$F$6</c:f>
              <c:numCache>
                <c:formatCode>General</c:formatCode>
                <c:ptCount val="4"/>
                <c:pt idx="0">
                  <c:v>2017</c:v>
                </c:pt>
                <c:pt idx="1">
                  <c:v>2018</c:v>
                </c:pt>
                <c:pt idx="2">
                  <c:v>2019</c:v>
                </c:pt>
                <c:pt idx="3">
                  <c:v>2020</c:v>
                </c:pt>
              </c:numCache>
            </c:numRef>
          </c:cat>
          <c:val>
            <c:numRef>
              <c:f>'Annex 5 Table 7'!$C$7:$F$7</c:f>
              <c:numCache>
                <c:formatCode>#,##0.0</c:formatCode>
                <c:ptCount val="4"/>
                <c:pt idx="0">
                  <c:v>3.3989985820833226</c:v>
                </c:pt>
                <c:pt idx="1">
                  <c:v>2.3912867745157058</c:v>
                </c:pt>
                <c:pt idx="2">
                  <c:v>0.30595809483415337</c:v>
                </c:pt>
                <c:pt idx="3">
                  <c:v>2.9616752856711912</c:v>
                </c:pt>
              </c:numCache>
            </c:numRef>
          </c:val>
          <c:smooth val="0"/>
        </c:ser>
        <c:dLbls>
          <c:showLegendKey val="0"/>
          <c:showVal val="0"/>
          <c:showCatName val="0"/>
          <c:showSerName val="0"/>
          <c:showPercent val="0"/>
          <c:showBubbleSize val="0"/>
        </c:dLbls>
        <c:marker val="1"/>
        <c:smooth val="0"/>
        <c:axId val="139076736"/>
        <c:axId val="139078272"/>
      </c:lineChart>
      <c:catAx>
        <c:axId val="139076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078272"/>
        <c:crosses val="autoZero"/>
        <c:auto val="1"/>
        <c:lblAlgn val="ctr"/>
        <c:lblOffset val="100"/>
        <c:noMultiLvlLbl val="0"/>
      </c:catAx>
      <c:valAx>
        <c:axId val="1390782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076736"/>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invertIfNegative val="0"/>
          <c:cat>
            <c:numRef>
              <c:f>'Annex 5 Table 6'!$D$6:$J$6</c:f>
              <c:numCache>
                <c:formatCode>General</c:formatCode>
                <c:ptCount val="4"/>
                <c:pt idx="0">
                  <c:v>2017</c:v>
                </c:pt>
                <c:pt idx="1">
                  <c:v>2018</c:v>
                </c:pt>
                <c:pt idx="2">
                  <c:v>2019</c:v>
                </c:pt>
                <c:pt idx="3">
                  <c:v>2020</c:v>
                </c:pt>
              </c:numCache>
            </c:numRef>
          </c:cat>
          <c:val>
            <c:numRef>
              <c:f>'Annex 5 Table 6'!$C$8:$J$8</c:f>
            </c:numRef>
          </c:val>
        </c:ser>
        <c:dLbls>
          <c:showLegendKey val="0"/>
          <c:showVal val="0"/>
          <c:showCatName val="0"/>
          <c:showSerName val="0"/>
          <c:showPercent val="0"/>
          <c:showBubbleSize val="0"/>
        </c:dLbls>
        <c:gapWidth val="300"/>
        <c:axId val="139116928"/>
        <c:axId val="139118464"/>
      </c:barChart>
      <c:lineChart>
        <c:grouping val="standard"/>
        <c:varyColors val="0"/>
        <c:ser>
          <c:idx val="3"/>
          <c:order val="1"/>
          <c:tx>
            <c:v>Applicable potential GDP growth, MoF calculations</c:v>
          </c:tx>
          <c:spPr>
            <a:ln>
              <a:solidFill>
                <a:srgbClr val="0070C0"/>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7'!$C$8:$F$8</c:f>
              <c:numCache>
                <c:formatCode>#,##0.0</c:formatCode>
                <c:ptCount val="4"/>
                <c:pt idx="0">
                  <c:v>5.5406456283955965</c:v>
                </c:pt>
                <c:pt idx="1">
                  <c:v>4.283709708889873</c:v>
                </c:pt>
                <c:pt idx="2">
                  <c:v>4.2485719688210768</c:v>
                </c:pt>
                <c:pt idx="3">
                  <c:v>2.9616752856711845</c:v>
                </c:pt>
              </c:numCache>
            </c:numRef>
          </c:val>
          <c:smooth val="0"/>
        </c:ser>
        <c:ser>
          <c:idx val="1"/>
          <c:order val="2"/>
          <c:tx>
            <c:v>Net public expenditure growth, MoF calculations</c:v>
          </c:tx>
          <c:spPr>
            <a:ln w="19050" cap="rnd">
              <a:solidFill>
                <a:schemeClr val="accent2"/>
              </a:solidFill>
              <a:round/>
            </a:ln>
            <a:effectLst/>
          </c:spPr>
          <c:marker>
            <c:symbol val="none"/>
          </c:marker>
          <c:cat>
            <c:numRef>
              <c:f>'Annex 5 Table 7'!$C$6:$F$6</c:f>
              <c:numCache>
                <c:formatCode>General</c:formatCode>
                <c:ptCount val="4"/>
                <c:pt idx="0">
                  <c:v>2017</c:v>
                </c:pt>
                <c:pt idx="1">
                  <c:v>2018</c:v>
                </c:pt>
                <c:pt idx="2">
                  <c:v>2019</c:v>
                </c:pt>
                <c:pt idx="3">
                  <c:v>2020</c:v>
                </c:pt>
              </c:numCache>
            </c:numRef>
          </c:cat>
          <c:val>
            <c:numRef>
              <c:f>'Annex 5 Table 7'!$C$7:$F$7</c:f>
              <c:numCache>
                <c:formatCode>#,##0.0</c:formatCode>
                <c:ptCount val="4"/>
                <c:pt idx="0">
                  <c:v>3.3989985820833226</c:v>
                </c:pt>
                <c:pt idx="1">
                  <c:v>2.3912867745157058</c:v>
                </c:pt>
                <c:pt idx="2">
                  <c:v>0.30595809483415337</c:v>
                </c:pt>
                <c:pt idx="3">
                  <c:v>2.9616752856711912</c:v>
                </c:pt>
              </c:numCache>
            </c:numRef>
          </c:val>
          <c:smooth val="0"/>
        </c:ser>
        <c:dLbls>
          <c:showLegendKey val="0"/>
          <c:showVal val="0"/>
          <c:showCatName val="0"/>
          <c:showSerName val="0"/>
          <c:showPercent val="0"/>
          <c:showBubbleSize val="0"/>
        </c:dLbls>
        <c:marker val="1"/>
        <c:smooth val="0"/>
        <c:axId val="139116928"/>
        <c:axId val="139118464"/>
      </c:lineChart>
      <c:catAx>
        <c:axId val="139116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18464"/>
        <c:crosses val="autoZero"/>
        <c:auto val="1"/>
        <c:lblAlgn val="ctr"/>
        <c:lblOffset val="100"/>
        <c:noMultiLvlLbl val="0"/>
      </c:catAx>
      <c:valAx>
        <c:axId val="13911846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16928"/>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lineChart>
        <c:grouping val="standard"/>
        <c:varyColors val="0"/>
        <c:ser>
          <c:idx val="3"/>
          <c:order val="0"/>
          <c:tx>
            <c:v>Pieļaujamā potenciālā IKP augsme, Padomes aprēķini</c:v>
          </c:tx>
          <c:spPr>
            <a:ln>
              <a:solidFill>
                <a:srgbClr val="0070C0"/>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7'!$C$11:$F$11</c:f>
              <c:numCache>
                <c:formatCode>#,##0.0</c:formatCode>
                <c:ptCount val="4"/>
                <c:pt idx="0">
                  <c:v>5.2282865653514818</c:v>
                </c:pt>
                <c:pt idx="1">
                  <c:v>3.1272847430502959</c:v>
                </c:pt>
                <c:pt idx="2">
                  <c:v>2.7760832486910951</c:v>
                </c:pt>
                <c:pt idx="3">
                  <c:v>2.8295053369932281</c:v>
                </c:pt>
              </c:numCache>
            </c:numRef>
          </c:val>
          <c:smooth val="0"/>
        </c:ser>
        <c:ser>
          <c:idx val="2"/>
          <c:order val="1"/>
          <c:tx>
            <c:v>Valdības koriģēto izdevum augsme, Padomes aprēķini</c:v>
          </c:tx>
          <c:spPr>
            <a:ln>
              <a:solidFill>
                <a:schemeClr val="accent2"/>
              </a:solidFill>
            </a:ln>
          </c:spPr>
          <c:marker>
            <c:symbol val="none"/>
          </c:marker>
          <c:cat>
            <c:numRef>
              <c:f>'Annex 5 Table 7'!$C$6:$F$6</c:f>
              <c:numCache>
                <c:formatCode>General</c:formatCode>
                <c:ptCount val="4"/>
                <c:pt idx="0">
                  <c:v>2017</c:v>
                </c:pt>
                <c:pt idx="1">
                  <c:v>2018</c:v>
                </c:pt>
                <c:pt idx="2">
                  <c:v>2019</c:v>
                </c:pt>
                <c:pt idx="3">
                  <c:v>2020</c:v>
                </c:pt>
              </c:numCache>
            </c:numRef>
          </c:cat>
          <c:val>
            <c:numRef>
              <c:f>'Annex 5 Table 7'!$C$10:$F$10</c:f>
              <c:numCache>
                <c:formatCode>#,##0.0</c:formatCode>
                <c:ptCount val="4"/>
                <c:pt idx="0">
                  <c:v>3.0040427102845797</c:v>
                </c:pt>
                <c:pt idx="1">
                  <c:v>1.5235990997173161</c:v>
                </c:pt>
                <c:pt idx="2">
                  <c:v>1.5880867376686325</c:v>
                </c:pt>
                <c:pt idx="3">
                  <c:v>2.8295053369931935</c:v>
                </c:pt>
              </c:numCache>
            </c:numRef>
          </c:val>
          <c:smooth val="0"/>
        </c:ser>
        <c:dLbls>
          <c:showLegendKey val="0"/>
          <c:showVal val="0"/>
          <c:showCatName val="0"/>
          <c:showSerName val="0"/>
          <c:showPercent val="0"/>
          <c:showBubbleSize val="0"/>
        </c:dLbls>
        <c:marker val="1"/>
        <c:smooth val="0"/>
        <c:axId val="139143424"/>
        <c:axId val="139145216"/>
      </c:lineChart>
      <c:catAx>
        <c:axId val="1391434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45216"/>
        <c:crosses val="autoZero"/>
        <c:auto val="1"/>
        <c:lblAlgn val="ctr"/>
        <c:lblOffset val="100"/>
        <c:noMultiLvlLbl val="0"/>
      </c:catAx>
      <c:valAx>
        <c:axId val="139145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9143424"/>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143996</xdr:colOff>
      <xdr:row>4</xdr:row>
      <xdr:rowOff>133911</xdr:rowOff>
    </xdr:from>
    <xdr:to>
      <xdr:col>12</xdr:col>
      <xdr:colOff>334496</xdr:colOff>
      <xdr:row>18</xdr:row>
      <xdr:rowOff>162485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134470</xdr:rowOff>
    </xdr:from>
    <xdr:to>
      <xdr:col>5</xdr:col>
      <xdr:colOff>190500</xdr:colOff>
      <xdr:row>18</xdr:row>
      <xdr:rowOff>163044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22411</xdr:colOff>
      <xdr:row>11</xdr:row>
      <xdr:rowOff>37538</xdr:rowOff>
    </xdr:from>
    <xdr:to>
      <xdr:col>7</xdr:col>
      <xdr:colOff>265579</xdr:colOff>
      <xdr:row>25</xdr:row>
      <xdr:rowOff>137272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11</xdr:row>
      <xdr:rowOff>0</xdr:rowOff>
    </xdr:from>
    <xdr:to>
      <xdr:col>10</xdr:col>
      <xdr:colOff>1386168</xdr:colOff>
      <xdr:row>25</xdr:row>
      <xdr:rowOff>99734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11205</xdr:colOff>
      <xdr:row>16</xdr:row>
      <xdr:rowOff>169207</xdr:rowOff>
    </xdr:from>
    <xdr:to>
      <xdr:col>7</xdr:col>
      <xdr:colOff>448235</xdr:colOff>
      <xdr:row>32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10</xdr:col>
      <xdr:colOff>1580030</xdr:colOff>
      <xdr:row>32</xdr:row>
      <xdr:rowOff>110940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11205</xdr:colOff>
      <xdr:row>12</xdr:row>
      <xdr:rowOff>169207</xdr:rowOff>
    </xdr:from>
    <xdr:to>
      <xdr:col>3</xdr:col>
      <xdr:colOff>448235</xdr:colOff>
      <xdr:row>28</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13</xdr:row>
      <xdr:rowOff>0</xdr:rowOff>
    </xdr:from>
    <xdr:to>
      <xdr:col>6</xdr:col>
      <xdr:colOff>1580030</xdr:colOff>
      <xdr:row>28</xdr:row>
      <xdr:rowOff>110940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3</xdr:col>
      <xdr:colOff>437030</xdr:colOff>
      <xdr:row>46</xdr:row>
      <xdr:rowOff>110940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31</xdr:row>
      <xdr:rowOff>0</xdr:rowOff>
    </xdr:from>
    <xdr:to>
      <xdr:col>6</xdr:col>
      <xdr:colOff>1580030</xdr:colOff>
      <xdr:row>46</xdr:row>
      <xdr:rowOff>110940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zoomScale="85" zoomScaleNormal="85" zoomScalePageLayoutView="85" workbookViewId="0">
      <selection activeCell="A5" sqref="A5"/>
    </sheetView>
  </sheetViews>
  <sheetFormatPr defaultRowHeight="15"/>
  <cols>
    <col min="1" max="1" width="28.85546875" customWidth="1"/>
    <col min="2" max="2" width="30.85546875" customWidth="1"/>
    <col min="3" max="5" width="13" hidden="1" customWidth="1"/>
    <col min="6" max="6" width="13.7109375" hidden="1" customWidth="1"/>
    <col min="7" max="9" width="13.7109375" customWidth="1"/>
    <col min="10" max="10" width="11.7109375" customWidth="1"/>
    <col min="11" max="12" width="10.28515625" customWidth="1"/>
    <col min="13" max="14" width="10.28515625" style="95" customWidth="1"/>
    <col min="15" max="15" width="30.85546875" customWidth="1"/>
  </cols>
  <sheetData>
    <row r="1" spans="1:17" ht="15.75">
      <c r="A1" s="18" t="s">
        <v>271</v>
      </c>
      <c r="B1" s="18"/>
      <c r="C1" s="18"/>
      <c r="D1" s="18"/>
      <c r="E1" s="18"/>
      <c r="F1" s="18"/>
      <c r="G1" s="18"/>
      <c r="H1" s="18"/>
      <c r="I1" s="18"/>
      <c r="J1" s="18"/>
      <c r="K1" s="19"/>
      <c r="L1" s="19"/>
      <c r="O1" s="20" t="s">
        <v>376</v>
      </c>
    </row>
    <row r="2" spans="1:17" ht="15.75">
      <c r="A2" s="18" t="s">
        <v>272</v>
      </c>
      <c r="B2" s="18"/>
      <c r="C2" s="18"/>
      <c r="D2" s="18"/>
      <c r="E2" s="18"/>
      <c r="F2" s="18"/>
      <c r="G2" s="18"/>
      <c r="H2" s="18"/>
      <c r="I2" s="18"/>
      <c r="J2" s="18"/>
      <c r="K2" s="19"/>
      <c r="L2" s="19"/>
      <c r="O2" s="20" t="s">
        <v>377</v>
      </c>
    </row>
    <row r="3" spans="1:17" s="23" customFormat="1" ht="12.75">
      <c r="A3" s="22" t="s">
        <v>2</v>
      </c>
      <c r="B3" s="22"/>
      <c r="C3" s="22"/>
      <c r="D3" s="22"/>
      <c r="E3" s="22"/>
      <c r="F3" s="22"/>
      <c r="G3" s="22"/>
      <c r="H3" s="22"/>
      <c r="I3" s="22"/>
      <c r="J3" s="158"/>
      <c r="K3" s="21"/>
      <c r="L3" s="21"/>
      <c r="M3" s="96"/>
      <c r="N3" s="96"/>
    </row>
    <row r="4" spans="1:17" s="23" customFormat="1" ht="12.75">
      <c r="A4" s="22" t="s">
        <v>3</v>
      </c>
      <c r="B4" s="22"/>
      <c r="C4" s="22"/>
      <c r="D4" s="22"/>
      <c r="E4" s="22"/>
      <c r="F4" s="22"/>
      <c r="G4" s="22"/>
      <c r="H4" s="22"/>
      <c r="I4" s="22"/>
      <c r="J4" s="22"/>
      <c r="K4" s="21"/>
      <c r="L4" s="21"/>
      <c r="M4" s="96"/>
      <c r="N4" s="96"/>
    </row>
    <row r="5" spans="1:17" ht="8.25" customHeight="1">
      <c r="B5" s="19"/>
      <c r="C5" s="19"/>
      <c r="D5" s="19"/>
      <c r="E5" s="19"/>
      <c r="F5" s="19"/>
      <c r="G5" s="19"/>
      <c r="H5" s="19"/>
      <c r="I5" s="19"/>
      <c r="J5" s="19"/>
      <c r="K5" s="19"/>
      <c r="L5" s="19"/>
      <c r="M5" s="57"/>
      <c r="N5" s="57"/>
    </row>
    <row r="6" spans="1:17">
      <c r="A6" s="113" t="s">
        <v>157</v>
      </c>
      <c r="B6" s="110" t="s">
        <v>155</v>
      </c>
      <c r="C6" s="1">
        <v>2013</v>
      </c>
      <c r="D6" s="1">
        <v>2014</v>
      </c>
      <c r="E6" s="1">
        <v>2015</v>
      </c>
      <c r="F6" s="8">
        <v>2016</v>
      </c>
      <c r="G6" s="3">
        <v>2017</v>
      </c>
      <c r="H6" s="24"/>
      <c r="I6" s="230">
        <v>2018</v>
      </c>
      <c r="J6" s="2"/>
      <c r="K6" s="25">
        <v>2019</v>
      </c>
      <c r="L6" s="2"/>
      <c r="M6" s="25">
        <v>2020</v>
      </c>
      <c r="N6" s="4"/>
      <c r="O6" s="97"/>
    </row>
    <row r="7" spans="1:17" s="99" customFormat="1" ht="45">
      <c r="A7" s="114"/>
      <c r="B7" s="111"/>
      <c r="C7" s="5" t="s">
        <v>284</v>
      </c>
      <c r="D7" s="5" t="s">
        <v>284</v>
      </c>
      <c r="E7" s="5" t="s">
        <v>284</v>
      </c>
      <c r="F7" s="6" t="s">
        <v>284</v>
      </c>
      <c r="G7" s="5" t="s">
        <v>285</v>
      </c>
      <c r="H7" s="6" t="s">
        <v>286</v>
      </c>
      <c r="I7" s="5" t="s">
        <v>285</v>
      </c>
      <c r="J7" s="6" t="s">
        <v>286</v>
      </c>
      <c r="K7" s="5" t="s">
        <v>285</v>
      </c>
      <c r="L7" s="6" t="s">
        <v>286</v>
      </c>
      <c r="M7" s="5" t="s">
        <v>285</v>
      </c>
      <c r="N7" s="5" t="s">
        <v>286</v>
      </c>
      <c r="O7" s="98"/>
    </row>
    <row r="8" spans="1:17">
      <c r="A8" s="115" t="s">
        <v>23</v>
      </c>
      <c r="B8" s="17" t="s">
        <v>12</v>
      </c>
      <c r="C8" s="112">
        <f>'Annex 5 Table 2'!C20</f>
        <v>6834.1287327575947</v>
      </c>
      <c r="D8" s="112">
        <f>'Annex 5 Table 2'!D20</f>
        <v>7253.3864200000025</v>
      </c>
      <c r="E8" s="112">
        <f>'Annex 5 Table 2'!E20</f>
        <v>7476.9657335199981</v>
      </c>
      <c r="F8" s="118">
        <f>'Annex 5 Table 2'!F20</f>
        <v>7504.8742599999969</v>
      </c>
      <c r="G8" s="112">
        <f>'Annex 5 Table 2'!G20</f>
        <v>8505.0666455451483</v>
      </c>
      <c r="H8" s="118">
        <f>'Annex 5 Table 2'!H20</f>
        <v>8470.3876450304651</v>
      </c>
      <c r="I8" s="112">
        <f>'Annex 5 Table 2'!I20</f>
        <v>8958.1138470971564</v>
      </c>
      <c r="J8" s="118">
        <f>'Annex 5 Table 2'!J20</f>
        <v>8844.6763979462285</v>
      </c>
      <c r="K8" s="112">
        <f>'Annex 5 Table 2'!K20</f>
        <v>9305.9618814457062</v>
      </c>
      <c r="L8" s="118">
        <f>'Annex 5 Table 2'!L20</f>
        <v>8998.3322108721241</v>
      </c>
      <c r="M8" s="117">
        <f>'Annex 5 Table 2'!M20</f>
        <v>9745.0744751831553</v>
      </c>
      <c r="N8" s="112">
        <f>'Annex 5 Table 2'!N20</f>
        <v>9650.4252311831551</v>
      </c>
      <c r="O8" s="17" t="s">
        <v>13</v>
      </c>
      <c r="P8" s="100"/>
      <c r="Q8" s="100"/>
    </row>
    <row r="9" spans="1:17" ht="15" customHeight="1">
      <c r="A9" s="115" t="s">
        <v>26</v>
      </c>
      <c r="B9" s="17" t="s">
        <v>0</v>
      </c>
      <c r="C9" s="112">
        <f>'Annex 5 Table 3'!D49</f>
        <v>6661.8603598885393</v>
      </c>
      <c r="D9" s="112">
        <f>'Annex 5 Table 3'!E49</f>
        <v>7127.3565398971805</v>
      </c>
      <c r="E9" s="112">
        <f>'Annex 5 Table 3'!F49</f>
        <v>7503.9971281681219</v>
      </c>
      <c r="F9" s="118">
        <f>'Annex 5 Table 3'!G49</f>
        <v>7435.4416330888544</v>
      </c>
      <c r="G9" s="112">
        <f>'Annex 5 Table 3'!H49</f>
        <v>8693.1134232347267</v>
      </c>
      <c r="H9" s="118">
        <f>'Annex 5 Table 3'!I49</f>
        <v>8665.6868146398483</v>
      </c>
      <c r="I9" s="112">
        <f>'Annex 5 Table 3'!J49</f>
        <v>9138.895810893946</v>
      </c>
      <c r="J9" s="118">
        <f>'Annex 5 Table 3'!K49</f>
        <v>8997.3037884369878</v>
      </c>
      <c r="K9" s="112">
        <f>'Annex 5 Table 3'!L49</f>
        <v>9701.7364938490991</v>
      </c>
      <c r="L9" s="118">
        <f>'Annex 5 Table 3'!M49</f>
        <v>9116.2076793247288</v>
      </c>
      <c r="M9" s="117">
        <f>'Annex 5 Table 3'!N49</f>
        <v>9728.6967222999137</v>
      </c>
      <c r="N9" s="112">
        <f>'Annex 5 Table 3'!O49</f>
        <v>9359.6569243597423</v>
      </c>
      <c r="O9" s="17" t="s">
        <v>244</v>
      </c>
      <c r="P9" s="100"/>
      <c r="Q9" s="100"/>
    </row>
    <row r="10" spans="1:17">
      <c r="A10" s="115" t="s">
        <v>93</v>
      </c>
      <c r="B10" s="17" t="s">
        <v>105</v>
      </c>
      <c r="C10" s="112" t="s">
        <v>8</v>
      </c>
      <c r="D10" s="112" t="s">
        <v>8</v>
      </c>
      <c r="E10" s="112">
        <v>7352.7598172786984</v>
      </c>
      <c r="F10" s="118">
        <v>7601.8147382052684</v>
      </c>
      <c r="G10" s="112">
        <v>9813.2132339999989</v>
      </c>
      <c r="H10" s="118">
        <f>G10</f>
        <v>9813.2132339999989</v>
      </c>
      <c r="I10" s="112">
        <f>'Annex 5 Table 4'!C33</f>
        <v>8721.824122</v>
      </c>
      <c r="J10" s="118">
        <f>'Annex 5 Table 4'!D33</f>
        <v>8730.9271509999999</v>
      </c>
      <c r="K10" s="112">
        <f>'Annex 5 Table 4'!E33</f>
        <v>9053.4718850000008</v>
      </c>
      <c r="L10" s="118">
        <f>'Annex 5 Table 4'!F33</f>
        <v>9089.1439730000002</v>
      </c>
      <c r="M10" s="117" t="s">
        <v>8</v>
      </c>
      <c r="N10" s="112" t="s">
        <v>8</v>
      </c>
      <c r="O10" s="17" t="s">
        <v>245</v>
      </c>
      <c r="P10" s="100"/>
      <c r="Q10" s="100"/>
    </row>
    <row r="11" spans="1:17" ht="6.75" customHeight="1">
      <c r="A11" s="116"/>
      <c r="B11" s="101"/>
      <c r="C11" s="26"/>
      <c r="D11" s="26"/>
      <c r="E11" s="26"/>
      <c r="F11" s="28"/>
      <c r="G11" s="26"/>
      <c r="H11" s="28"/>
      <c r="I11" s="26"/>
      <c r="J11" s="28"/>
      <c r="K11" s="26"/>
      <c r="L11" s="28"/>
      <c r="M11" s="38"/>
      <c r="N11" s="38"/>
      <c r="O11" s="101"/>
      <c r="P11" s="100"/>
      <c r="Q11" s="100"/>
    </row>
    <row r="12" spans="1:17" ht="33.75" customHeight="1">
      <c r="A12" s="116" t="s">
        <v>232</v>
      </c>
      <c r="B12" s="17" t="s">
        <v>84</v>
      </c>
      <c r="C12" s="26">
        <f t="shared" ref="C12:N12" si="0">MIN(C8:C9)</f>
        <v>6661.8603598885393</v>
      </c>
      <c r="D12" s="26">
        <f t="shared" si="0"/>
        <v>7127.3565398971805</v>
      </c>
      <c r="E12" s="26">
        <f t="shared" si="0"/>
        <v>7476.9657335199981</v>
      </c>
      <c r="F12" s="28">
        <f t="shared" si="0"/>
        <v>7435.4416330888544</v>
      </c>
      <c r="G12" s="26">
        <f t="shared" si="0"/>
        <v>8505.0666455451483</v>
      </c>
      <c r="H12" s="28">
        <f t="shared" si="0"/>
        <v>8470.3876450304651</v>
      </c>
      <c r="I12" s="26">
        <f t="shared" si="0"/>
        <v>8958.1138470971564</v>
      </c>
      <c r="J12" s="28">
        <f t="shared" si="0"/>
        <v>8844.6763979462285</v>
      </c>
      <c r="K12" s="26">
        <f t="shared" si="0"/>
        <v>9305.9618814457062</v>
      </c>
      <c r="L12" s="28">
        <f t="shared" ref="L12" si="1">MIN(L8:L9)</f>
        <v>8998.3322108721241</v>
      </c>
      <c r="M12" s="38">
        <f t="shared" si="0"/>
        <v>9728.6967222999137</v>
      </c>
      <c r="N12" s="26">
        <f t="shared" si="0"/>
        <v>9359.6569243597423</v>
      </c>
      <c r="O12" s="17" t="s">
        <v>165</v>
      </c>
      <c r="P12" s="100"/>
      <c r="Q12" s="100"/>
    </row>
    <row r="13" spans="1:17" ht="7.5" customHeight="1">
      <c r="A13" s="116"/>
      <c r="B13" s="63"/>
      <c r="C13" s="112"/>
      <c r="D13" s="112"/>
      <c r="E13" s="112"/>
      <c r="F13" s="118"/>
      <c r="G13" s="112"/>
      <c r="H13" s="118"/>
      <c r="I13" s="112"/>
      <c r="J13" s="118"/>
      <c r="K13" s="26"/>
      <c r="L13" s="28"/>
      <c r="M13" s="38"/>
      <c r="N13" s="38"/>
      <c r="O13" s="63"/>
      <c r="P13" s="100"/>
      <c r="Q13" s="100"/>
    </row>
    <row r="14" spans="1:17" ht="16.5">
      <c r="A14" s="50" t="s">
        <v>233</v>
      </c>
      <c r="B14" s="45" t="s">
        <v>168</v>
      </c>
      <c r="C14" s="112" t="s">
        <v>8</v>
      </c>
      <c r="D14" s="112" t="s">
        <v>8</v>
      </c>
      <c r="E14" s="112" t="s">
        <v>8</v>
      </c>
      <c r="F14" s="118" t="s">
        <v>8</v>
      </c>
      <c r="G14" s="112">
        <f t="shared" ref="G14:N14" si="2">G20/100*0.1</f>
        <v>26.676154242064037</v>
      </c>
      <c r="H14" s="118">
        <f t="shared" si="2"/>
        <v>26.676154242064037</v>
      </c>
      <c r="I14" s="112">
        <f t="shared" si="2"/>
        <v>28.35936228773194</v>
      </c>
      <c r="J14" s="118">
        <f t="shared" si="2"/>
        <v>28.35936228773194</v>
      </c>
      <c r="K14" s="112">
        <f t="shared" si="2"/>
        <v>29.976600714716213</v>
      </c>
      <c r="L14" s="118">
        <f t="shared" si="2"/>
        <v>29.976600714716213</v>
      </c>
      <c r="M14" s="117">
        <f t="shared" si="2"/>
        <v>31.662955402217456</v>
      </c>
      <c r="N14" s="112">
        <f t="shared" si="2"/>
        <v>31.662955402217456</v>
      </c>
      <c r="O14" s="45" t="s">
        <v>166</v>
      </c>
      <c r="P14" s="100"/>
      <c r="Q14" s="100"/>
    </row>
    <row r="15" spans="1:17" ht="16.5">
      <c r="A15" s="50" t="s">
        <v>234</v>
      </c>
      <c r="B15" s="45" t="s">
        <v>169</v>
      </c>
      <c r="C15" s="112" t="s">
        <v>8</v>
      </c>
      <c r="D15" s="112" t="s">
        <v>8</v>
      </c>
      <c r="E15" s="112" t="s">
        <v>8</v>
      </c>
      <c r="F15" s="118" t="s">
        <v>8</v>
      </c>
      <c r="G15" s="112" t="s">
        <v>8</v>
      </c>
      <c r="H15" s="118" t="s">
        <v>8</v>
      </c>
      <c r="I15" s="112">
        <f t="shared" ref="I15:N15" si="3">G14</f>
        <v>26.676154242064037</v>
      </c>
      <c r="J15" s="118">
        <f t="shared" si="3"/>
        <v>26.676154242064037</v>
      </c>
      <c r="K15" s="102">
        <f t="shared" si="3"/>
        <v>28.35936228773194</v>
      </c>
      <c r="L15" s="103">
        <f t="shared" si="3"/>
        <v>28.35936228773194</v>
      </c>
      <c r="M15" s="104">
        <f t="shared" si="3"/>
        <v>29.976600714716213</v>
      </c>
      <c r="N15" s="104">
        <f t="shared" si="3"/>
        <v>29.976600714716213</v>
      </c>
      <c r="O15" s="45" t="s">
        <v>167</v>
      </c>
      <c r="P15" s="100"/>
      <c r="Q15" s="100"/>
    </row>
    <row r="16" spans="1:17" ht="6" customHeight="1">
      <c r="A16" s="116"/>
      <c r="B16" s="101"/>
      <c r="C16" s="26"/>
      <c r="D16" s="26"/>
      <c r="E16" s="26"/>
      <c r="F16" s="28"/>
      <c r="G16" s="26"/>
      <c r="H16" s="28"/>
      <c r="I16" s="26"/>
      <c r="J16" s="28"/>
      <c r="K16" s="26"/>
      <c r="L16" s="28"/>
      <c r="M16" s="38"/>
      <c r="N16" s="38"/>
      <c r="O16" s="101"/>
      <c r="P16" s="100"/>
      <c r="Q16" s="100"/>
    </row>
    <row r="17" spans="1:17" ht="30">
      <c r="A17" s="116" t="s">
        <v>236</v>
      </c>
      <c r="B17" s="45" t="s">
        <v>85</v>
      </c>
      <c r="C17" s="112" t="s">
        <v>8</v>
      </c>
      <c r="D17" s="112" t="s">
        <v>8</v>
      </c>
      <c r="E17" s="112">
        <f>E12-E10</f>
        <v>124.20591624129975</v>
      </c>
      <c r="F17" s="118">
        <f>F12-F10</f>
        <v>-166.37310511641408</v>
      </c>
      <c r="G17" s="112">
        <f t="shared" ref="G17:H17" si="4">(G12-G14)-G10</f>
        <v>-1334.8227426969152</v>
      </c>
      <c r="H17" s="118">
        <f t="shared" si="4"/>
        <v>-1369.5017432115983</v>
      </c>
      <c r="I17" s="112">
        <f t="shared" ref="I17:L17" si="5">(I12-I14)-(I10-I15)</f>
        <v>234.60651705148848</v>
      </c>
      <c r="J17" s="118">
        <f t="shared" si="5"/>
        <v>112.06603890056067</v>
      </c>
      <c r="K17" s="112">
        <f t="shared" si="5"/>
        <v>250.87275801872238</v>
      </c>
      <c r="L17" s="118">
        <f t="shared" si="5"/>
        <v>-92.429000554859158</v>
      </c>
      <c r="M17" s="117">
        <f>M12</f>
        <v>9728.6967222999137</v>
      </c>
      <c r="N17" s="112">
        <f>N12</f>
        <v>9359.6569243597423</v>
      </c>
      <c r="O17" s="45" t="s">
        <v>170</v>
      </c>
      <c r="P17" s="100"/>
      <c r="Q17" s="100"/>
    </row>
    <row r="18" spans="1:17">
      <c r="A18" s="116" t="s">
        <v>237</v>
      </c>
      <c r="B18" s="17" t="s">
        <v>235</v>
      </c>
      <c r="C18" s="112" t="s">
        <v>8</v>
      </c>
      <c r="D18" s="112" t="s">
        <v>8</v>
      </c>
      <c r="E18" s="112">
        <f t="shared" ref="E18:N18" si="6">ABS(E17)</f>
        <v>124.20591624129975</v>
      </c>
      <c r="F18" s="118">
        <f t="shared" si="6"/>
        <v>166.37310511641408</v>
      </c>
      <c r="G18" s="112">
        <f t="shared" si="6"/>
        <v>1334.8227426969152</v>
      </c>
      <c r="H18" s="118">
        <f t="shared" si="6"/>
        <v>1369.5017432115983</v>
      </c>
      <c r="I18" s="112">
        <f t="shared" si="6"/>
        <v>234.60651705148848</v>
      </c>
      <c r="J18" s="118">
        <f t="shared" si="6"/>
        <v>112.06603890056067</v>
      </c>
      <c r="K18" s="112">
        <f t="shared" si="6"/>
        <v>250.87275801872238</v>
      </c>
      <c r="L18" s="118">
        <f t="shared" si="6"/>
        <v>92.429000554859158</v>
      </c>
      <c r="M18" s="117">
        <f t="shared" si="6"/>
        <v>9728.6967222999137</v>
      </c>
      <c r="N18" s="112">
        <f t="shared" si="6"/>
        <v>9359.6569243597423</v>
      </c>
      <c r="O18" s="17" t="s">
        <v>241</v>
      </c>
      <c r="P18" s="105"/>
      <c r="Q18" s="100"/>
    </row>
    <row r="19" spans="1:17" ht="6" customHeight="1">
      <c r="A19" s="116"/>
      <c r="B19" s="101"/>
      <c r="C19" s="26"/>
      <c r="D19" s="26"/>
      <c r="E19" s="26"/>
      <c r="F19" s="28"/>
      <c r="G19" s="26"/>
      <c r="H19" s="28"/>
      <c r="I19" s="26"/>
      <c r="J19" s="28"/>
      <c r="K19" s="26"/>
      <c r="L19" s="28"/>
      <c r="M19" s="38"/>
      <c r="N19" s="38"/>
      <c r="O19" s="101"/>
      <c r="P19" s="100"/>
      <c r="Q19" s="100"/>
    </row>
    <row r="20" spans="1:17">
      <c r="A20" s="116" t="s">
        <v>238</v>
      </c>
      <c r="B20" s="45" t="s">
        <v>24</v>
      </c>
      <c r="C20" s="26">
        <f>'Annex 5 Table 2'!C18</f>
        <v>22786.507999999994</v>
      </c>
      <c r="D20" s="26">
        <f>'Annex 5 Table 2'!D18</f>
        <v>23631.154000000002</v>
      </c>
      <c r="E20" s="26">
        <f>'Annex 5 Table 2'!E18</f>
        <v>24368.269</v>
      </c>
      <c r="F20" s="28">
        <f>'Annex 5 Table 2'!F18</f>
        <v>25021.334000000003</v>
      </c>
      <c r="G20" s="26">
        <f>'Annex 5 Table 2'!G18</f>
        <v>26676.154242064036</v>
      </c>
      <c r="H20" s="28">
        <f>'Annex 5 Table 2'!H18</f>
        <v>26676.154242064036</v>
      </c>
      <c r="I20" s="26">
        <f>'Annex 5 Table 2'!I18</f>
        <v>28359.362287731936</v>
      </c>
      <c r="J20" s="28">
        <f>'Annex 5 Table 2'!J18</f>
        <v>28359.362287731936</v>
      </c>
      <c r="K20" s="26">
        <f>'Annex 5 Table 2'!K18</f>
        <v>29976.600714716209</v>
      </c>
      <c r="L20" s="28">
        <f>'Annex 5 Table 2'!L18</f>
        <v>29976.600714716209</v>
      </c>
      <c r="M20" s="38">
        <f>'Annex 5 Table 2'!M18</f>
        <v>31662.955402217456</v>
      </c>
      <c r="N20" s="26">
        <f>'Annex 5 Table 2'!N18</f>
        <v>31662.955402217456</v>
      </c>
      <c r="O20" s="101" t="s">
        <v>240</v>
      </c>
      <c r="P20" s="100"/>
      <c r="Q20" s="100"/>
    </row>
    <row r="21" spans="1:17" ht="15" customHeight="1">
      <c r="A21" s="116" t="s">
        <v>239</v>
      </c>
      <c r="B21" s="45" t="s">
        <v>86</v>
      </c>
      <c r="C21" s="112">
        <f>C20/100*0.1</f>
        <v>22.786507999999998</v>
      </c>
      <c r="D21" s="112">
        <f>D20/100*0.1</f>
        <v>23.631154000000006</v>
      </c>
      <c r="E21" s="112">
        <f>E20/100*0.1</f>
        <v>24.368269000000002</v>
      </c>
      <c r="F21" s="118">
        <f>F20/100*0.1</f>
        <v>25.021334000000003</v>
      </c>
      <c r="G21" s="112">
        <f t="shared" ref="G21:N21" si="7">G20/100*0.1</f>
        <v>26.676154242064037</v>
      </c>
      <c r="H21" s="118">
        <f t="shared" si="7"/>
        <v>26.676154242064037</v>
      </c>
      <c r="I21" s="112">
        <f t="shared" si="7"/>
        <v>28.35936228773194</v>
      </c>
      <c r="J21" s="118">
        <f t="shared" si="7"/>
        <v>28.35936228773194</v>
      </c>
      <c r="K21" s="112">
        <f t="shared" si="7"/>
        <v>29.976600714716213</v>
      </c>
      <c r="L21" s="118">
        <f t="shared" si="7"/>
        <v>29.976600714716213</v>
      </c>
      <c r="M21" s="117">
        <f t="shared" si="7"/>
        <v>31.662955402217456</v>
      </c>
      <c r="N21" s="112">
        <f t="shared" si="7"/>
        <v>31.662955402217456</v>
      </c>
      <c r="O21" s="45" t="s">
        <v>171</v>
      </c>
      <c r="P21" s="100"/>
      <c r="Q21" s="100"/>
    </row>
    <row r="22" spans="1:17" ht="6" customHeight="1">
      <c r="A22" s="116"/>
      <c r="B22" s="101"/>
      <c r="C22" s="26"/>
      <c r="D22" s="26"/>
      <c r="E22" s="26"/>
      <c r="F22" s="28"/>
      <c r="G22" s="26"/>
      <c r="H22" s="28"/>
      <c r="I22" s="26"/>
      <c r="J22" s="28"/>
      <c r="K22" s="26"/>
      <c r="L22" s="28"/>
      <c r="M22" s="38"/>
      <c r="N22" s="38"/>
      <c r="O22" s="101"/>
      <c r="P22" s="100"/>
      <c r="Q22" s="100"/>
    </row>
    <row r="23" spans="1:17" ht="45">
      <c r="A23" s="53" t="s">
        <v>242</v>
      </c>
      <c r="B23" s="45" t="s">
        <v>161</v>
      </c>
      <c r="C23" s="26">
        <f t="shared" ref="C23:H23" si="8">IF(C18&gt;C21,C12,C10)</f>
        <v>6661.8603598885393</v>
      </c>
      <c r="D23" s="26">
        <f t="shared" si="8"/>
        <v>7127.3565398971805</v>
      </c>
      <c r="E23" s="26">
        <f t="shared" si="8"/>
        <v>7476.9657335199981</v>
      </c>
      <c r="F23" s="28">
        <f t="shared" si="8"/>
        <v>7435.4416330888544</v>
      </c>
      <c r="G23" s="26">
        <f t="shared" si="8"/>
        <v>8505.0666455451483</v>
      </c>
      <c r="H23" s="28">
        <f t="shared" si="8"/>
        <v>8470.3876450304651</v>
      </c>
      <c r="I23" s="26">
        <f t="shared" ref="I23:L23" si="9">IF(I18&gt;I21,I12,I10)</f>
        <v>8958.1138470971564</v>
      </c>
      <c r="J23" s="28">
        <f t="shared" si="9"/>
        <v>8844.6763979462285</v>
      </c>
      <c r="K23" s="26">
        <f t="shared" si="9"/>
        <v>9305.9618814457062</v>
      </c>
      <c r="L23" s="28">
        <f t="shared" si="9"/>
        <v>8998.3322108721241</v>
      </c>
      <c r="M23" s="38">
        <f>IF(M18&gt;M21,M12,M10)</f>
        <v>9728.6967222999137</v>
      </c>
      <c r="N23" s="26">
        <f>IF(N18&gt;N21,N12,N10)</f>
        <v>9359.6569243597423</v>
      </c>
      <c r="O23" s="49" t="s">
        <v>160</v>
      </c>
      <c r="P23" s="100"/>
      <c r="Q23" s="100"/>
    </row>
    <row r="24" spans="1:17" ht="30">
      <c r="A24" s="115" t="s">
        <v>333</v>
      </c>
      <c r="B24" s="45" t="s">
        <v>334</v>
      </c>
      <c r="C24" s="26">
        <f>C23</f>
        <v>6661.8603598885393</v>
      </c>
      <c r="D24" s="26">
        <f>D23</f>
        <v>7127.3565398971805</v>
      </c>
      <c r="E24" s="26">
        <f t="shared" ref="E24:F24" si="10">E23</f>
        <v>7476.9657335199981</v>
      </c>
      <c r="F24" s="28">
        <f t="shared" si="10"/>
        <v>7435.4416330888544</v>
      </c>
      <c r="G24" s="26">
        <f>G23-G14</f>
        <v>8478.3904913030838</v>
      </c>
      <c r="H24" s="28">
        <f>H23-H14</f>
        <v>8443.7114907884006</v>
      </c>
      <c r="I24" s="26">
        <f t="shared" ref="I24:N24" si="11">I23-I14</f>
        <v>8929.754484809424</v>
      </c>
      <c r="J24" s="28">
        <f t="shared" si="11"/>
        <v>8816.317035658496</v>
      </c>
      <c r="K24" s="26">
        <f>K23</f>
        <v>9305.9618814457062</v>
      </c>
      <c r="L24" s="28">
        <f t="shared" si="11"/>
        <v>8968.3556101574086</v>
      </c>
      <c r="M24" s="38">
        <f t="shared" si="11"/>
        <v>9697.0337668976954</v>
      </c>
      <c r="N24" s="26">
        <f t="shared" si="11"/>
        <v>9327.993968957524</v>
      </c>
      <c r="O24" s="49" t="s">
        <v>335</v>
      </c>
      <c r="P24" s="100"/>
      <c r="Q24" s="100"/>
    </row>
    <row r="25" spans="1:17" ht="60">
      <c r="A25" s="115" t="s">
        <v>227</v>
      </c>
      <c r="B25" s="43" t="s">
        <v>163</v>
      </c>
      <c r="C25" s="112">
        <f>'Annex 5 Table 3'!D9</f>
        <v>8417.7999999999993</v>
      </c>
      <c r="D25" s="112">
        <f>'Annex 5 Table 3'!E9</f>
        <v>8858.5</v>
      </c>
      <c r="E25" s="112">
        <f>'Annex 5 Table 3'!F9</f>
        <v>9025.2999999999993</v>
      </c>
      <c r="F25" s="118">
        <f>'Annex 5 Table 3'!G9</f>
        <v>9093.5</v>
      </c>
      <c r="G25" s="112">
        <f>G23-'Annex 5 Table 3'!H45+'Annex 5 Table 3'!H44-'Annex 5 Table 3'!H46-'Annex 5 Table 3'!H47-'Annex 5 Table 3'!H48</f>
        <v>10132.268375264566</v>
      </c>
      <c r="H25" s="118">
        <f>H23-'Annex 5 Table 3'!I45+'Annex 5 Table 3'!I44-'Annex 5 Table 3'!I46-'Annex 5 Table 3'!I47-'Annex 5 Table 3'!I48</f>
        <v>10097.589374749883</v>
      </c>
      <c r="I25" s="112">
        <f>I23-'Annex 5 Table 3'!J45+'Annex 5 Table 3'!J44-'Annex 5 Table 3'!J46-'Annex 5 Table 3'!J47-'Annex 5 Table 3'!J48</f>
        <v>10629.737994159655</v>
      </c>
      <c r="J25" s="118">
        <f>J23-'Annex 5 Table 3'!K45+'Annex 5 Table 3'!K44-'Annex 5 Table 3'!K46-'Annex 5 Table 3'!K47-'Annex 5 Table 3'!K48</f>
        <v>10516.300545008728</v>
      </c>
      <c r="K25" s="112">
        <f>K23-'Annex 5 Table 3'!L45+'Annex 5 Table 3'!L44-'Annex 5 Table 3'!L46-'Annex 5 Table 3'!L47-'Annex 5 Table 3'!L48</f>
        <v>11017.372082973181</v>
      </c>
      <c r="L25" s="118">
        <f>L23-'Annex 5 Table 3'!M45+'Annex 5 Table 3'!M44-'Annex 5 Table 3'!M46-'Annex 5 Table 3'!M47-'Annex 5 Table 3'!M48</f>
        <v>10709.742412399599</v>
      </c>
      <c r="M25" s="117">
        <f>M23-'Annex 5 Table 3'!N45+'Annex 5 Table 3'!N44-'Annex 5 Table 3'!N46-'Annex 5 Table 3'!N47-'Annex 5 Table 3'!N48</f>
        <v>11482.4442667313</v>
      </c>
      <c r="N25" s="112">
        <f>N23-'Annex 5 Table 3'!O45+'Annex 5 Table 3'!O44-'Annex 5 Table 3'!O46-'Annex 5 Table 3'!O47-'Annex 5 Table 3'!O48</f>
        <v>11113.404468791128</v>
      </c>
      <c r="O25" s="43" t="s">
        <v>164</v>
      </c>
      <c r="P25" s="100"/>
    </row>
    <row r="26" spans="1:17" s="21" customFormat="1" ht="28.5" customHeight="1">
      <c r="A26" s="119" t="s">
        <v>14</v>
      </c>
      <c r="B26" s="34"/>
      <c r="C26" s="34"/>
      <c r="D26" s="34"/>
      <c r="E26" s="34"/>
      <c r="F26" s="34"/>
      <c r="G26" s="34"/>
      <c r="H26" s="159"/>
      <c r="I26" s="34"/>
      <c r="J26" s="159"/>
      <c r="K26" s="106"/>
      <c r="L26" s="159"/>
      <c r="M26" s="107"/>
      <c r="N26" s="159"/>
      <c r="O26" s="35" t="s">
        <v>15</v>
      </c>
    </row>
    <row r="27" spans="1:17">
      <c r="J27" s="100"/>
      <c r="L27" s="109"/>
      <c r="N27" s="108"/>
    </row>
    <row r="28" spans="1:17">
      <c r="J28" s="100"/>
      <c r="L28" s="100"/>
    </row>
    <row r="29" spans="1:17">
      <c r="J29" s="100"/>
    </row>
  </sheetData>
  <pageMargins left="0.55118110236220474" right="0.55118110236220474" top="0.98425196850393704" bottom="0.98425196850393704" header="0.31496062992125984" footer="0.31496062992125984"/>
  <pageSetup scale="68" orientation="landscape" r:id="rId1"/>
  <headerFooter>
    <oddHeader>&amp;L&amp;"Times New Roman,Regular"Fiskālās disciplīnas padomes uzraudzības ziņojums (2017)
Fiscal discipline surveillance report (2017)&amp;R&amp;"Times New Roman,Regular"5. pielikums
Annex 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K63"/>
  <sheetViews>
    <sheetView topLeftCell="A20" zoomScale="70" zoomScaleNormal="70" workbookViewId="0">
      <selection activeCell="A20" sqref="A20"/>
    </sheetView>
  </sheetViews>
  <sheetFormatPr defaultRowHeight="15"/>
  <cols>
    <col min="1" max="1" width="9.140625" style="284"/>
    <col min="2" max="2" width="24.5703125" style="284" bestFit="1" customWidth="1"/>
    <col min="3" max="16384" width="9.140625" style="284"/>
  </cols>
  <sheetData>
    <row r="2" spans="2:11">
      <c r="B2" s="285" t="s">
        <v>320</v>
      </c>
      <c r="C2" s="286"/>
      <c r="D2" s="286"/>
      <c r="E2" s="286"/>
      <c r="F2" s="286"/>
      <c r="G2" s="286"/>
      <c r="H2" s="286"/>
      <c r="I2" s="286"/>
    </row>
    <row r="3" spans="2:11" ht="15.75" thickBot="1">
      <c r="C3" s="284">
        <v>2012</v>
      </c>
      <c r="D3" s="284">
        <v>2013</v>
      </c>
      <c r="E3" s="284">
        <v>2014</v>
      </c>
      <c r="F3" s="284">
        <v>2015</v>
      </c>
      <c r="G3" s="284">
        <v>2016</v>
      </c>
      <c r="H3" s="284">
        <v>2017</v>
      </c>
      <c r="I3" s="284">
        <v>2018</v>
      </c>
      <c r="J3" s="284">
        <v>2019</v>
      </c>
      <c r="K3" s="284">
        <v>2020</v>
      </c>
    </row>
    <row r="4" spans="2:11" ht="15.75" thickBot="1">
      <c r="B4" s="284" t="s">
        <v>321</v>
      </c>
      <c r="C4" s="287">
        <v>1.3034518360885881</v>
      </c>
      <c r="D4" s="288">
        <v>1.3034518360885881</v>
      </c>
      <c r="E4" s="288">
        <v>1.466414587625186</v>
      </c>
      <c r="F4" s="288">
        <v>1.466414587625186</v>
      </c>
      <c r="G4" s="288">
        <v>1.4320471397945227</v>
      </c>
      <c r="H4" s="288">
        <v>1.4009455718307879</v>
      </c>
      <c r="I4" s="288">
        <v>1.3803187714520258</v>
      </c>
      <c r="J4" s="288">
        <v>1.3803187714520258</v>
      </c>
      <c r="K4" s="288">
        <v>1.3803187714520258</v>
      </c>
    </row>
    <row r="5" spans="2:11" ht="15.75" thickBot="1">
      <c r="B5" s="284" t="s">
        <v>322</v>
      </c>
      <c r="C5" s="289">
        <v>1.1793427334156448</v>
      </c>
      <c r="D5" s="290">
        <v>1.1793427334156448</v>
      </c>
      <c r="E5" s="290">
        <v>1.4198739561576579</v>
      </c>
      <c r="F5" s="290">
        <v>1.4198739561576579</v>
      </c>
      <c r="G5" s="290">
        <v>1.471380316059907</v>
      </c>
      <c r="H5" s="290">
        <v>1.9841886104857736</v>
      </c>
      <c r="I5" s="290">
        <v>2.5214587809803959</v>
      </c>
      <c r="J5" s="290">
        <v>2.5214587809803959</v>
      </c>
      <c r="K5" s="290">
        <v>2.5214587809803959</v>
      </c>
    </row>
    <row r="6" spans="2:11" ht="15.75" thickBot="1">
      <c r="B6" s="284" t="s">
        <v>323</v>
      </c>
      <c r="C6" s="289">
        <v>0</v>
      </c>
      <c r="D6" s="290">
        <v>0</v>
      </c>
      <c r="E6" s="290">
        <v>-0.53224671491114151</v>
      </c>
      <c r="F6" s="290">
        <v>-0.35105495715073443</v>
      </c>
      <c r="G6" s="290">
        <v>4.5250808940752507E-2</v>
      </c>
      <c r="H6" s="291">
        <v>-1.018048537762678</v>
      </c>
      <c r="I6" s="291">
        <v>-0.56950641912429156</v>
      </c>
      <c r="J6" s="291">
        <v>-0.52138754070325932</v>
      </c>
      <c r="K6" s="291">
        <v>-2.1387540703259322E-2</v>
      </c>
    </row>
    <row r="8" spans="2:11">
      <c r="B8" s="284" t="s">
        <v>324</v>
      </c>
      <c r="C8" s="284">
        <f>C4*C6/0.5</f>
        <v>0</v>
      </c>
      <c r="D8" s="284">
        <f t="shared" ref="D8:G8" si="0">D4*D6/0.5</f>
        <v>0</v>
      </c>
      <c r="E8" s="286">
        <f t="shared" si="0"/>
        <v>-1.560988693922563</v>
      </c>
      <c r="F8" s="286">
        <f t="shared" si="0"/>
        <v>-1.0295842204479431</v>
      </c>
      <c r="G8" s="286">
        <f t="shared" si="0"/>
        <v>0.12960258303398609</v>
      </c>
      <c r="H8" s="286">
        <f>H4*H6/0.5</f>
        <v>-2.8524611817748649</v>
      </c>
      <c r="I8" s="286">
        <f t="shared" ref="I8:K8" si="1">I4*I6/0.5</f>
        <v>-1.5722008015593691</v>
      </c>
      <c r="J8" s="286">
        <f t="shared" si="1"/>
        <v>-1.439362019267832</v>
      </c>
      <c r="K8" s="286">
        <f t="shared" si="1"/>
        <v>-5.9043247815806207E-2</v>
      </c>
    </row>
    <row r="10" spans="2:11">
      <c r="B10" s="284" t="s">
        <v>325</v>
      </c>
      <c r="C10" s="292">
        <f t="shared" ref="C10:G10" si="2">C5-C8</f>
        <v>1.1793427334156448</v>
      </c>
      <c r="D10" s="292">
        <f t="shared" si="2"/>
        <v>1.1793427334156448</v>
      </c>
      <c r="E10" s="292">
        <f t="shared" si="2"/>
        <v>2.9808626500802209</v>
      </c>
      <c r="F10" s="292">
        <f t="shared" si="2"/>
        <v>2.4494581766056012</v>
      </c>
      <c r="G10" s="292">
        <f t="shared" si="2"/>
        <v>1.3417777330259208</v>
      </c>
      <c r="H10" s="292">
        <f>H5-H8</f>
        <v>4.8366497922606388</v>
      </c>
      <c r="I10" s="292">
        <f t="shared" ref="I10:K10" si="3">I5-I8</f>
        <v>4.0936595825397646</v>
      </c>
      <c r="J10" s="292">
        <f t="shared" si="3"/>
        <v>3.9608208002482277</v>
      </c>
      <c r="K10" s="292">
        <f t="shared" si="3"/>
        <v>2.5805020287962019</v>
      </c>
    </row>
    <row r="12" spans="2:11">
      <c r="B12" s="284" t="s">
        <v>326</v>
      </c>
      <c r="C12" s="292">
        <f>C10-C5</f>
        <v>0</v>
      </c>
      <c r="D12" s="292">
        <f t="shared" ref="D12:K12" si="4">D10-D5</f>
        <v>0</v>
      </c>
      <c r="E12" s="292">
        <f t="shared" si="4"/>
        <v>1.560988693922563</v>
      </c>
      <c r="F12" s="292">
        <f t="shared" si="4"/>
        <v>1.0295842204479433</v>
      </c>
      <c r="G12" s="292">
        <f t="shared" si="4"/>
        <v>-0.1296025830339862</v>
      </c>
      <c r="H12" s="292">
        <f t="shared" si="4"/>
        <v>2.8524611817748653</v>
      </c>
      <c r="I12" s="292">
        <f t="shared" si="4"/>
        <v>1.5722008015593687</v>
      </c>
      <c r="J12" s="292">
        <f t="shared" si="4"/>
        <v>1.4393620192678318</v>
      </c>
      <c r="K12" s="292">
        <f t="shared" si="4"/>
        <v>5.9043247815806055E-2</v>
      </c>
    </row>
    <row r="16" spans="2:11">
      <c r="B16" s="284" t="s">
        <v>327</v>
      </c>
      <c r="C16" s="286">
        <v>1.2387381639740895</v>
      </c>
      <c r="D16" s="286">
        <v>0.84965762760587515</v>
      </c>
      <c r="E16" s="286">
        <v>0.91810303865761111</v>
      </c>
      <c r="F16" s="286">
        <v>1.6211811779292287</v>
      </c>
      <c r="G16" s="286">
        <v>2.3463830821829914</v>
      </c>
      <c r="H16" s="286">
        <v>2.6560144979427749</v>
      </c>
      <c r="I16" s="286">
        <v>2.6593389586525471</v>
      </c>
      <c r="J16" s="286">
        <v>2.7170400008752891</v>
      </c>
      <c r="K16" s="286">
        <v>2.7704620891774221</v>
      </c>
    </row>
    <row r="17" spans="2:11">
      <c r="B17" s="284" t="s">
        <v>328</v>
      </c>
      <c r="C17" s="292">
        <f t="shared" ref="C17:K17" si="5">C12+C16</f>
        <v>1.2387381639740895</v>
      </c>
      <c r="D17" s="292">
        <f t="shared" si="5"/>
        <v>0.84965762760587515</v>
      </c>
      <c r="E17" s="292">
        <f t="shared" si="5"/>
        <v>2.4790917325801742</v>
      </c>
      <c r="F17" s="292">
        <f t="shared" si="5"/>
        <v>2.650765398377172</v>
      </c>
      <c r="G17" s="292">
        <f t="shared" si="5"/>
        <v>2.2167804991490052</v>
      </c>
      <c r="H17" s="292">
        <f t="shared" si="5"/>
        <v>5.5084756797176402</v>
      </c>
      <c r="I17" s="293">
        <f t="shared" si="5"/>
        <v>4.2315397602119162</v>
      </c>
      <c r="J17" s="293">
        <f t="shared" si="5"/>
        <v>4.1564020201431209</v>
      </c>
      <c r="K17" s="293">
        <f t="shared" si="5"/>
        <v>2.8295053369932281</v>
      </c>
    </row>
    <row r="21" spans="2:11">
      <c r="B21" s="285" t="s">
        <v>276</v>
      </c>
      <c r="C21" s="286"/>
      <c r="D21" s="286"/>
      <c r="E21" s="286"/>
      <c r="F21" s="286"/>
      <c r="G21" s="286"/>
      <c r="H21" s="286"/>
      <c r="I21" s="286"/>
    </row>
    <row r="22" spans="2:11" ht="15.75" thickBot="1">
      <c r="C22" s="284">
        <v>2012</v>
      </c>
      <c r="D22" s="284">
        <v>2013</v>
      </c>
      <c r="E22" s="284">
        <v>2014</v>
      </c>
      <c r="F22" s="284">
        <v>2015</v>
      </c>
      <c r="G22" s="284">
        <v>2016</v>
      </c>
      <c r="H22" s="284">
        <v>2017</v>
      </c>
      <c r="I22" s="284">
        <v>2018</v>
      </c>
      <c r="J22" s="284">
        <v>2019</v>
      </c>
      <c r="K22" s="284">
        <v>2020</v>
      </c>
    </row>
    <row r="23" spans="2:11" ht="15.75" thickBot="1">
      <c r="B23" s="284" t="s">
        <v>321</v>
      </c>
      <c r="C23" s="287">
        <v>1.3034518360885881</v>
      </c>
      <c r="D23" s="288">
        <v>1.3034518360885881</v>
      </c>
      <c r="E23" s="288">
        <v>1.466414587625186</v>
      </c>
      <c r="F23" s="288">
        <v>1.466414587625186</v>
      </c>
      <c r="G23" s="288">
        <v>1.4320471397945227</v>
      </c>
      <c r="H23" s="288">
        <v>1.4009455718307879</v>
      </c>
      <c r="I23" s="288">
        <v>1.3803187714520258</v>
      </c>
      <c r="J23" s="288">
        <v>1.3803187714520258</v>
      </c>
      <c r="K23" s="288">
        <v>1.3803187714520258</v>
      </c>
    </row>
    <row r="24" spans="2:11" ht="15.75" thickBot="1">
      <c r="B24" s="284" t="s">
        <v>327</v>
      </c>
      <c r="C24" s="289">
        <v>1.2349513646452814</v>
      </c>
      <c r="D24" s="290">
        <v>0.85724897908705411</v>
      </c>
      <c r="E24" s="290">
        <v>0.92427918803127507</v>
      </c>
      <c r="F24" s="290">
        <v>1.6297466662781388</v>
      </c>
      <c r="G24" s="290">
        <v>2.3585530308609477</v>
      </c>
      <c r="H24" s="290">
        <v>2.6881844466207312</v>
      </c>
      <c r="I24" s="290">
        <v>2.7115089073305034</v>
      </c>
      <c r="J24" s="290">
        <v>2.809209949553245</v>
      </c>
      <c r="K24" s="290">
        <v>2.9026320378553785</v>
      </c>
    </row>
    <row r="25" spans="2:11" ht="15.75" thickBot="1">
      <c r="B25" s="284" t="s">
        <v>323</v>
      </c>
      <c r="C25" s="289">
        <v>0</v>
      </c>
      <c r="D25" s="290">
        <v>0</v>
      </c>
      <c r="E25" s="290">
        <v>-0.53224671491114151</v>
      </c>
      <c r="F25" s="290">
        <v>-0.35105495715073443</v>
      </c>
      <c r="G25" s="290">
        <v>4.5250808940752507E-2</v>
      </c>
      <c r="H25" s="291">
        <v>-1.018048537762678</v>
      </c>
      <c r="I25" s="291">
        <v>-0.56950641912429156</v>
      </c>
      <c r="J25" s="291">
        <v>-0.52138754070325932</v>
      </c>
      <c r="K25" s="291">
        <v>-2.1387540703259322E-2</v>
      </c>
    </row>
    <row r="27" spans="2:11">
      <c r="B27" s="284" t="s">
        <v>324</v>
      </c>
      <c r="C27" s="284">
        <f>C23*C25/0.5</f>
        <v>0</v>
      </c>
      <c r="D27" s="284">
        <f t="shared" ref="D27:G27" si="6">D23*D25/0.5</f>
        <v>0</v>
      </c>
      <c r="E27" s="286">
        <f t="shared" si="6"/>
        <v>-1.560988693922563</v>
      </c>
      <c r="F27" s="286">
        <f t="shared" si="6"/>
        <v>-1.0295842204479431</v>
      </c>
      <c r="G27" s="286">
        <f t="shared" si="6"/>
        <v>0.12960258303398609</v>
      </c>
      <c r="H27" s="286">
        <f>H23*H25/0.5</f>
        <v>-2.8524611817748649</v>
      </c>
      <c r="I27" s="286">
        <f t="shared" ref="I27:K27" si="7">I23*I25/0.5</f>
        <v>-1.5722008015593691</v>
      </c>
      <c r="J27" s="286">
        <f t="shared" si="7"/>
        <v>-1.439362019267832</v>
      </c>
      <c r="K27" s="286">
        <f t="shared" si="7"/>
        <v>-5.9043247815806207E-2</v>
      </c>
    </row>
    <row r="29" spans="2:11">
      <c r="B29" s="284" t="s">
        <v>325</v>
      </c>
      <c r="C29" s="292">
        <f t="shared" ref="C29:G29" si="8">C24-C27</f>
        <v>1.2349513646452814</v>
      </c>
      <c r="D29" s="292">
        <f t="shared" si="8"/>
        <v>0.85724897908705411</v>
      </c>
      <c r="E29" s="292">
        <f t="shared" si="8"/>
        <v>2.4852678819538383</v>
      </c>
      <c r="F29" s="292">
        <f t="shared" si="8"/>
        <v>2.6593308867260816</v>
      </c>
      <c r="G29" s="292">
        <f t="shared" si="8"/>
        <v>2.2289504478269615</v>
      </c>
      <c r="H29" s="292">
        <f>H24-H27</f>
        <v>5.5406456283955965</v>
      </c>
      <c r="I29" s="292">
        <f t="shared" ref="I29:K29" si="9">I24-I27</f>
        <v>4.283709708889873</v>
      </c>
      <c r="J29" s="292">
        <f t="shared" si="9"/>
        <v>4.2485719688210768</v>
      </c>
      <c r="K29" s="292">
        <f t="shared" si="9"/>
        <v>2.9616752856711845</v>
      </c>
    </row>
    <row r="30" spans="2:11">
      <c r="B30" s="284" t="s">
        <v>329</v>
      </c>
    </row>
    <row r="31" spans="2:11">
      <c r="B31" s="284" t="s">
        <v>330</v>
      </c>
    </row>
    <row r="34" spans="1:11">
      <c r="B34" s="284" t="s">
        <v>326</v>
      </c>
      <c r="C34" s="292">
        <f t="shared" ref="C34:K34" si="10">C29-C24</f>
        <v>0</v>
      </c>
      <c r="D34" s="292">
        <f t="shared" si="10"/>
        <v>0</v>
      </c>
      <c r="E34" s="292">
        <f t="shared" si="10"/>
        <v>1.5609886939225632</v>
      </c>
      <c r="F34" s="292">
        <f t="shared" si="10"/>
        <v>1.0295842204479428</v>
      </c>
      <c r="G34" s="292">
        <f t="shared" si="10"/>
        <v>-0.1296025830339862</v>
      </c>
      <c r="H34" s="292">
        <f t="shared" si="10"/>
        <v>2.8524611817748653</v>
      </c>
      <c r="I34" s="292">
        <f t="shared" si="10"/>
        <v>1.5722008015593696</v>
      </c>
      <c r="J34" s="292">
        <f t="shared" si="10"/>
        <v>1.4393620192678318</v>
      </c>
      <c r="K34" s="292">
        <f t="shared" si="10"/>
        <v>5.9043247815806055E-2</v>
      </c>
    </row>
    <row r="35" spans="1:11">
      <c r="I35" s="286">
        <v>1.5722008015593687</v>
      </c>
      <c r="J35" s="286">
        <v>1.4393620192678318</v>
      </c>
      <c r="K35" s="286">
        <v>5.9043247815806055E-2</v>
      </c>
    </row>
    <row r="37" spans="1:11" s="294" customFormat="1">
      <c r="A37" s="284"/>
      <c r="B37" s="284"/>
      <c r="C37" s="284"/>
      <c r="D37" s="284"/>
      <c r="E37" s="284"/>
      <c r="F37" s="284"/>
      <c r="G37" s="284"/>
      <c r="H37" s="284"/>
      <c r="I37" s="284"/>
      <c r="J37" s="284"/>
      <c r="K37" s="284"/>
    </row>
    <row r="38" spans="1:11" s="294" customFormat="1">
      <c r="A38" s="284"/>
      <c r="B38" s="284" t="s">
        <v>327</v>
      </c>
      <c r="C38" s="286">
        <v>1.2349513646452814</v>
      </c>
      <c r="D38" s="286">
        <v>0.85724897908705411</v>
      </c>
      <c r="E38" s="286">
        <v>0.92427918803127507</v>
      </c>
      <c r="F38" s="286">
        <v>1.6297466662781388</v>
      </c>
      <c r="G38" s="286">
        <v>2.3585530308609477</v>
      </c>
      <c r="H38" s="286">
        <v>2.6881844466207312</v>
      </c>
      <c r="I38" s="286">
        <v>2.7115089073305034</v>
      </c>
      <c r="J38" s="286">
        <v>2.809209949553245</v>
      </c>
      <c r="K38" s="286">
        <v>2.9026320378553785</v>
      </c>
    </row>
    <row r="39" spans="1:11" s="294" customFormat="1">
      <c r="A39" s="284"/>
      <c r="B39" s="284" t="s">
        <v>328</v>
      </c>
      <c r="C39" s="292">
        <f t="shared" ref="C39:K39" si="11">C34+C38</f>
        <v>1.2349513646452814</v>
      </c>
      <c r="D39" s="292">
        <f t="shared" si="11"/>
        <v>0.85724897908705411</v>
      </c>
      <c r="E39" s="292">
        <f t="shared" si="11"/>
        <v>2.4852678819538383</v>
      </c>
      <c r="F39" s="292">
        <f t="shared" si="11"/>
        <v>2.6593308867260816</v>
      </c>
      <c r="G39" s="292">
        <f t="shared" si="11"/>
        <v>2.2289504478269615</v>
      </c>
      <c r="H39" s="292">
        <f t="shared" si="11"/>
        <v>5.5406456283955965</v>
      </c>
      <c r="I39" s="293">
        <f t="shared" si="11"/>
        <v>4.283709708889873</v>
      </c>
      <c r="J39" s="293">
        <f t="shared" si="11"/>
        <v>4.2485719688210768</v>
      </c>
      <c r="K39" s="293">
        <f t="shared" si="11"/>
        <v>2.9616752856711845</v>
      </c>
    </row>
    <row r="40" spans="1:11" s="294" customFormat="1">
      <c r="C40" s="295"/>
      <c r="D40" s="295"/>
      <c r="E40" s="295"/>
      <c r="F40" s="295"/>
      <c r="G40" s="295"/>
      <c r="H40" s="295"/>
      <c r="I40" s="295"/>
      <c r="J40" s="295"/>
      <c r="K40" s="295"/>
    </row>
    <row r="41" spans="1:11" s="294" customFormat="1">
      <c r="C41" s="295"/>
      <c r="D41" s="295"/>
      <c r="E41" s="295"/>
      <c r="F41" s="295"/>
      <c r="G41" s="295"/>
      <c r="H41" s="295"/>
      <c r="I41" s="295"/>
      <c r="J41" s="295"/>
      <c r="K41" s="295"/>
    </row>
    <row r="42" spans="1:11" s="294" customFormat="1">
      <c r="C42" s="295"/>
      <c r="D42" s="295"/>
      <c r="E42" s="295"/>
      <c r="F42" s="295"/>
      <c r="G42" s="295"/>
      <c r="H42" s="295"/>
      <c r="I42" s="295"/>
      <c r="J42" s="295"/>
      <c r="K42" s="295"/>
    </row>
    <row r="45" spans="1:11">
      <c r="B45" s="296" t="s">
        <v>277</v>
      </c>
    </row>
    <row r="46" spans="1:11" s="294" customFormat="1" ht="15.75" thickBot="1">
      <c r="B46" s="284"/>
      <c r="C46" s="284">
        <v>2012</v>
      </c>
      <c r="D46" s="284">
        <v>2013</v>
      </c>
      <c r="E46" s="284">
        <v>2014</v>
      </c>
      <c r="F46" s="284">
        <v>2015</v>
      </c>
      <c r="G46" s="284">
        <v>2016</v>
      </c>
      <c r="H46" s="284">
        <v>2017</v>
      </c>
      <c r="I46" s="284">
        <v>2018</v>
      </c>
      <c r="J46" s="284">
        <v>2019</v>
      </c>
      <c r="K46" s="284">
        <v>2020</v>
      </c>
    </row>
    <row r="47" spans="1:11" s="294" customFormat="1" ht="15.75" thickBot="1">
      <c r="B47" s="284" t="s">
        <v>321</v>
      </c>
      <c r="C47" s="287">
        <v>1.3034518360885881</v>
      </c>
      <c r="D47" s="288">
        <v>1.3034518360885881</v>
      </c>
      <c r="E47" s="288">
        <v>1.466414587625186</v>
      </c>
      <c r="F47" s="288">
        <v>1.466414587625186</v>
      </c>
      <c r="G47" s="288">
        <v>1.4320471397945227</v>
      </c>
      <c r="H47" s="288">
        <v>1.4009455718307879</v>
      </c>
      <c r="I47" s="288">
        <v>1.3803187714520258</v>
      </c>
      <c r="J47" s="288">
        <v>1.3803187714520258</v>
      </c>
      <c r="K47" s="288">
        <v>1.3803187714520258</v>
      </c>
    </row>
    <row r="48" spans="1:11" s="294" customFormat="1" ht="15.75" thickBot="1">
      <c r="B48" s="284" t="s">
        <v>331</v>
      </c>
      <c r="C48" s="289">
        <v>1.2387381639740895</v>
      </c>
      <c r="D48" s="290">
        <v>0.84965762760587515</v>
      </c>
      <c r="E48" s="290">
        <v>0.91810303865761111</v>
      </c>
      <c r="F48" s="290">
        <v>1.6211811779292287</v>
      </c>
      <c r="G48" s="290">
        <v>2.3463830821829914</v>
      </c>
      <c r="H48" s="290">
        <v>2.6560144979427749</v>
      </c>
      <c r="I48" s="290">
        <v>2.6593389586525471</v>
      </c>
      <c r="J48" s="290">
        <v>2.7170400008752891</v>
      </c>
      <c r="K48" s="290">
        <v>2.7704620891774221</v>
      </c>
    </row>
    <row r="49" spans="2:11" s="294" customFormat="1" ht="15.75" thickBot="1">
      <c r="B49" s="284" t="s">
        <v>323</v>
      </c>
      <c r="C49" s="289">
        <v>0</v>
      </c>
      <c r="D49" s="290">
        <v>0</v>
      </c>
      <c r="E49" s="290">
        <v>-0.53224671491114151</v>
      </c>
      <c r="F49" s="290">
        <v>-0.35105495715073443</v>
      </c>
      <c r="G49" s="290">
        <v>4.5250808940752507E-2</v>
      </c>
      <c r="H49" s="291">
        <v>-0.91804853776267803</v>
      </c>
      <c r="I49" s="291">
        <v>-0.1695064191242916</v>
      </c>
      <c r="J49" s="291">
        <v>-2.1387540703259322E-2</v>
      </c>
      <c r="K49" s="291">
        <v>-2.1387540703259322E-2</v>
      </c>
    </row>
    <row r="50" spans="2:11" s="294" customFormat="1">
      <c r="B50" s="297"/>
    </row>
    <row r="52" spans="2:11">
      <c r="F52" s="284" t="s">
        <v>332</v>
      </c>
      <c r="H52" s="292">
        <f>H49-H25</f>
        <v>9.9999999999999978E-2</v>
      </c>
      <c r="I52" s="292">
        <f>I49-I25</f>
        <v>0.39999999999999997</v>
      </c>
      <c r="J52" s="292">
        <f>J49-J25</f>
        <v>0.5</v>
      </c>
      <c r="K52" s="292">
        <f>K49-K25</f>
        <v>0</v>
      </c>
    </row>
    <row r="54" spans="2:11">
      <c r="B54" s="284" t="s">
        <v>324</v>
      </c>
      <c r="C54" s="284">
        <f t="shared" ref="C54:K54" si="12">C23*C49/0.5</f>
        <v>0</v>
      </c>
      <c r="D54" s="298">
        <f t="shared" si="12"/>
        <v>0</v>
      </c>
      <c r="E54" s="286">
        <f t="shared" si="12"/>
        <v>-1.560988693922563</v>
      </c>
      <c r="F54" s="286">
        <f t="shared" si="12"/>
        <v>-1.0295842204479431</v>
      </c>
      <c r="G54" s="286">
        <f t="shared" si="12"/>
        <v>0.12960258303398609</v>
      </c>
      <c r="H54" s="286">
        <f t="shared" si="12"/>
        <v>-2.5722720674087074</v>
      </c>
      <c r="I54" s="286">
        <f t="shared" si="12"/>
        <v>-0.4679457843977487</v>
      </c>
      <c r="J54" s="286">
        <f t="shared" si="12"/>
        <v>-5.9043247815806207E-2</v>
      </c>
      <c r="K54" s="286">
        <f t="shared" si="12"/>
        <v>-5.9043247815806207E-2</v>
      </c>
    </row>
    <row r="56" spans="2:11">
      <c r="B56" s="284" t="s">
        <v>325</v>
      </c>
      <c r="C56" s="292">
        <f t="shared" ref="C56:K56" si="13">C48-C54</f>
        <v>1.2387381639740895</v>
      </c>
      <c r="D56" s="292">
        <f t="shared" si="13"/>
        <v>0.84965762760587515</v>
      </c>
      <c r="E56" s="292">
        <f t="shared" si="13"/>
        <v>2.4790917325801742</v>
      </c>
      <c r="F56" s="292">
        <f t="shared" si="13"/>
        <v>2.650765398377172</v>
      </c>
      <c r="G56" s="292">
        <f t="shared" si="13"/>
        <v>2.2167804991490052</v>
      </c>
      <c r="H56" s="292">
        <f t="shared" si="13"/>
        <v>5.2282865653514818</v>
      </c>
      <c r="I56" s="292">
        <f t="shared" si="13"/>
        <v>3.1272847430502959</v>
      </c>
      <c r="J56" s="292">
        <f t="shared" si="13"/>
        <v>2.7760832486910951</v>
      </c>
      <c r="K56" s="292">
        <f t="shared" si="13"/>
        <v>2.8295053369932281</v>
      </c>
    </row>
    <row r="58" spans="2:11">
      <c r="B58" s="284" t="s">
        <v>326</v>
      </c>
      <c r="C58" s="292">
        <f t="shared" ref="C58:K58" si="14">C56-C48</f>
        <v>0</v>
      </c>
      <c r="D58" s="292">
        <f t="shared" si="14"/>
        <v>0</v>
      </c>
      <c r="E58" s="292">
        <f t="shared" si="14"/>
        <v>1.560988693922563</v>
      </c>
      <c r="F58" s="292">
        <f t="shared" si="14"/>
        <v>1.0295842204479433</v>
      </c>
      <c r="G58" s="292">
        <f t="shared" si="14"/>
        <v>-0.1296025830339862</v>
      </c>
      <c r="H58" s="292">
        <f t="shared" si="14"/>
        <v>2.572272067408707</v>
      </c>
      <c r="I58" s="292">
        <f t="shared" si="14"/>
        <v>0.46794578439774881</v>
      </c>
      <c r="J58" s="292">
        <f t="shared" si="14"/>
        <v>5.9043247815806055E-2</v>
      </c>
      <c r="K58" s="292">
        <f t="shared" si="14"/>
        <v>5.9043247815806055E-2</v>
      </c>
    </row>
    <row r="62" spans="2:11">
      <c r="B62" s="284" t="s">
        <v>331</v>
      </c>
      <c r="C62" s="286">
        <v>1.2387381639740895</v>
      </c>
      <c r="D62" s="286">
        <v>0.84965762760587515</v>
      </c>
      <c r="E62" s="286">
        <v>0.91810303865761111</v>
      </c>
      <c r="F62" s="286">
        <v>1.6211811779292287</v>
      </c>
      <c r="G62" s="286">
        <v>2.3463830821829914</v>
      </c>
      <c r="H62" s="286">
        <v>2.6560144979427749</v>
      </c>
      <c r="I62" s="286">
        <v>2.6593389586525471</v>
      </c>
      <c r="J62" s="286">
        <v>2.7170400008752891</v>
      </c>
      <c r="K62" s="286">
        <v>2.7704620891774221</v>
      </c>
    </row>
    <row r="63" spans="2:11">
      <c r="B63" s="284" t="s">
        <v>328</v>
      </c>
      <c r="C63" s="292">
        <f>C58+C62</f>
        <v>1.2387381639740895</v>
      </c>
      <c r="D63" s="292">
        <f t="shared" ref="D63:K63" si="15">D58+D62</f>
        <v>0.84965762760587515</v>
      </c>
      <c r="E63" s="292">
        <f t="shared" si="15"/>
        <v>2.4790917325801742</v>
      </c>
      <c r="F63" s="292">
        <f t="shared" si="15"/>
        <v>2.650765398377172</v>
      </c>
      <c r="G63" s="292">
        <f t="shared" si="15"/>
        <v>2.2167804991490052</v>
      </c>
      <c r="H63" s="292">
        <f t="shared" si="15"/>
        <v>5.2282865653514818</v>
      </c>
      <c r="I63" s="293">
        <f t="shared" si="15"/>
        <v>3.1272847430502959</v>
      </c>
      <c r="J63" s="293">
        <f t="shared" si="15"/>
        <v>2.7760832486910951</v>
      </c>
      <c r="K63" s="293">
        <f t="shared" si="15"/>
        <v>2.8295053369932281</v>
      </c>
    </row>
  </sheetData>
  <pageMargins left="0.70866141732283472" right="0.70866141732283472" top="0.74803149606299213" bottom="0.74803149606299213" header="0.31496062992125984" footer="0.31496062992125984"/>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zoomScale="70" zoomScaleNormal="70" zoomScalePageLayoutView="55" workbookViewId="0">
      <selection activeCell="A5" sqref="A5"/>
    </sheetView>
  </sheetViews>
  <sheetFormatPr defaultColWidth="9.140625" defaultRowHeight="15"/>
  <cols>
    <col min="1" max="1" width="41.42578125" style="21" customWidth="1"/>
    <col min="2" max="2" width="32.42578125" style="21" customWidth="1"/>
    <col min="3" max="3" width="12" style="21" hidden="1" customWidth="1"/>
    <col min="4" max="4" width="11.7109375" style="21" hidden="1" customWidth="1"/>
    <col min="5" max="5" width="11.85546875" style="21" hidden="1" customWidth="1"/>
    <col min="6" max="6" width="11.5703125" style="21" hidden="1" customWidth="1"/>
    <col min="7" max="7" width="10.140625" style="57" customWidth="1"/>
    <col min="8" max="8" width="10.140625" style="19" customWidth="1"/>
    <col min="9" max="9" width="8.85546875" style="19" customWidth="1"/>
    <col min="10" max="10" width="10.140625" style="19" customWidth="1"/>
    <col min="11" max="11" width="8.85546875" style="19" customWidth="1"/>
    <col min="12" max="12" width="10.140625" style="19" customWidth="1"/>
    <col min="13" max="13" width="8.85546875" style="19" customWidth="1"/>
    <col min="14" max="14" width="10" style="19" customWidth="1"/>
    <col min="15" max="15" width="33.28515625" style="21" customWidth="1"/>
    <col min="16" max="16384" width="9.140625" style="21"/>
  </cols>
  <sheetData>
    <row r="1" spans="1:15" ht="15.75">
      <c r="A1" s="237" t="s">
        <v>12</v>
      </c>
      <c r="B1" s="173"/>
      <c r="C1" s="123"/>
      <c r="D1" s="123"/>
      <c r="E1" s="123"/>
      <c r="F1" s="123"/>
      <c r="G1" s="123"/>
      <c r="H1" s="123"/>
      <c r="I1" s="123"/>
      <c r="J1" s="123"/>
      <c r="K1" s="123"/>
      <c r="L1" s="123"/>
      <c r="M1" s="123"/>
      <c r="N1" s="123"/>
      <c r="O1" s="171" t="s">
        <v>378</v>
      </c>
    </row>
    <row r="2" spans="1:15" ht="15.75">
      <c r="A2" s="237" t="s">
        <v>13</v>
      </c>
      <c r="B2" s="173"/>
      <c r="C2" s="123"/>
      <c r="D2" s="123"/>
      <c r="E2" s="123"/>
      <c r="F2" s="123"/>
      <c r="G2" s="123"/>
      <c r="H2" s="124"/>
      <c r="I2" s="124"/>
      <c r="J2" s="123"/>
      <c r="K2" s="124"/>
      <c r="L2" s="124"/>
      <c r="M2" s="123"/>
      <c r="N2" s="123"/>
      <c r="O2" s="171" t="s">
        <v>379</v>
      </c>
    </row>
    <row r="3" spans="1:15" s="23" customFormat="1">
      <c r="A3" s="238" t="s">
        <v>2</v>
      </c>
      <c r="B3" s="173"/>
      <c r="C3" s="123"/>
      <c r="D3" s="123"/>
      <c r="E3" s="123"/>
      <c r="F3" s="123"/>
      <c r="G3" s="123"/>
      <c r="H3" s="124"/>
      <c r="I3" s="124"/>
      <c r="J3" s="233"/>
      <c r="K3" s="124"/>
      <c r="L3" s="124"/>
      <c r="M3" s="124"/>
      <c r="N3" s="124"/>
      <c r="O3" s="172"/>
    </row>
    <row r="4" spans="1:15" s="23" customFormat="1">
      <c r="A4" s="238" t="s">
        <v>3</v>
      </c>
      <c r="B4" s="173"/>
      <c r="C4" s="123"/>
      <c r="D4" s="123"/>
      <c r="E4" s="123"/>
      <c r="F4" s="123"/>
      <c r="G4" s="124"/>
      <c r="H4" s="124"/>
      <c r="I4" s="124"/>
      <c r="J4" s="123"/>
      <c r="K4" s="124"/>
      <c r="L4" s="124"/>
      <c r="M4" s="124"/>
      <c r="N4" s="124"/>
      <c r="O4" s="172"/>
    </row>
    <row r="5" spans="1:15" s="19" customFormat="1" ht="6.75" customHeight="1" thickBot="1">
      <c r="A5" s="239"/>
      <c r="B5" s="239"/>
      <c r="C5" s="240"/>
      <c r="D5" s="240"/>
      <c r="E5" s="240"/>
      <c r="F5" s="240"/>
      <c r="G5" s="240"/>
      <c r="H5" s="240"/>
      <c r="I5" s="240"/>
      <c r="J5" s="240"/>
      <c r="K5" s="240"/>
      <c r="L5" s="240"/>
      <c r="M5" s="240"/>
      <c r="N5" s="240"/>
      <c r="O5" s="173"/>
    </row>
    <row r="6" spans="1:15" s="19" customFormat="1">
      <c r="A6" s="197" t="s">
        <v>157</v>
      </c>
      <c r="B6" s="198" t="s">
        <v>155</v>
      </c>
      <c r="C6" s="212">
        <v>2013</v>
      </c>
      <c r="D6" s="213">
        <v>2014</v>
      </c>
      <c r="E6" s="213">
        <v>2015</v>
      </c>
      <c r="F6" s="214">
        <v>2016</v>
      </c>
      <c r="G6" s="215">
        <v>2017</v>
      </c>
      <c r="H6" s="216"/>
      <c r="I6" s="162">
        <v>2018</v>
      </c>
      <c r="J6" s="163"/>
      <c r="K6" s="164">
        <v>2019</v>
      </c>
      <c r="L6" s="163"/>
      <c r="M6" s="164">
        <v>2020</v>
      </c>
      <c r="N6" s="165"/>
      <c r="O6" s="174" t="s">
        <v>156</v>
      </c>
    </row>
    <row r="7" spans="1:15" s="19" customFormat="1" ht="60" customHeight="1" thickBot="1">
      <c r="A7" s="223"/>
      <c r="B7" s="224"/>
      <c r="C7" s="166" t="s">
        <v>319</v>
      </c>
      <c r="D7" s="168" t="s">
        <v>319</v>
      </c>
      <c r="E7" s="168" t="s">
        <v>319</v>
      </c>
      <c r="F7" s="167" t="s">
        <v>319</v>
      </c>
      <c r="G7" s="168" t="s">
        <v>285</v>
      </c>
      <c r="H7" s="167" t="s">
        <v>286</v>
      </c>
      <c r="I7" s="168" t="s">
        <v>285</v>
      </c>
      <c r="J7" s="167" t="s">
        <v>286</v>
      </c>
      <c r="K7" s="168" t="s">
        <v>285</v>
      </c>
      <c r="L7" s="167" t="s">
        <v>286</v>
      </c>
      <c r="M7" s="168" t="s">
        <v>285</v>
      </c>
      <c r="N7" s="167" t="s">
        <v>286</v>
      </c>
      <c r="O7" s="175"/>
    </row>
    <row r="8" spans="1:15" ht="30">
      <c r="A8" s="225" t="s">
        <v>23</v>
      </c>
      <c r="B8" s="231" t="s">
        <v>98</v>
      </c>
      <c r="C8" s="255">
        <v>6847.6362883535103</v>
      </c>
      <c r="D8" s="256">
        <v>6949.5543070000003</v>
      </c>
      <c r="E8" s="256">
        <v>7181.5050960000008</v>
      </c>
      <c r="F8" s="257">
        <v>7312.0735319999994</v>
      </c>
      <c r="G8" s="211">
        <v>8128.0658292900007</v>
      </c>
      <c r="H8" s="258">
        <f>G8</f>
        <v>8128.0658292900007</v>
      </c>
      <c r="I8" s="169">
        <v>8736.9360869200009</v>
      </c>
      <c r="J8" s="170">
        <f>I8</f>
        <v>8736.9360869200009</v>
      </c>
      <c r="K8" s="259">
        <v>9088.8183288199998</v>
      </c>
      <c r="L8" s="260">
        <f>K8</f>
        <v>9088.8183288199998</v>
      </c>
      <c r="M8" s="259">
        <v>9733.626615000001</v>
      </c>
      <c r="N8" s="258">
        <f>M8</f>
        <v>9733.626615000001</v>
      </c>
      <c r="O8" s="176" t="s">
        <v>140</v>
      </c>
    </row>
    <row r="9" spans="1:15">
      <c r="A9" s="199" t="s">
        <v>26</v>
      </c>
      <c r="B9" s="39" t="s">
        <v>99</v>
      </c>
      <c r="C9" s="117">
        <v>-119.3334870034887</v>
      </c>
      <c r="D9" s="112">
        <v>-85.044017999999596</v>
      </c>
      <c r="E9" s="112">
        <v>-26.202362999999878</v>
      </c>
      <c r="F9" s="118">
        <v>57.370416999999634</v>
      </c>
      <c r="G9" s="26">
        <v>16.638746053477007</v>
      </c>
      <c r="H9" s="79">
        <f t="shared" ref="H9:H11" si="0">G9</f>
        <v>16.638746053477007</v>
      </c>
      <c r="I9" s="27">
        <v>31.57329343878655</v>
      </c>
      <c r="J9" s="28">
        <f t="shared" ref="J9:J11" si="1">I9</f>
        <v>31.57329343878655</v>
      </c>
      <c r="K9" s="38">
        <v>-21.063334227399992</v>
      </c>
      <c r="L9" s="44">
        <f t="shared" ref="L9:L11" si="2">K9</f>
        <v>-21.063334227399992</v>
      </c>
      <c r="M9" s="38">
        <v>-15.843076011309222</v>
      </c>
      <c r="N9" s="79">
        <f t="shared" ref="N9:N11" si="3">M9</f>
        <v>-15.843076011309222</v>
      </c>
      <c r="O9" s="177" t="s">
        <v>81</v>
      </c>
    </row>
    <row r="10" spans="1:15" ht="46.5" customHeight="1">
      <c r="A10" s="199" t="s">
        <v>93</v>
      </c>
      <c r="B10" s="39" t="s">
        <v>100</v>
      </c>
      <c r="C10" s="117">
        <v>-21.772723409418393</v>
      </c>
      <c r="D10" s="112">
        <v>-8.426257000000021</v>
      </c>
      <c r="E10" s="112">
        <v>-51.837687000000074</v>
      </c>
      <c r="F10" s="118">
        <v>33.687365000000057</v>
      </c>
      <c r="G10" s="26">
        <v>9.6206919999999627</v>
      </c>
      <c r="H10" s="79">
        <f t="shared" si="0"/>
        <v>9.6206919999999627</v>
      </c>
      <c r="I10" s="27">
        <v>0.63301500000005717</v>
      </c>
      <c r="J10" s="28">
        <f t="shared" si="1"/>
        <v>0.63301500000005717</v>
      </c>
      <c r="K10" s="38">
        <v>-7.3085039999999708</v>
      </c>
      <c r="L10" s="44">
        <f t="shared" si="2"/>
        <v>-7.3085039999999708</v>
      </c>
      <c r="M10" s="38">
        <v>-10.345418999999993</v>
      </c>
      <c r="N10" s="79">
        <f t="shared" si="3"/>
        <v>-10.345418999999993</v>
      </c>
      <c r="O10" s="177" t="s">
        <v>82</v>
      </c>
    </row>
    <row r="11" spans="1:15">
      <c r="A11" s="199" t="s">
        <v>94</v>
      </c>
      <c r="B11" s="155" t="s">
        <v>76</v>
      </c>
      <c r="C11" s="128">
        <v>-101.15487172796392</v>
      </c>
      <c r="D11" s="135">
        <v>24.749000000000038</v>
      </c>
      <c r="E11" s="135">
        <v>68.103952075700079</v>
      </c>
      <c r="F11" s="136">
        <v>105.18632765356531</v>
      </c>
      <c r="G11" s="26">
        <v>82.443402937103812</v>
      </c>
      <c r="H11" s="79">
        <f t="shared" si="0"/>
        <v>82.443402937103812</v>
      </c>
      <c r="I11" s="27">
        <v>-110.85776448358367</v>
      </c>
      <c r="J11" s="28">
        <f t="shared" si="1"/>
        <v>-110.85776448358367</v>
      </c>
      <c r="K11" s="38">
        <v>-27.501671119795642</v>
      </c>
      <c r="L11" s="44">
        <f t="shared" si="2"/>
        <v>-27.501671119795642</v>
      </c>
      <c r="M11" s="38">
        <v>-92.424695979950627</v>
      </c>
      <c r="N11" s="79">
        <f t="shared" si="3"/>
        <v>-92.424695979950627</v>
      </c>
      <c r="O11" s="177" t="s">
        <v>83</v>
      </c>
    </row>
    <row r="12" spans="1:15" ht="6" customHeight="1">
      <c r="A12" s="200"/>
      <c r="B12" s="39"/>
      <c r="C12" s="193"/>
      <c r="D12" s="63"/>
      <c r="E12" s="63"/>
      <c r="F12" s="155"/>
      <c r="G12" s="30"/>
      <c r="H12" s="37"/>
      <c r="I12" s="150"/>
      <c r="J12" s="32"/>
      <c r="K12" s="37"/>
      <c r="L12" s="32"/>
      <c r="M12" s="33"/>
      <c r="N12" s="37"/>
      <c r="O12" s="177"/>
    </row>
    <row r="13" spans="1:15" ht="30">
      <c r="A13" s="199" t="s">
        <v>198</v>
      </c>
      <c r="B13" s="155" t="s">
        <v>143</v>
      </c>
      <c r="C13" s="117">
        <f t="shared" ref="C13" si="4">C22-C16</f>
        <v>-0.80576229724060044</v>
      </c>
      <c r="D13" s="112">
        <f>D22-D16-D15</f>
        <v>-1.0984497655629941</v>
      </c>
      <c r="E13" s="112">
        <f t="shared" ref="E13:H13" si="5">E22-E16</f>
        <v>-1.0185533084613763</v>
      </c>
      <c r="F13" s="118">
        <f t="shared" si="5"/>
        <v>0.34056949156014271</v>
      </c>
      <c r="G13" s="26">
        <f t="shared" si="5"/>
        <v>-0.99017877535766041</v>
      </c>
      <c r="H13" s="79">
        <f t="shared" si="5"/>
        <v>-0.86017877535766063</v>
      </c>
      <c r="I13" s="153">
        <f>I22-I16-I15</f>
        <v>-1.19</v>
      </c>
      <c r="J13" s="28">
        <f t="shared" ref="J13" si="6">J22-J16</f>
        <v>-0.78005019939668874</v>
      </c>
      <c r="K13" s="79">
        <f>K22-K16-K15</f>
        <v>-0.58587470349023263</v>
      </c>
      <c r="L13" s="28">
        <f>L22-L16-L15</f>
        <v>-8.5874703490232629E-2</v>
      </c>
      <c r="M13" s="69">
        <f>M22-M16-M15</f>
        <v>-0.40696136951678746</v>
      </c>
      <c r="N13" s="79">
        <f>N22-N16-N15</f>
        <v>-0.40696136951678746</v>
      </c>
      <c r="O13" s="177" t="s">
        <v>172</v>
      </c>
    </row>
    <row r="14" spans="1:15" ht="6" customHeight="1">
      <c r="A14" s="200"/>
      <c r="B14" s="39"/>
      <c r="C14" s="193"/>
      <c r="D14" s="63"/>
      <c r="E14" s="63"/>
      <c r="F14" s="155"/>
      <c r="G14" s="30"/>
      <c r="H14" s="37"/>
      <c r="I14" s="150"/>
      <c r="J14" s="32"/>
      <c r="K14" s="37"/>
      <c r="L14" s="32"/>
      <c r="M14" s="33"/>
      <c r="N14" s="37"/>
      <c r="O14" s="177"/>
    </row>
    <row r="15" spans="1:15" ht="15" customHeight="1">
      <c r="A15" s="199" t="s">
        <v>95</v>
      </c>
      <c r="B15" s="39" t="s">
        <v>101</v>
      </c>
      <c r="C15" s="157" t="s">
        <v>8</v>
      </c>
      <c r="D15" s="80">
        <f>D38</f>
        <v>-0.3</v>
      </c>
      <c r="E15" s="77" t="s">
        <v>8</v>
      </c>
      <c r="F15" s="250" t="str">
        <f>F38</f>
        <v>x</v>
      </c>
      <c r="G15" s="70" t="s">
        <v>8</v>
      </c>
      <c r="H15" s="71" t="s">
        <v>8</v>
      </c>
      <c r="I15" s="151">
        <f>I38</f>
        <v>9.9498006033112985E-3</v>
      </c>
      <c r="J15" s="72">
        <f>I15</f>
        <v>9.9498006033112985E-3</v>
      </c>
      <c r="K15" s="71">
        <f>K38</f>
        <v>-0.52623267228081183</v>
      </c>
      <c r="L15" s="72">
        <f>K15</f>
        <v>-0.52623267228081183</v>
      </c>
      <c r="M15" s="73">
        <f>M38</f>
        <v>-0.29892738311273198</v>
      </c>
      <c r="N15" s="71">
        <f>M15</f>
        <v>-0.29892738311273198</v>
      </c>
      <c r="O15" s="177" t="s">
        <v>173</v>
      </c>
    </row>
    <row r="16" spans="1:15" ht="15.75" customHeight="1">
      <c r="A16" s="199" t="s">
        <v>151</v>
      </c>
      <c r="B16" s="39" t="s">
        <v>102</v>
      </c>
      <c r="C16" s="194">
        <f>C36</f>
        <v>-0.19813670538391426</v>
      </c>
      <c r="D16" s="80">
        <f>D36</f>
        <v>-0.17808512562345324</v>
      </c>
      <c r="E16" s="80">
        <f>E36</f>
        <v>-0.23470245395776715</v>
      </c>
      <c r="F16" s="81">
        <f>F36</f>
        <v>-0.32680770870089615</v>
      </c>
      <c r="G16" s="156">
        <f t="shared" ref="G16:N16" si="7">G36</f>
        <v>-1.5580798642339459E-2</v>
      </c>
      <c r="H16" s="160">
        <f t="shared" si="7"/>
        <v>-1.5580798642339459E-2</v>
      </c>
      <c r="I16" s="152">
        <f t="shared" si="7"/>
        <v>0.12280069857960882</v>
      </c>
      <c r="J16" s="140">
        <f t="shared" si="7"/>
        <v>0.12280069857960882</v>
      </c>
      <c r="K16" s="139">
        <f t="shared" si="7"/>
        <v>0.20134012577104443</v>
      </c>
      <c r="L16" s="140">
        <f t="shared" si="7"/>
        <v>0.20134012577104443</v>
      </c>
      <c r="M16" s="141">
        <f t="shared" si="7"/>
        <v>0.29512150262951936</v>
      </c>
      <c r="N16" s="71">
        <f t="shared" si="7"/>
        <v>0.29512150262951936</v>
      </c>
      <c r="O16" s="177" t="s">
        <v>174</v>
      </c>
    </row>
    <row r="17" spans="1:15" ht="5.25" customHeight="1">
      <c r="A17" s="200"/>
      <c r="B17" s="39"/>
      <c r="C17" s="157"/>
      <c r="D17" s="77"/>
      <c r="E17" s="77"/>
      <c r="F17" s="78"/>
      <c r="G17" s="30"/>
      <c r="H17" s="37"/>
      <c r="I17" s="150"/>
      <c r="J17" s="32"/>
      <c r="K17" s="37"/>
      <c r="L17" s="32"/>
      <c r="M17" s="33"/>
      <c r="N17" s="37"/>
      <c r="O17" s="177"/>
    </row>
    <row r="18" spans="1:15">
      <c r="A18" s="199" t="s">
        <v>59</v>
      </c>
      <c r="B18" s="39" t="s">
        <v>24</v>
      </c>
      <c r="C18" s="117">
        <f>'Annex 5 Table 3'!D8</f>
        <v>22786.507999999994</v>
      </c>
      <c r="D18" s="112">
        <f>'Annex 5 Table 3'!E8</f>
        <v>23631.154000000002</v>
      </c>
      <c r="E18" s="112">
        <f>'Annex 5 Table 3'!F8</f>
        <v>24368.269</v>
      </c>
      <c r="F18" s="118">
        <f>'Annex 5 Table 3'!G8</f>
        <v>25021.334000000003</v>
      </c>
      <c r="G18" s="26">
        <f>'Annex 5 Table 3'!H8</f>
        <v>26676.154242064036</v>
      </c>
      <c r="H18" s="79">
        <f>'Annex 5 Table 3'!I8</f>
        <v>26676.154242064036</v>
      </c>
      <c r="I18" s="153">
        <f>'Annex 5 Table 3'!J8</f>
        <v>28359.362287731936</v>
      </c>
      <c r="J18" s="28">
        <f>'Annex 5 Table 3'!K8</f>
        <v>28359.362287731936</v>
      </c>
      <c r="K18" s="79">
        <f>'Annex 5 Table 3'!L8</f>
        <v>29976.600714716209</v>
      </c>
      <c r="L18" s="28">
        <f>'Annex 5 Table 3'!M8</f>
        <v>29976.600714716209</v>
      </c>
      <c r="M18" s="69">
        <f>'Annex 5 Table 3'!N8</f>
        <v>31662.955402217456</v>
      </c>
      <c r="N18" s="79">
        <f>'Annex 5 Table 3'!O8</f>
        <v>31662.955402217456</v>
      </c>
      <c r="O18" s="177" t="s">
        <v>175</v>
      </c>
    </row>
    <row r="19" spans="1:15" ht="5.25" customHeight="1">
      <c r="A19" s="200"/>
      <c r="B19" s="201"/>
      <c r="C19" s="195"/>
      <c r="D19" s="40"/>
      <c r="E19" s="40"/>
      <c r="F19" s="41"/>
      <c r="G19" s="30"/>
      <c r="H19" s="37"/>
      <c r="I19" s="150"/>
      <c r="J19" s="32"/>
      <c r="K19" s="37"/>
      <c r="L19" s="32"/>
      <c r="M19" s="33"/>
      <c r="N19" s="37"/>
      <c r="O19" s="178"/>
    </row>
    <row r="20" spans="1:15" ht="28.5">
      <c r="A20" s="202" t="s">
        <v>96</v>
      </c>
      <c r="B20" s="203" t="s">
        <v>97</v>
      </c>
      <c r="C20" s="56">
        <f t="shared" ref="C20:F20" si="8">C8+C9+C10+C11-(C13+C16)*C18/100</f>
        <v>6834.1287327575947</v>
      </c>
      <c r="D20" s="56">
        <f>D8+D9+D10+D11-(D13+D15+D16)*D18/100</f>
        <v>7253.3864200000025</v>
      </c>
      <c r="E20" s="56">
        <f t="shared" si="8"/>
        <v>7476.9657335199981</v>
      </c>
      <c r="F20" s="82">
        <f t="shared" si="8"/>
        <v>7504.8742599999969</v>
      </c>
      <c r="G20" s="54">
        <f t="shared" ref="G20:H20" si="9">G8+G9+G10+G11-(G13+G16)*G18/100</f>
        <v>8505.0666455451483</v>
      </c>
      <c r="H20" s="75">
        <f t="shared" si="9"/>
        <v>8470.3876450304651</v>
      </c>
      <c r="I20" s="154">
        <f>I8+I9+I10+I11-(I13+I15+I16)*I18/100</f>
        <v>8958.1138470971564</v>
      </c>
      <c r="J20" s="55">
        <f t="shared" ref="J20:N20" si="10">J8+J9+J10+J11-(J13+J16)*J18/100</f>
        <v>8844.6763979462285</v>
      </c>
      <c r="K20" s="75">
        <f>K8+K9+K10+K11-(K13+K15+K16)*K18/100</f>
        <v>9305.9618814457062</v>
      </c>
      <c r="L20" s="55">
        <f t="shared" si="10"/>
        <v>8998.3322108721241</v>
      </c>
      <c r="M20" s="76">
        <f>M8+M9+M10+M11-(M13+M15+M16)*M18/100</f>
        <v>9745.0744751831553</v>
      </c>
      <c r="N20" s="75">
        <f t="shared" si="10"/>
        <v>9650.4252311831551</v>
      </c>
      <c r="O20" s="179" t="s">
        <v>159</v>
      </c>
    </row>
    <row r="21" spans="1:15" ht="6" customHeight="1">
      <c r="A21" s="200"/>
      <c r="B21" s="39"/>
      <c r="C21" s="29"/>
      <c r="D21" s="17"/>
      <c r="E21" s="17"/>
      <c r="F21" s="39"/>
      <c r="G21" s="30"/>
      <c r="H21" s="37"/>
      <c r="I21" s="150"/>
      <c r="J21" s="32"/>
      <c r="K21" s="37"/>
      <c r="L21" s="32"/>
      <c r="M21" s="33"/>
      <c r="N21" s="37"/>
      <c r="O21" s="177"/>
    </row>
    <row r="22" spans="1:15" ht="30.75" customHeight="1">
      <c r="A22" s="200" t="s">
        <v>177</v>
      </c>
      <c r="B22" s="155" t="s">
        <v>184</v>
      </c>
      <c r="C22" s="194">
        <f t="shared" ref="C22:N22" si="11">MAX(C24,C42)</f>
        <v>-1.0038990026245147</v>
      </c>
      <c r="D22" s="80">
        <f t="shared" si="11"/>
        <v>-1.5765348911864474</v>
      </c>
      <c r="E22" s="80">
        <f t="shared" si="11"/>
        <v>-1.2532557624191434</v>
      </c>
      <c r="F22" s="81">
        <f t="shared" si="11"/>
        <v>1.3761782859246556E-2</v>
      </c>
      <c r="G22" s="142">
        <f t="shared" si="11"/>
        <v>-1.0057595739999998</v>
      </c>
      <c r="H22" s="139">
        <f t="shared" si="11"/>
        <v>-0.87575957400000004</v>
      </c>
      <c r="I22" s="152">
        <f t="shared" si="11"/>
        <v>-1.0572495008170799</v>
      </c>
      <c r="J22" s="140">
        <f t="shared" si="11"/>
        <v>-0.65724950081707989</v>
      </c>
      <c r="K22" s="139">
        <f t="shared" si="11"/>
        <v>-0.91076725000000003</v>
      </c>
      <c r="L22" s="140">
        <f t="shared" si="11"/>
        <v>-0.41076725000000003</v>
      </c>
      <c r="M22" s="141">
        <f t="shared" si="11"/>
        <v>-0.41076725000000003</v>
      </c>
      <c r="N22" s="139">
        <f t="shared" si="11"/>
        <v>-0.41076725000000003</v>
      </c>
      <c r="O22" s="180" t="s">
        <v>186</v>
      </c>
    </row>
    <row r="23" spans="1:15" ht="6" customHeight="1">
      <c r="A23" s="200"/>
      <c r="B23" s="39"/>
      <c r="C23" s="193"/>
      <c r="D23" s="63"/>
      <c r="E23" s="63"/>
      <c r="F23" s="155"/>
      <c r="G23" s="30"/>
      <c r="H23" s="37"/>
      <c r="I23" s="150"/>
      <c r="J23" s="32"/>
      <c r="K23" s="37"/>
      <c r="L23" s="32"/>
      <c r="M23" s="33"/>
      <c r="N23" s="37"/>
      <c r="O23" s="177"/>
    </row>
    <row r="24" spans="1:15" ht="60">
      <c r="A24" s="199" t="s">
        <v>197</v>
      </c>
      <c r="B24" s="204" t="s">
        <v>185</v>
      </c>
      <c r="C24" s="194">
        <f>C40</f>
        <v>-1.0038990026245147</v>
      </c>
      <c r="D24" s="80">
        <f t="shared" ref="D24:N24" si="12">D40</f>
        <v>-1.5765348911864474</v>
      </c>
      <c r="E24" s="80">
        <f t="shared" si="12"/>
        <v>-1.2532557624191434</v>
      </c>
      <c r="F24" s="81">
        <f t="shared" si="12"/>
        <v>1.3761782859246556E-2</v>
      </c>
      <c r="G24" s="26">
        <f t="shared" si="12"/>
        <v>-1.2055807986423395</v>
      </c>
      <c r="H24" s="79">
        <f t="shared" si="12"/>
        <v>-1.0755807986423396</v>
      </c>
      <c r="I24" s="153">
        <f t="shared" si="12"/>
        <v>-1.0572495008170799</v>
      </c>
      <c r="J24" s="28">
        <f t="shared" si="12"/>
        <v>-0.65724950081707989</v>
      </c>
      <c r="K24" s="79">
        <f t="shared" si="12"/>
        <v>-1.3248925465097674</v>
      </c>
      <c r="L24" s="28">
        <f t="shared" si="12"/>
        <v>-0.8248925465097674</v>
      </c>
      <c r="M24" s="69">
        <f t="shared" si="12"/>
        <v>-0.50380588048321262</v>
      </c>
      <c r="N24" s="79">
        <f t="shared" si="12"/>
        <v>-0.50380588048321262</v>
      </c>
      <c r="O24" s="181" t="s">
        <v>187</v>
      </c>
    </row>
    <row r="25" spans="1:15" ht="6" customHeight="1">
      <c r="A25" s="200"/>
      <c r="B25" s="204"/>
      <c r="C25" s="193"/>
      <c r="D25" s="63"/>
      <c r="E25" s="63"/>
      <c r="F25" s="155"/>
      <c r="G25" s="30"/>
      <c r="H25" s="37"/>
      <c r="I25" s="150"/>
      <c r="J25" s="32"/>
      <c r="K25" s="37"/>
      <c r="L25" s="32"/>
      <c r="M25" s="33"/>
      <c r="N25" s="37"/>
      <c r="O25" s="177"/>
    </row>
    <row r="26" spans="1:15" ht="45">
      <c r="A26" s="199" t="s">
        <v>65</v>
      </c>
      <c r="B26" s="204" t="s">
        <v>87</v>
      </c>
      <c r="C26" s="157">
        <v>-0.5</v>
      </c>
      <c r="D26" s="77">
        <v>-0.5</v>
      </c>
      <c r="E26" s="77">
        <v>-0.5</v>
      </c>
      <c r="F26" s="78">
        <v>-0.5</v>
      </c>
      <c r="G26" s="77">
        <v>-0.5</v>
      </c>
      <c r="H26" s="261">
        <v>-0.5</v>
      </c>
      <c r="I26" s="262">
        <v>-0.5</v>
      </c>
      <c r="J26" s="78">
        <v>-0.5</v>
      </c>
      <c r="K26" s="77">
        <v>-0.5</v>
      </c>
      <c r="L26" s="78">
        <v>-0.5</v>
      </c>
      <c r="M26" s="77">
        <v>-0.5</v>
      </c>
      <c r="N26" s="261">
        <v>-0.5</v>
      </c>
      <c r="O26" s="177" t="s">
        <v>178</v>
      </c>
    </row>
    <row r="27" spans="1:15" ht="45">
      <c r="A27" s="200" t="s">
        <v>146</v>
      </c>
      <c r="B27" s="204" t="s">
        <v>88</v>
      </c>
      <c r="C27" s="157">
        <f>C28</f>
        <v>-0.5</v>
      </c>
      <c r="D27" s="77">
        <f>D28</f>
        <v>-0.5</v>
      </c>
      <c r="E27" s="80">
        <f>E28+E29</f>
        <v>-0.77</v>
      </c>
      <c r="F27" s="81">
        <f>F29+F30</f>
        <v>-0.56000000000000005</v>
      </c>
      <c r="G27" s="80">
        <f t="shared" ref="G27:H27" si="13">G29+G30</f>
        <v>-0.56000000000000005</v>
      </c>
      <c r="H27" s="263">
        <f t="shared" si="13"/>
        <v>-0.56000000000000005</v>
      </c>
      <c r="I27" s="264">
        <f t="shared" ref="I27:J27" si="14">I30</f>
        <v>-0.28999999999999998</v>
      </c>
      <c r="J27" s="81">
        <f t="shared" si="14"/>
        <v>-0.28999999999999998</v>
      </c>
      <c r="K27" s="265" t="s">
        <v>8</v>
      </c>
      <c r="L27" s="266" t="s">
        <v>8</v>
      </c>
      <c r="M27" s="267" t="s">
        <v>8</v>
      </c>
      <c r="N27" s="268" t="s">
        <v>8</v>
      </c>
      <c r="O27" s="177" t="s">
        <v>180</v>
      </c>
    </row>
    <row r="28" spans="1:15" ht="30">
      <c r="A28" s="200" t="s">
        <v>147</v>
      </c>
      <c r="B28" s="205" t="s">
        <v>90</v>
      </c>
      <c r="C28" s="157">
        <v>-0.5</v>
      </c>
      <c r="D28" s="77">
        <v>-0.5</v>
      </c>
      <c r="E28" s="77">
        <v>-0.5</v>
      </c>
      <c r="F28" s="78" t="s">
        <v>8</v>
      </c>
      <c r="G28" s="265" t="s">
        <v>8</v>
      </c>
      <c r="H28" s="268" t="s">
        <v>8</v>
      </c>
      <c r="I28" s="269" t="s">
        <v>8</v>
      </c>
      <c r="J28" s="266" t="s">
        <v>8</v>
      </c>
      <c r="K28" s="265" t="s">
        <v>8</v>
      </c>
      <c r="L28" s="266" t="s">
        <v>8</v>
      </c>
      <c r="M28" s="267" t="s">
        <v>8</v>
      </c>
      <c r="N28" s="268" t="s">
        <v>8</v>
      </c>
      <c r="O28" s="182" t="s">
        <v>179</v>
      </c>
    </row>
    <row r="29" spans="1:15" ht="29.25" customHeight="1">
      <c r="A29" s="200" t="s">
        <v>148</v>
      </c>
      <c r="B29" s="205" t="s">
        <v>91</v>
      </c>
      <c r="C29" s="157" t="s">
        <v>8</v>
      </c>
      <c r="D29" s="77" t="s">
        <v>8</v>
      </c>
      <c r="E29" s="80">
        <v>-0.27</v>
      </c>
      <c r="F29" s="81">
        <v>-0.27</v>
      </c>
      <c r="G29" s="218">
        <v>-0.27</v>
      </c>
      <c r="H29" s="69">
        <f>G29</f>
        <v>-0.27</v>
      </c>
      <c r="I29" s="269" t="s">
        <v>8</v>
      </c>
      <c r="J29" s="266" t="s">
        <v>8</v>
      </c>
      <c r="K29" s="265" t="s">
        <v>8</v>
      </c>
      <c r="L29" s="266" t="s">
        <v>8</v>
      </c>
      <c r="M29" s="267" t="s">
        <v>8</v>
      </c>
      <c r="N29" s="268" t="s">
        <v>8</v>
      </c>
      <c r="O29" s="182" t="s">
        <v>181</v>
      </c>
    </row>
    <row r="30" spans="1:15" ht="30" customHeight="1">
      <c r="A30" s="200" t="s">
        <v>149</v>
      </c>
      <c r="B30" s="205" t="s">
        <v>92</v>
      </c>
      <c r="C30" s="157" t="s">
        <v>8</v>
      </c>
      <c r="D30" s="77" t="s">
        <v>8</v>
      </c>
      <c r="E30" s="77" t="s">
        <v>8</v>
      </c>
      <c r="F30" s="81">
        <v>-0.28999999999999998</v>
      </c>
      <c r="G30" s="38">
        <v>-0.28999999999999998</v>
      </c>
      <c r="H30" s="79">
        <f>G30</f>
        <v>-0.28999999999999998</v>
      </c>
      <c r="I30" s="27">
        <v>-0.28999999999999998</v>
      </c>
      <c r="J30" s="28">
        <f>I30</f>
        <v>-0.28999999999999998</v>
      </c>
      <c r="K30" s="265" t="s">
        <v>8</v>
      </c>
      <c r="L30" s="266" t="s">
        <v>8</v>
      </c>
      <c r="M30" s="267" t="s">
        <v>8</v>
      </c>
      <c r="N30" s="268" t="s">
        <v>8</v>
      </c>
      <c r="O30" s="182" t="s">
        <v>182</v>
      </c>
    </row>
    <row r="31" spans="1:15" ht="45">
      <c r="A31" s="199" t="s">
        <v>150</v>
      </c>
      <c r="B31" s="204" t="s">
        <v>183</v>
      </c>
      <c r="C31" s="157" t="s">
        <v>8</v>
      </c>
      <c r="D31" s="77" t="s">
        <v>8</v>
      </c>
      <c r="E31" s="77" t="s">
        <v>8</v>
      </c>
      <c r="F31" s="78" t="s">
        <v>8</v>
      </c>
      <c r="G31" s="26">
        <v>-0.12999999999999989</v>
      </c>
      <c r="H31" s="299">
        <v>0</v>
      </c>
      <c r="I31" s="153">
        <v>-0.39999999999999986</v>
      </c>
      <c r="J31" s="300">
        <v>0</v>
      </c>
      <c r="K31" s="79">
        <v>-0.5</v>
      </c>
      <c r="L31" s="300">
        <v>0</v>
      </c>
      <c r="M31" s="267" t="s">
        <v>8</v>
      </c>
      <c r="N31" s="268" t="s">
        <v>8</v>
      </c>
      <c r="O31" s="177" t="s">
        <v>188</v>
      </c>
    </row>
    <row r="32" spans="1:15" ht="45">
      <c r="A32" s="208" t="s">
        <v>308</v>
      </c>
      <c r="B32" s="206" t="s">
        <v>141</v>
      </c>
      <c r="C32" s="194">
        <f>C26+C27</f>
        <v>-1</v>
      </c>
      <c r="D32" s="80">
        <f>D26+D27</f>
        <v>-1</v>
      </c>
      <c r="E32" s="80">
        <f>E26+E27</f>
        <v>-1.27</v>
      </c>
      <c r="F32" s="81">
        <f>F26+F27</f>
        <v>-1.06</v>
      </c>
      <c r="G32" s="26">
        <f>G26+G27+G31</f>
        <v>-1.19</v>
      </c>
      <c r="H32" s="79">
        <f>H26+H27+H31</f>
        <v>-1.06</v>
      </c>
      <c r="I32" s="153">
        <f>I26+I27+I31</f>
        <v>-1.19</v>
      </c>
      <c r="J32" s="81">
        <f>J26+J27+J31</f>
        <v>-0.79</v>
      </c>
      <c r="K32" s="26">
        <f>K26+K31</f>
        <v>-1</v>
      </c>
      <c r="L32" s="28">
        <f>L26+L31</f>
        <v>-0.5</v>
      </c>
      <c r="M32" s="69">
        <f>M26</f>
        <v>-0.5</v>
      </c>
      <c r="N32" s="79">
        <f>N26</f>
        <v>-0.5</v>
      </c>
      <c r="O32" s="181" t="s">
        <v>190</v>
      </c>
    </row>
    <row r="33" spans="1:15" ht="6" customHeight="1">
      <c r="A33" s="208"/>
      <c r="B33" s="204"/>
      <c r="C33" s="193"/>
      <c r="D33" s="63"/>
      <c r="E33" s="63"/>
      <c r="F33" s="155"/>
      <c r="G33" s="30"/>
      <c r="H33" s="37"/>
      <c r="I33" s="150"/>
      <c r="J33" s="32"/>
      <c r="K33" s="37"/>
      <c r="L33" s="32"/>
      <c r="M33" s="33"/>
      <c r="N33" s="37"/>
      <c r="O33" s="181"/>
    </row>
    <row r="34" spans="1:15" ht="29.25" customHeight="1">
      <c r="A34" s="207" t="s">
        <v>392</v>
      </c>
      <c r="B34" s="204" t="s">
        <v>103</v>
      </c>
      <c r="C34" s="157">
        <v>-1.3</v>
      </c>
      <c r="D34" s="80">
        <v>-1</v>
      </c>
      <c r="E34" s="80">
        <v>-1</v>
      </c>
      <c r="F34" s="78">
        <v>-0.9</v>
      </c>
      <c r="G34" s="26">
        <f>G32</f>
        <v>-1.19</v>
      </c>
      <c r="H34" s="79">
        <f t="shared" ref="H34:N34" si="15">H32</f>
        <v>-1.06</v>
      </c>
      <c r="I34" s="151">
        <f t="shared" si="15"/>
        <v>-1.19</v>
      </c>
      <c r="J34" s="72">
        <f t="shared" si="15"/>
        <v>-0.79</v>
      </c>
      <c r="K34" s="79">
        <f t="shared" si="15"/>
        <v>-1</v>
      </c>
      <c r="L34" s="28">
        <f t="shared" si="15"/>
        <v>-0.5</v>
      </c>
      <c r="M34" s="112">
        <f t="shared" si="15"/>
        <v>-0.5</v>
      </c>
      <c r="N34" s="272">
        <f t="shared" si="15"/>
        <v>-0.5</v>
      </c>
      <c r="O34" s="181" t="s">
        <v>191</v>
      </c>
    </row>
    <row r="35" spans="1:15" ht="30">
      <c r="A35" s="207" t="s">
        <v>394</v>
      </c>
      <c r="B35" s="204" t="s">
        <v>16</v>
      </c>
      <c r="C35" s="194">
        <f>C40-C36</f>
        <v>-0.80576229724060044</v>
      </c>
      <c r="D35" s="80">
        <f>D40-D36-D38</f>
        <v>-1.0984497655629941</v>
      </c>
      <c r="E35" s="80">
        <f>E40-E36</f>
        <v>-1.0185533084613763</v>
      </c>
      <c r="F35" s="81">
        <f>F40-F36</f>
        <v>0.34056949156014271</v>
      </c>
      <c r="G35" s="26" t="s">
        <v>8</v>
      </c>
      <c r="H35" s="79" t="s">
        <v>8</v>
      </c>
      <c r="I35" s="151" t="s">
        <v>8</v>
      </c>
      <c r="J35" s="28" t="s">
        <v>8</v>
      </c>
      <c r="K35" s="79" t="s">
        <v>8</v>
      </c>
      <c r="L35" s="28" t="s">
        <v>8</v>
      </c>
      <c r="M35" s="112" t="s">
        <v>8</v>
      </c>
      <c r="N35" s="79" t="s">
        <v>8</v>
      </c>
      <c r="O35" s="181" t="s">
        <v>192</v>
      </c>
    </row>
    <row r="36" spans="1:15">
      <c r="A36" s="207" t="s">
        <v>67</v>
      </c>
      <c r="B36" s="204" t="s">
        <v>102</v>
      </c>
      <c r="C36" s="194">
        <v>-0.19813670538391426</v>
      </c>
      <c r="D36" s="80">
        <v>-0.17808512562345324</v>
      </c>
      <c r="E36" s="80">
        <v>-0.23470245395776715</v>
      </c>
      <c r="F36" s="81">
        <v>-0.32680770870089615</v>
      </c>
      <c r="G36" s="26">
        <v>-1.5580798642339459E-2</v>
      </c>
      <c r="H36" s="79">
        <f>G36</f>
        <v>-1.5580798642339459E-2</v>
      </c>
      <c r="I36" s="153">
        <v>0.12280069857960882</v>
      </c>
      <c r="J36" s="28">
        <f>I36</f>
        <v>0.12280069857960882</v>
      </c>
      <c r="K36" s="69">
        <v>0.20134012577104443</v>
      </c>
      <c r="L36" s="28">
        <f>K36</f>
        <v>0.20134012577104443</v>
      </c>
      <c r="M36" s="69">
        <v>0.29512150262951936</v>
      </c>
      <c r="N36" s="79">
        <f>M36</f>
        <v>0.29512150262951936</v>
      </c>
      <c r="O36" s="181" t="s">
        <v>174</v>
      </c>
    </row>
    <row r="37" spans="1:15" ht="30">
      <c r="A37" s="199" t="s">
        <v>395</v>
      </c>
      <c r="B37" s="204" t="s">
        <v>104</v>
      </c>
      <c r="C37" s="194">
        <f t="shared" ref="C37:F37" si="16">C35+C36</f>
        <v>-1.0038990026245147</v>
      </c>
      <c r="D37" s="80">
        <f t="shared" si="16"/>
        <v>-1.2765348911864474</v>
      </c>
      <c r="E37" s="80">
        <f t="shared" si="16"/>
        <v>-1.2532557624191434</v>
      </c>
      <c r="F37" s="81">
        <f t="shared" si="16"/>
        <v>1.3761782859246563E-2</v>
      </c>
      <c r="G37" s="153">
        <f t="shared" ref="G37:N37" si="17">G34+G36</f>
        <v>-1.2055807986423395</v>
      </c>
      <c r="H37" s="28">
        <f t="shared" si="17"/>
        <v>-1.0755807986423396</v>
      </c>
      <c r="I37" s="69">
        <f t="shared" si="17"/>
        <v>-1.0671993014203911</v>
      </c>
      <c r="J37" s="28">
        <f t="shared" si="17"/>
        <v>-0.66719930142039119</v>
      </c>
      <c r="K37" s="79">
        <f t="shared" si="17"/>
        <v>-0.79865987422895557</v>
      </c>
      <c r="L37" s="28">
        <f t="shared" si="17"/>
        <v>-0.29865987422895557</v>
      </c>
      <c r="M37" s="79">
        <f t="shared" si="17"/>
        <v>-0.20487849737048064</v>
      </c>
      <c r="N37" s="28">
        <f t="shared" si="17"/>
        <v>-0.20487849737048064</v>
      </c>
      <c r="O37" s="181" t="s">
        <v>189</v>
      </c>
    </row>
    <row r="38" spans="1:15">
      <c r="A38" s="199" t="s">
        <v>396</v>
      </c>
      <c r="B38" s="204" t="s">
        <v>101</v>
      </c>
      <c r="C38" s="157" t="s">
        <v>8</v>
      </c>
      <c r="D38" s="80">
        <v>-0.3</v>
      </c>
      <c r="E38" s="77" t="s">
        <v>8</v>
      </c>
      <c r="F38" s="78" t="s">
        <v>8</v>
      </c>
      <c r="G38" s="265" t="s">
        <v>8</v>
      </c>
      <c r="H38" s="268" t="s">
        <v>8</v>
      </c>
      <c r="I38" s="27">
        <v>9.9498006033112985E-3</v>
      </c>
      <c r="J38" s="28">
        <f>I38</f>
        <v>9.9498006033112985E-3</v>
      </c>
      <c r="K38" s="26">
        <v>-0.52623267228081183</v>
      </c>
      <c r="L38" s="28">
        <f>K38</f>
        <v>-0.52623267228081183</v>
      </c>
      <c r="M38" s="69">
        <v>-0.29892738311273198</v>
      </c>
      <c r="N38" s="79">
        <f>M38</f>
        <v>-0.29892738311273198</v>
      </c>
      <c r="O38" s="181" t="s">
        <v>173</v>
      </c>
    </row>
    <row r="39" spans="1:15" ht="45">
      <c r="A39" s="207" t="s">
        <v>69</v>
      </c>
      <c r="B39" s="204" t="s">
        <v>136</v>
      </c>
      <c r="C39" s="194">
        <f t="shared" ref="C39:F39" si="18">C37</f>
        <v>-1.0038990026245147</v>
      </c>
      <c r="D39" s="80">
        <f>D37+D38</f>
        <v>-1.5765348911864474</v>
      </c>
      <c r="E39" s="80">
        <f t="shared" si="18"/>
        <v>-1.2532557624191434</v>
      </c>
      <c r="F39" s="81">
        <f t="shared" si="18"/>
        <v>1.3761782859246563E-2</v>
      </c>
      <c r="G39" s="26">
        <f>G37</f>
        <v>-1.2055807986423395</v>
      </c>
      <c r="H39" s="79">
        <f>H37</f>
        <v>-1.0755807986423396</v>
      </c>
      <c r="I39" s="151">
        <f t="shared" ref="I39:N39" si="19">I37+I38</f>
        <v>-1.0572495008170799</v>
      </c>
      <c r="J39" s="72">
        <f t="shared" si="19"/>
        <v>-0.65724950081707989</v>
      </c>
      <c r="K39" s="79">
        <f t="shared" si="19"/>
        <v>-1.3248925465097674</v>
      </c>
      <c r="L39" s="72">
        <f t="shared" si="19"/>
        <v>-0.8248925465097674</v>
      </c>
      <c r="M39" s="79">
        <f t="shared" si="19"/>
        <v>-0.50380588048321262</v>
      </c>
      <c r="N39" s="72">
        <f t="shared" si="19"/>
        <v>-0.50380588048321262</v>
      </c>
      <c r="O39" s="181" t="s">
        <v>193</v>
      </c>
    </row>
    <row r="40" spans="1:15" ht="30">
      <c r="A40" s="207" t="s">
        <v>70</v>
      </c>
      <c r="B40" s="204" t="s">
        <v>137</v>
      </c>
      <c r="C40" s="194">
        <v>-1.0038990026245147</v>
      </c>
      <c r="D40" s="80">
        <v>-1.5765348911864474</v>
      </c>
      <c r="E40" s="80">
        <v>-1.2532557624191434</v>
      </c>
      <c r="F40" s="81">
        <v>1.3761782859246556E-2</v>
      </c>
      <c r="G40" s="153">
        <f t="shared" ref="G40:N40" si="20">G39</f>
        <v>-1.2055807986423395</v>
      </c>
      <c r="H40" s="28">
        <f t="shared" si="20"/>
        <v>-1.0755807986423396</v>
      </c>
      <c r="I40" s="153">
        <f t="shared" si="20"/>
        <v>-1.0572495008170799</v>
      </c>
      <c r="J40" s="28">
        <f t="shared" si="20"/>
        <v>-0.65724950081707989</v>
      </c>
      <c r="K40" s="79">
        <f t="shared" si="20"/>
        <v>-1.3248925465097674</v>
      </c>
      <c r="L40" s="28">
        <f t="shared" si="20"/>
        <v>-0.8248925465097674</v>
      </c>
      <c r="M40" s="79">
        <f t="shared" si="20"/>
        <v>-0.50380588048321262</v>
      </c>
      <c r="N40" s="28">
        <f t="shared" si="20"/>
        <v>-0.50380588048321262</v>
      </c>
      <c r="O40" s="181" t="s">
        <v>194</v>
      </c>
    </row>
    <row r="41" spans="1:15" ht="6" customHeight="1">
      <c r="A41" s="208"/>
      <c r="B41" s="204"/>
      <c r="C41" s="193"/>
      <c r="D41" s="63"/>
      <c r="E41" s="63"/>
      <c r="F41" s="155"/>
      <c r="G41" s="30"/>
      <c r="H41" s="37"/>
      <c r="I41" s="150"/>
      <c r="J41" s="32"/>
      <c r="K41" s="37"/>
      <c r="L41" s="32"/>
      <c r="M41" s="33"/>
      <c r="N41" s="37"/>
      <c r="O41" s="181"/>
    </row>
    <row r="42" spans="1:15" ht="46.5" customHeight="1">
      <c r="A42" s="207" t="s">
        <v>176</v>
      </c>
      <c r="B42" s="39" t="s">
        <v>138</v>
      </c>
      <c r="C42" s="194">
        <f>C56</f>
        <v>-1.0038990026245147</v>
      </c>
      <c r="D42" s="80">
        <f t="shared" ref="D42:N42" si="21">D56</f>
        <v>-1.5765348911864474</v>
      </c>
      <c r="E42" s="80">
        <f t="shared" si="21"/>
        <v>-1.2532557624191434</v>
      </c>
      <c r="F42" s="81">
        <f t="shared" si="21"/>
        <v>1.3761782859246556E-2</v>
      </c>
      <c r="G42" s="26">
        <f t="shared" si="21"/>
        <v>-1.0057595739999998</v>
      </c>
      <c r="H42" s="79">
        <f t="shared" si="21"/>
        <v>-0.87575957400000004</v>
      </c>
      <c r="I42" s="153">
        <f t="shared" si="21"/>
        <v>-1.1007672500000001</v>
      </c>
      <c r="J42" s="28">
        <f t="shared" si="21"/>
        <v>-0.70076725000000006</v>
      </c>
      <c r="K42" s="79">
        <f t="shared" si="21"/>
        <v>-0.91076725000000003</v>
      </c>
      <c r="L42" s="28">
        <f t="shared" si="21"/>
        <v>-0.41076725000000003</v>
      </c>
      <c r="M42" s="69">
        <f t="shared" si="21"/>
        <v>-0.41076725000000003</v>
      </c>
      <c r="N42" s="79">
        <f t="shared" si="21"/>
        <v>-0.41076725000000003</v>
      </c>
      <c r="O42" s="181" t="s">
        <v>195</v>
      </c>
    </row>
    <row r="43" spans="1:15" ht="45">
      <c r="A43" s="199" t="s">
        <v>406</v>
      </c>
      <c r="B43" s="39" t="s">
        <v>139</v>
      </c>
      <c r="C43" s="194">
        <v>-1</v>
      </c>
      <c r="D43" s="80">
        <v>-1</v>
      </c>
      <c r="E43" s="80">
        <v>-1</v>
      </c>
      <c r="F43" s="81">
        <v>-1</v>
      </c>
      <c r="G43" s="80">
        <v>-1</v>
      </c>
      <c r="H43" s="263">
        <v>-1</v>
      </c>
      <c r="I43" s="271">
        <v>-1</v>
      </c>
      <c r="J43" s="81">
        <v>-1</v>
      </c>
      <c r="K43" s="80">
        <v>-1</v>
      </c>
      <c r="L43" s="81">
        <v>-1</v>
      </c>
      <c r="M43" s="80">
        <v>-1</v>
      </c>
      <c r="N43" s="263">
        <v>-1</v>
      </c>
      <c r="O43" s="181" t="s">
        <v>196</v>
      </c>
    </row>
    <row r="44" spans="1:15" ht="45">
      <c r="A44" s="199" t="s">
        <v>397</v>
      </c>
      <c r="B44" s="204" t="s">
        <v>88</v>
      </c>
      <c r="C44" s="157">
        <f>C45</f>
        <v>-0.5</v>
      </c>
      <c r="D44" s="77">
        <f>D45</f>
        <v>-0.5</v>
      </c>
      <c r="E44" s="80">
        <f>E45+E46</f>
        <v>-0.77</v>
      </c>
      <c r="F44" s="81">
        <f>F46+F47</f>
        <v>-0.56000000000000005</v>
      </c>
      <c r="G44" s="80">
        <f t="shared" ref="G44:H44" si="22">G46+G47</f>
        <v>-0.56000000000000005</v>
      </c>
      <c r="H44" s="263">
        <f t="shared" si="22"/>
        <v>-0.56000000000000005</v>
      </c>
      <c r="I44" s="264">
        <f t="shared" ref="I44:J44" si="23">I47</f>
        <v>-0.28999999999999998</v>
      </c>
      <c r="J44" s="81">
        <f t="shared" si="23"/>
        <v>-0.28999999999999998</v>
      </c>
      <c r="K44" s="265" t="s">
        <v>8</v>
      </c>
      <c r="L44" s="266" t="s">
        <v>8</v>
      </c>
      <c r="M44" s="267" t="s">
        <v>8</v>
      </c>
      <c r="N44" s="268" t="s">
        <v>8</v>
      </c>
      <c r="O44" s="177" t="s">
        <v>180</v>
      </c>
    </row>
    <row r="45" spans="1:15" ht="30">
      <c r="A45" s="200" t="s">
        <v>398</v>
      </c>
      <c r="B45" s="205" t="s">
        <v>90</v>
      </c>
      <c r="C45" s="157">
        <f t="shared" ref="C45:N45" si="24">C28</f>
        <v>-0.5</v>
      </c>
      <c r="D45" s="77">
        <f t="shared" si="24"/>
        <v>-0.5</v>
      </c>
      <c r="E45" s="77">
        <f t="shared" si="24"/>
        <v>-0.5</v>
      </c>
      <c r="F45" s="78" t="str">
        <f t="shared" si="24"/>
        <v>x</v>
      </c>
      <c r="G45" s="265" t="str">
        <f t="shared" si="24"/>
        <v>x</v>
      </c>
      <c r="H45" s="268" t="str">
        <f t="shared" si="24"/>
        <v>x</v>
      </c>
      <c r="I45" s="269" t="str">
        <f t="shared" si="24"/>
        <v>x</v>
      </c>
      <c r="J45" s="266" t="str">
        <f t="shared" si="24"/>
        <v>x</v>
      </c>
      <c r="K45" s="265" t="str">
        <f t="shared" si="24"/>
        <v>x</v>
      </c>
      <c r="L45" s="266" t="str">
        <f t="shared" si="24"/>
        <v>x</v>
      </c>
      <c r="M45" s="267" t="str">
        <f t="shared" si="24"/>
        <v>x</v>
      </c>
      <c r="N45" s="268" t="str">
        <f t="shared" si="24"/>
        <v>x</v>
      </c>
      <c r="O45" s="182" t="s">
        <v>179</v>
      </c>
    </row>
    <row r="46" spans="1:15" ht="30">
      <c r="A46" s="200" t="s">
        <v>399</v>
      </c>
      <c r="B46" s="205" t="s">
        <v>91</v>
      </c>
      <c r="C46" s="157" t="str">
        <f t="shared" ref="C46:N46" si="25">C29</f>
        <v>x</v>
      </c>
      <c r="D46" s="77" t="str">
        <f t="shared" si="25"/>
        <v>x</v>
      </c>
      <c r="E46" s="80">
        <f t="shared" si="25"/>
        <v>-0.27</v>
      </c>
      <c r="F46" s="81">
        <f t="shared" si="25"/>
        <v>-0.27</v>
      </c>
      <c r="G46" s="218">
        <f t="shared" si="25"/>
        <v>-0.27</v>
      </c>
      <c r="H46" s="69">
        <f t="shared" si="25"/>
        <v>-0.27</v>
      </c>
      <c r="I46" s="269" t="str">
        <f t="shared" si="25"/>
        <v>x</v>
      </c>
      <c r="J46" s="266" t="str">
        <f t="shared" si="25"/>
        <v>x</v>
      </c>
      <c r="K46" s="265" t="str">
        <f t="shared" si="25"/>
        <v>x</v>
      </c>
      <c r="L46" s="266" t="str">
        <f t="shared" si="25"/>
        <v>x</v>
      </c>
      <c r="M46" s="267" t="str">
        <f t="shared" si="25"/>
        <v>x</v>
      </c>
      <c r="N46" s="268" t="str">
        <f t="shared" si="25"/>
        <v>x</v>
      </c>
      <c r="O46" s="182" t="s">
        <v>181</v>
      </c>
    </row>
    <row r="47" spans="1:15" ht="30">
      <c r="A47" s="200" t="s">
        <v>400</v>
      </c>
      <c r="B47" s="205" t="s">
        <v>92</v>
      </c>
      <c r="C47" s="157" t="str">
        <f t="shared" ref="C47:N47" si="26">C30</f>
        <v>x</v>
      </c>
      <c r="D47" s="77" t="str">
        <f t="shared" si="26"/>
        <v>x</v>
      </c>
      <c r="E47" s="77" t="str">
        <f t="shared" si="26"/>
        <v>x</v>
      </c>
      <c r="F47" s="81">
        <f t="shared" si="26"/>
        <v>-0.28999999999999998</v>
      </c>
      <c r="G47" s="38">
        <f t="shared" si="26"/>
        <v>-0.28999999999999998</v>
      </c>
      <c r="H47" s="79">
        <f t="shared" si="26"/>
        <v>-0.28999999999999998</v>
      </c>
      <c r="I47" s="27">
        <f t="shared" si="26"/>
        <v>-0.28999999999999998</v>
      </c>
      <c r="J47" s="28">
        <f t="shared" si="26"/>
        <v>-0.28999999999999998</v>
      </c>
      <c r="K47" s="265" t="str">
        <f t="shared" si="26"/>
        <v>x</v>
      </c>
      <c r="L47" s="266" t="str">
        <f t="shared" si="26"/>
        <v>x</v>
      </c>
      <c r="M47" s="267" t="str">
        <f t="shared" si="26"/>
        <v>x</v>
      </c>
      <c r="N47" s="268" t="str">
        <f t="shared" si="26"/>
        <v>x</v>
      </c>
      <c r="O47" s="182" t="s">
        <v>182</v>
      </c>
    </row>
    <row r="48" spans="1:15" ht="30">
      <c r="A48" s="199" t="s">
        <v>401</v>
      </c>
      <c r="B48" s="204" t="s">
        <v>89</v>
      </c>
      <c r="C48" s="157" t="s">
        <v>8</v>
      </c>
      <c r="D48" s="77" t="s">
        <v>8</v>
      </c>
      <c r="E48" s="77" t="s">
        <v>8</v>
      </c>
      <c r="F48" s="78" t="s">
        <v>8</v>
      </c>
      <c r="G48" s="38">
        <f>G31</f>
        <v>-0.12999999999999989</v>
      </c>
      <c r="H48" s="299">
        <v>0</v>
      </c>
      <c r="I48" s="153">
        <f>I31</f>
        <v>-0.39999999999999986</v>
      </c>
      <c r="J48" s="300">
        <v>0</v>
      </c>
      <c r="K48" s="79">
        <f>K31</f>
        <v>-0.5</v>
      </c>
      <c r="L48" s="300">
        <v>0</v>
      </c>
      <c r="M48" s="267" t="str">
        <f>M31</f>
        <v>x</v>
      </c>
      <c r="N48" s="268" t="str">
        <f t="shared" ref="N48" si="27">M48</f>
        <v>x</v>
      </c>
      <c r="O48" s="177" t="s">
        <v>188</v>
      </c>
    </row>
    <row r="49" spans="1:15" ht="45">
      <c r="A49" s="208" t="s">
        <v>402</v>
      </c>
      <c r="B49" s="206" t="s">
        <v>142</v>
      </c>
      <c r="C49" s="194">
        <f>C43+C44</f>
        <v>-1.5</v>
      </c>
      <c r="D49" s="80">
        <f>D43+D44</f>
        <v>-1.5</v>
      </c>
      <c r="E49" s="80">
        <f>E43+E44</f>
        <v>-1.77</v>
      </c>
      <c r="F49" s="81">
        <f>F43+F44</f>
        <v>-1.56</v>
      </c>
      <c r="G49" s="26">
        <f>G43+G44+G48</f>
        <v>-1.69</v>
      </c>
      <c r="H49" s="79">
        <f>H43+H44+H48</f>
        <v>-1.56</v>
      </c>
      <c r="I49" s="153">
        <f>I43+I48+I44</f>
        <v>-1.69</v>
      </c>
      <c r="J49" s="28">
        <f>J43+J48+J44</f>
        <v>-1.29</v>
      </c>
      <c r="K49" s="79">
        <f>K48+K43</f>
        <v>-1.5</v>
      </c>
      <c r="L49" s="28">
        <f>L48+L43</f>
        <v>-1</v>
      </c>
      <c r="M49" s="69">
        <f>M43</f>
        <v>-1</v>
      </c>
      <c r="N49" s="79">
        <f>N43</f>
        <v>-1</v>
      </c>
      <c r="O49" s="181" t="s">
        <v>255</v>
      </c>
    </row>
    <row r="50" spans="1:15" ht="6" customHeight="1">
      <c r="A50" s="208"/>
      <c r="B50" s="206"/>
      <c r="C50" s="193"/>
      <c r="D50" s="63"/>
      <c r="E50" s="63"/>
      <c r="F50" s="155"/>
      <c r="G50" s="30"/>
      <c r="H50" s="37"/>
      <c r="I50" s="150"/>
      <c r="J50" s="32"/>
      <c r="K50" s="37"/>
      <c r="L50" s="32"/>
      <c r="M50" s="33"/>
      <c r="N50" s="37"/>
      <c r="O50" s="177"/>
    </row>
    <row r="51" spans="1:15" s="96" customFormat="1" ht="45">
      <c r="A51" s="207" t="s">
        <v>403</v>
      </c>
      <c r="B51" s="206" t="s">
        <v>260</v>
      </c>
      <c r="C51" s="194">
        <v>-0.9</v>
      </c>
      <c r="D51" s="77">
        <v>-1.4</v>
      </c>
      <c r="E51" s="77">
        <v>-1.7</v>
      </c>
      <c r="F51" s="78">
        <v>-0.8</v>
      </c>
      <c r="G51" s="26" t="s">
        <v>8</v>
      </c>
      <c r="H51" s="79" t="s">
        <v>8</v>
      </c>
      <c r="I51" s="27" t="s">
        <v>8</v>
      </c>
      <c r="J51" s="28" t="s">
        <v>8</v>
      </c>
      <c r="K51" s="79" t="s">
        <v>8</v>
      </c>
      <c r="L51" s="28" t="s">
        <v>8</v>
      </c>
      <c r="M51" s="69" t="s">
        <v>8</v>
      </c>
      <c r="N51" s="79" t="s">
        <v>8</v>
      </c>
      <c r="O51" s="236" t="s">
        <v>262</v>
      </c>
    </row>
    <row r="52" spans="1:15" ht="45">
      <c r="A52" s="199" t="s">
        <v>404</v>
      </c>
      <c r="B52" s="206" t="s">
        <v>264</v>
      </c>
      <c r="C52" s="194">
        <f>C43+C44</f>
        <v>-1.5</v>
      </c>
      <c r="D52" s="77">
        <f>D43+D44</f>
        <v>-1.5</v>
      </c>
      <c r="E52" s="80">
        <f>E43+E44</f>
        <v>-1.77</v>
      </c>
      <c r="F52" s="81">
        <f>F43+F44</f>
        <v>-1.56</v>
      </c>
      <c r="G52" s="153">
        <f>G43+G44+G48</f>
        <v>-1.69</v>
      </c>
      <c r="H52" s="79">
        <f>H43+H44+H48</f>
        <v>-1.56</v>
      </c>
      <c r="I52" s="153">
        <f>I43+I44+I48</f>
        <v>-1.69</v>
      </c>
      <c r="J52" s="79">
        <f>J43+J44+J48</f>
        <v>-1.29</v>
      </c>
      <c r="K52" s="27">
        <f>K43+K48</f>
        <v>-1.5</v>
      </c>
      <c r="L52" s="28">
        <f>L43+L48</f>
        <v>-1</v>
      </c>
      <c r="M52" s="69">
        <f>M43</f>
        <v>-1</v>
      </c>
      <c r="N52" s="79">
        <f>N43</f>
        <v>-1</v>
      </c>
      <c r="O52" s="177" t="s">
        <v>263</v>
      </c>
    </row>
    <row r="53" spans="1:15" ht="30">
      <c r="A53" s="199" t="s">
        <v>199</v>
      </c>
      <c r="B53" s="206" t="s">
        <v>257</v>
      </c>
      <c r="C53" s="194">
        <v>-5.9391568000000006E-2</v>
      </c>
      <c r="D53" s="80">
        <v>0.174610456</v>
      </c>
      <c r="E53" s="80">
        <v>0.40538852200000003</v>
      </c>
      <c r="F53" s="81">
        <v>0.61475575399999993</v>
      </c>
      <c r="G53" s="26">
        <v>0.68424042600000001</v>
      </c>
      <c r="H53" s="263">
        <f>G53</f>
        <v>0.68424042600000001</v>
      </c>
      <c r="I53" s="153">
        <v>0.58923274999999997</v>
      </c>
      <c r="J53" s="263">
        <f>I53</f>
        <v>0.58923274999999997</v>
      </c>
      <c r="K53" s="27">
        <f>I53</f>
        <v>0.58923274999999997</v>
      </c>
      <c r="L53" s="28">
        <f>K53</f>
        <v>0.58923274999999997</v>
      </c>
      <c r="M53" s="69">
        <f>K53</f>
        <v>0.58923274999999997</v>
      </c>
      <c r="N53" s="79">
        <f>M53</f>
        <v>0.58923274999999997</v>
      </c>
      <c r="O53" s="177" t="s">
        <v>256</v>
      </c>
    </row>
    <row r="54" spans="1:15" ht="30">
      <c r="A54" s="199" t="s">
        <v>407</v>
      </c>
      <c r="B54" s="206" t="s">
        <v>259</v>
      </c>
      <c r="C54" s="194">
        <f>C51+C53</f>
        <v>-0.95939156800000003</v>
      </c>
      <c r="D54" s="80">
        <f t="shared" ref="D54:F54" si="28">D51+D53</f>
        <v>-1.225389544</v>
      </c>
      <c r="E54" s="80">
        <f t="shared" si="28"/>
        <v>-1.294611478</v>
      </c>
      <c r="F54" s="81">
        <f t="shared" si="28"/>
        <v>-0.18524424600000011</v>
      </c>
      <c r="G54" s="26">
        <f t="shared" ref="G54:N54" si="29">G49+G53</f>
        <v>-1.0057595739999998</v>
      </c>
      <c r="H54" s="79">
        <f t="shared" si="29"/>
        <v>-0.87575957400000004</v>
      </c>
      <c r="I54" s="27">
        <f t="shared" si="29"/>
        <v>-1.1007672500000001</v>
      </c>
      <c r="J54" s="79">
        <f t="shared" si="29"/>
        <v>-0.70076725000000006</v>
      </c>
      <c r="K54" s="27">
        <f t="shared" si="29"/>
        <v>-0.91076725000000003</v>
      </c>
      <c r="L54" s="28">
        <f t="shared" si="29"/>
        <v>-0.41076725000000003</v>
      </c>
      <c r="M54" s="69">
        <f t="shared" si="29"/>
        <v>-0.41076725000000003</v>
      </c>
      <c r="N54" s="79">
        <f t="shared" si="29"/>
        <v>-0.41076725000000003</v>
      </c>
      <c r="O54" s="177" t="s">
        <v>258</v>
      </c>
    </row>
    <row r="55" spans="1:15">
      <c r="A55" s="199" t="s">
        <v>405</v>
      </c>
      <c r="B55" s="206" t="s">
        <v>101</v>
      </c>
      <c r="C55" s="270" t="s">
        <v>8</v>
      </c>
      <c r="D55" s="80">
        <f>D38</f>
        <v>-0.3</v>
      </c>
      <c r="E55" s="77" t="s">
        <v>8</v>
      </c>
      <c r="F55" s="78" t="s">
        <v>8</v>
      </c>
      <c r="G55" s="265" t="s">
        <v>8</v>
      </c>
      <c r="H55" s="268" t="s">
        <v>8</v>
      </c>
      <c r="I55" s="269" t="s">
        <v>8</v>
      </c>
      <c r="J55" s="268" t="s">
        <v>8</v>
      </c>
      <c r="K55" s="269" t="s">
        <v>8</v>
      </c>
      <c r="L55" s="266" t="s">
        <v>8</v>
      </c>
      <c r="M55" s="267" t="s">
        <v>8</v>
      </c>
      <c r="N55" s="268" t="s">
        <v>8</v>
      </c>
      <c r="O55" s="177" t="s">
        <v>265</v>
      </c>
    </row>
    <row r="56" spans="1:15" ht="45">
      <c r="A56" s="199" t="s">
        <v>200</v>
      </c>
      <c r="B56" s="206" t="s">
        <v>261</v>
      </c>
      <c r="C56" s="194">
        <f>C40</f>
        <v>-1.0038990026245147</v>
      </c>
      <c r="D56" s="80">
        <f>D40</f>
        <v>-1.5765348911864474</v>
      </c>
      <c r="E56" s="80">
        <f>E40</f>
        <v>-1.2532557624191434</v>
      </c>
      <c r="F56" s="81">
        <f>F40</f>
        <v>1.3761782859246556E-2</v>
      </c>
      <c r="G56" s="26">
        <f t="shared" ref="G56:N56" si="30">G54</f>
        <v>-1.0057595739999998</v>
      </c>
      <c r="H56" s="79">
        <f t="shared" si="30"/>
        <v>-0.87575957400000004</v>
      </c>
      <c r="I56" s="27">
        <f t="shared" si="30"/>
        <v>-1.1007672500000001</v>
      </c>
      <c r="J56" s="79">
        <f t="shared" si="30"/>
        <v>-0.70076725000000006</v>
      </c>
      <c r="K56" s="27">
        <f t="shared" si="30"/>
        <v>-0.91076725000000003</v>
      </c>
      <c r="L56" s="28">
        <f t="shared" si="30"/>
        <v>-0.41076725000000003</v>
      </c>
      <c r="M56" s="69">
        <f t="shared" si="30"/>
        <v>-0.41076725000000003</v>
      </c>
      <c r="N56" s="79">
        <f t="shared" si="30"/>
        <v>-0.41076725000000003</v>
      </c>
      <c r="O56" s="177" t="s">
        <v>266</v>
      </c>
    </row>
    <row r="57" spans="1:15" ht="6" customHeight="1">
      <c r="A57" s="200"/>
      <c r="B57" s="204"/>
      <c r="C57" s="29"/>
      <c r="D57" s="17"/>
      <c r="E57" s="17"/>
      <c r="F57" s="39"/>
      <c r="G57" s="30"/>
      <c r="H57" s="37"/>
      <c r="I57" s="150"/>
      <c r="J57" s="37"/>
      <c r="K57" s="31"/>
      <c r="L57" s="32"/>
      <c r="M57" s="33"/>
      <c r="N57" s="37"/>
      <c r="O57" s="177"/>
    </row>
    <row r="58" spans="1:15" ht="45">
      <c r="A58" s="332" t="s">
        <v>409</v>
      </c>
      <c r="B58" s="333" t="s">
        <v>145</v>
      </c>
      <c r="C58" s="334" t="s">
        <v>7</v>
      </c>
      <c r="D58" s="335"/>
      <c r="E58" s="335"/>
      <c r="F58" s="336"/>
      <c r="G58" s="337">
        <f>G8+G9+G10+G11-'Annex 5 Table 1'!G23</f>
        <v>-268.29797526456605</v>
      </c>
      <c r="H58" s="338">
        <f>H8+H9+H10+H11-'Annex 5 Table 1'!H23</f>
        <v>-233.61897474988291</v>
      </c>
      <c r="I58" s="339">
        <f>I8+I9+I10+I11-'Annex 5 Table 1'!I23</f>
        <v>-299.82921622195317</v>
      </c>
      <c r="J58" s="338">
        <f>J8+J9+J10+J11-'Annex 5 Table 1'!J23</f>
        <v>-186.39176707102524</v>
      </c>
      <c r="K58" s="339">
        <f>K8+K9+K10+K11-'Annex 5 Table 1'!K23</f>
        <v>-273.0170619729015</v>
      </c>
      <c r="L58" s="340">
        <f>L8+L9+L10+L11-'Annex 5 Table 1'!L23</f>
        <v>34.612608600680687</v>
      </c>
      <c r="M58" s="337">
        <f>M8+M9+M10+M11-'Annex 5 Table 1'!M23</f>
        <v>-113.68329829117283</v>
      </c>
      <c r="N58" s="341">
        <f>N8+N9+N10+N11-'Annex 5 Table 1'!N23</f>
        <v>255.35649964899858</v>
      </c>
      <c r="O58" s="342" t="s">
        <v>267</v>
      </c>
    </row>
    <row r="59" spans="1:15" ht="45">
      <c r="A59" s="332" t="s">
        <v>408</v>
      </c>
      <c r="B59" s="333" t="s">
        <v>154</v>
      </c>
      <c r="C59" s="343"/>
      <c r="D59" s="344"/>
      <c r="E59" s="344"/>
      <c r="F59" s="345"/>
      <c r="G59" s="346">
        <f t="shared" ref="G59:N59" si="31">G58/G18*100</f>
        <v>-1.0057595739999994</v>
      </c>
      <c r="H59" s="338">
        <f t="shared" si="31"/>
        <v>-0.87575957399999993</v>
      </c>
      <c r="I59" s="347">
        <f t="shared" si="31"/>
        <v>-1.0572495008170801</v>
      </c>
      <c r="J59" s="338">
        <f t="shared" si="31"/>
        <v>-0.65724950081707956</v>
      </c>
      <c r="K59" s="339">
        <f t="shared" si="31"/>
        <v>-0.91076725000000103</v>
      </c>
      <c r="L59" s="340">
        <f t="shared" si="31"/>
        <v>0.11546542228081437</v>
      </c>
      <c r="M59" s="341">
        <f t="shared" si="31"/>
        <v>-0.35904196827820828</v>
      </c>
      <c r="N59" s="338">
        <f t="shared" si="31"/>
        <v>0.80648346436768548</v>
      </c>
      <c r="O59" s="342" t="s">
        <v>268</v>
      </c>
    </row>
    <row r="60" spans="1:15" ht="45">
      <c r="A60" s="332" t="s">
        <v>410</v>
      </c>
      <c r="B60" s="333" t="s">
        <v>144</v>
      </c>
      <c r="C60" s="343"/>
      <c r="D60" s="344"/>
      <c r="E60" s="344"/>
      <c r="F60" s="345"/>
      <c r="G60" s="346">
        <f t="shared" ref="G60:N60" si="32">G61*G18/100</f>
        <v>-264.14161738659016</v>
      </c>
      <c r="H60" s="338">
        <f t="shared" si="32"/>
        <v>-229.46261687190704</v>
      </c>
      <c r="I60" s="347">
        <f t="shared" si="32"/>
        <v>-337.47641122401018</v>
      </c>
      <c r="J60" s="338">
        <f t="shared" si="32"/>
        <v>-224.03896207308222</v>
      </c>
      <c r="K60" s="347">
        <f t="shared" si="32"/>
        <v>-175.62532055379481</v>
      </c>
      <c r="L60" s="340">
        <f t="shared" si="32"/>
        <v>132.0043500197873</v>
      </c>
      <c r="M60" s="341">
        <f t="shared" si="32"/>
        <v>-112.47824405111152</v>
      </c>
      <c r="N60" s="338">
        <f t="shared" si="32"/>
        <v>256.56155388905989</v>
      </c>
      <c r="O60" s="342" t="s">
        <v>269</v>
      </c>
    </row>
    <row r="61" spans="1:15" ht="45.75" thickBot="1">
      <c r="A61" s="348" t="s">
        <v>411</v>
      </c>
      <c r="B61" s="349" t="s">
        <v>153</v>
      </c>
      <c r="C61" s="350"/>
      <c r="D61" s="351"/>
      <c r="E61" s="351"/>
      <c r="F61" s="352"/>
      <c r="G61" s="353">
        <f t="shared" ref="G61:H61" si="33">G59-G16</f>
        <v>-0.99017877535765997</v>
      </c>
      <c r="H61" s="354">
        <f t="shared" si="33"/>
        <v>-0.86017877535766052</v>
      </c>
      <c r="I61" s="355">
        <f>I59-I16-I15</f>
        <v>-1.1900000000000004</v>
      </c>
      <c r="J61" s="354">
        <f t="shared" ref="J61:N61" si="34">J59-J16-J15</f>
        <v>-0.7899999999999997</v>
      </c>
      <c r="K61" s="355">
        <f t="shared" si="34"/>
        <v>-0.58587470349023352</v>
      </c>
      <c r="L61" s="356">
        <f t="shared" si="34"/>
        <v>0.44035796879058176</v>
      </c>
      <c r="M61" s="357">
        <f t="shared" si="34"/>
        <v>-0.35523608779499566</v>
      </c>
      <c r="N61" s="354">
        <f t="shared" si="34"/>
        <v>0.8102893448508981</v>
      </c>
      <c r="O61" s="358" t="s">
        <v>270</v>
      </c>
    </row>
    <row r="62" spans="1:15" ht="30" hidden="1">
      <c r="A62" s="302" t="s">
        <v>412</v>
      </c>
      <c r="B62" s="303" t="s">
        <v>16</v>
      </c>
      <c r="C62" s="255">
        <f>C35</f>
        <v>-0.80576229724060044</v>
      </c>
      <c r="D62" s="256">
        <f>D35</f>
        <v>-1.0984497655629941</v>
      </c>
      <c r="E62" s="256">
        <f>E35</f>
        <v>-1.0185533084613763</v>
      </c>
      <c r="F62" s="257">
        <f>F35</f>
        <v>0.34056949156014271</v>
      </c>
      <c r="G62" s="304" t="s">
        <v>11</v>
      </c>
      <c r="H62" s="120"/>
      <c r="I62" s="120"/>
      <c r="J62" s="120"/>
      <c r="K62" s="120"/>
      <c r="L62" s="120"/>
      <c r="M62" s="161"/>
      <c r="N62" s="187"/>
      <c r="O62" s="305" t="s">
        <v>201</v>
      </c>
    </row>
    <row r="63" spans="1:15" ht="30" hidden="1">
      <c r="A63" s="200" t="s">
        <v>413</v>
      </c>
      <c r="B63" s="204" t="s">
        <v>17</v>
      </c>
      <c r="C63" s="117">
        <f>C18/100*C62</f>
        <v>-183.60509032171316</v>
      </c>
      <c r="D63" s="112">
        <f>D18/100*D62</f>
        <v>-259.57635571283015</v>
      </c>
      <c r="E63" s="112">
        <f>E18/100*E62</f>
        <v>-248.20381011426792</v>
      </c>
      <c r="F63" s="118">
        <f>F18/100*F62</f>
        <v>85.215029985365121</v>
      </c>
      <c r="G63" s="120"/>
      <c r="H63" s="120"/>
      <c r="I63" s="120"/>
      <c r="J63" s="120"/>
      <c r="K63" s="120"/>
      <c r="L63" s="120"/>
      <c r="M63" s="161"/>
      <c r="N63" s="187"/>
      <c r="O63" s="181" t="s">
        <v>202</v>
      </c>
    </row>
    <row r="64" spans="1:15" ht="45" hidden="1">
      <c r="A64" s="200" t="s">
        <v>415</v>
      </c>
      <c r="B64" s="204" t="s">
        <v>203</v>
      </c>
      <c r="C64" s="117">
        <f>C34</f>
        <v>-1.3</v>
      </c>
      <c r="D64" s="112">
        <f>D34</f>
        <v>-1</v>
      </c>
      <c r="E64" s="112">
        <f>E34</f>
        <v>-1</v>
      </c>
      <c r="F64" s="118">
        <f>F34</f>
        <v>-0.9</v>
      </c>
      <c r="G64" s="120"/>
      <c r="H64" s="120"/>
      <c r="I64" s="120"/>
      <c r="J64" s="120"/>
      <c r="K64" s="120"/>
      <c r="L64" s="120"/>
      <c r="M64" s="161"/>
      <c r="N64" s="187"/>
      <c r="O64" s="181" t="s">
        <v>205</v>
      </c>
    </row>
    <row r="65" spans="1:15" ht="30" hidden="1">
      <c r="A65" s="200" t="s">
        <v>414</v>
      </c>
      <c r="B65" s="204" t="s">
        <v>204</v>
      </c>
      <c r="C65" s="117">
        <f>C18/100*C64</f>
        <v>-296.22460399999994</v>
      </c>
      <c r="D65" s="112">
        <f>D18/100*D64</f>
        <v>-236.31154000000004</v>
      </c>
      <c r="E65" s="112">
        <f>E18/100*E64</f>
        <v>-243.68269000000001</v>
      </c>
      <c r="F65" s="118">
        <f>F18/100*F64</f>
        <v>-225.19200600000002</v>
      </c>
      <c r="G65" s="120"/>
      <c r="H65" s="120"/>
      <c r="I65" s="120"/>
      <c r="J65" s="120"/>
      <c r="K65" s="120"/>
      <c r="L65" s="120"/>
      <c r="M65" s="161"/>
      <c r="N65" s="187"/>
      <c r="O65" s="181" t="s">
        <v>206</v>
      </c>
    </row>
    <row r="66" spans="1:15" hidden="1">
      <c r="A66" s="200" t="s">
        <v>416</v>
      </c>
      <c r="B66" s="204" t="s">
        <v>19</v>
      </c>
      <c r="C66" s="117">
        <f>C63-C65</f>
        <v>112.61951367828678</v>
      </c>
      <c r="D66" s="112">
        <f t="shared" ref="D66:F66" si="35">D63-D65</f>
        <v>-23.264815712830114</v>
      </c>
      <c r="E66" s="112">
        <f t="shared" si="35"/>
        <v>-4.5211201142679158</v>
      </c>
      <c r="F66" s="118">
        <f t="shared" si="35"/>
        <v>310.40703598536516</v>
      </c>
      <c r="G66" s="120"/>
      <c r="H66" s="120"/>
      <c r="I66" s="120"/>
      <c r="J66" s="120"/>
      <c r="K66" s="120"/>
      <c r="L66" s="120"/>
      <c r="M66" s="161"/>
      <c r="N66" s="187"/>
      <c r="O66" s="181" t="s">
        <v>207</v>
      </c>
    </row>
    <row r="67" spans="1:15" ht="30" hidden="1">
      <c r="A67" s="200" t="s">
        <v>417</v>
      </c>
      <c r="B67" s="204" t="s">
        <v>18</v>
      </c>
      <c r="C67" s="117">
        <f>C66/C18*100</f>
        <v>0.4942377027593996</v>
      </c>
      <c r="D67" s="112">
        <f>D66/D18*100</f>
        <v>-9.8449765562994132E-2</v>
      </c>
      <c r="E67" s="112">
        <f>E66/E18*100</f>
        <v>-1.8553308461376209E-2</v>
      </c>
      <c r="F67" s="118">
        <f>F66/F18*100</f>
        <v>1.2405694915601428</v>
      </c>
      <c r="G67" s="120"/>
      <c r="H67" s="120"/>
      <c r="I67" s="120"/>
      <c r="J67" s="120"/>
      <c r="K67" s="120"/>
      <c r="L67" s="120"/>
      <c r="M67" s="161"/>
      <c r="N67" s="187"/>
      <c r="O67" s="181" t="s">
        <v>208</v>
      </c>
    </row>
    <row r="68" spans="1:15" ht="30" hidden="1">
      <c r="A68" s="208" t="s">
        <v>418</v>
      </c>
      <c r="B68" s="204" t="s">
        <v>20</v>
      </c>
      <c r="C68" s="117">
        <f>C66</f>
        <v>112.61951367828678</v>
      </c>
      <c r="D68" s="112">
        <f>C68+D66</f>
        <v>89.354697965456666</v>
      </c>
      <c r="E68" s="112">
        <f>D68+E66</f>
        <v>84.83357785118875</v>
      </c>
      <c r="F68" s="118">
        <f>E68+F66</f>
        <v>395.24061383655391</v>
      </c>
      <c r="G68" s="120"/>
      <c r="H68" s="120"/>
      <c r="I68" s="120"/>
      <c r="J68" s="120"/>
      <c r="K68" s="120"/>
      <c r="L68" s="120"/>
      <c r="M68" s="161"/>
      <c r="N68" s="187"/>
      <c r="O68" s="181" t="s">
        <v>209</v>
      </c>
    </row>
    <row r="69" spans="1:15" ht="45" hidden="1">
      <c r="A69" s="200" t="s">
        <v>212</v>
      </c>
      <c r="B69" s="204" t="s">
        <v>21</v>
      </c>
      <c r="C69" s="117">
        <f>C68/C18*100</f>
        <v>0.4942377027593996</v>
      </c>
      <c r="D69" s="112">
        <f>D68/D18*100</f>
        <v>0.37812244787307742</v>
      </c>
      <c r="E69" s="112">
        <f>E68/E18*100</f>
        <v>0.3481313254182673</v>
      </c>
      <c r="F69" s="118">
        <f>F68/F18*100</f>
        <v>1.5796144755373709</v>
      </c>
      <c r="G69" s="120"/>
      <c r="H69" s="120"/>
      <c r="I69" s="120"/>
      <c r="J69" s="120"/>
      <c r="K69" s="120"/>
      <c r="L69" s="120"/>
      <c r="M69" s="161"/>
      <c r="N69" s="187"/>
      <c r="O69" s="181" t="s">
        <v>210</v>
      </c>
    </row>
    <row r="70" spans="1:15" ht="30" hidden="1">
      <c r="A70" s="199" t="s">
        <v>419</v>
      </c>
      <c r="B70" s="204" t="s">
        <v>22</v>
      </c>
      <c r="C70" s="117">
        <v>-0.5</v>
      </c>
      <c r="D70" s="112">
        <v>-0.5</v>
      </c>
      <c r="E70" s="112">
        <v>-0.5</v>
      </c>
      <c r="F70" s="118">
        <v>-0.5</v>
      </c>
      <c r="G70" s="120"/>
      <c r="H70" s="120"/>
      <c r="I70" s="120"/>
      <c r="J70" s="120"/>
      <c r="K70" s="120"/>
      <c r="L70" s="120"/>
      <c r="M70" s="161"/>
      <c r="N70" s="187"/>
      <c r="O70" s="181" t="s">
        <v>211</v>
      </c>
    </row>
    <row r="71" spans="1:15" ht="30.75" hidden="1" thickBot="1">
      <c r="A71" s="209" t="s">
        <v>420</v>
      </c>
      <c r="B71" s="210" t="s">
        <v>421</v>
      </c>
      <c r="C71" s="196" t="str">
        <f>IF(C69&lt;=C70,"Jākoriģē","Nav jākoriģē")</f>
        <v>Nav jākoriģē</v>
      </c>
      <c r="D71" s="191" t="str">
        <f t="shared" ref="D71:F71" si="36">IF(D69&lt;=D70,"Jākoriģē","Nav jākoriģē")</f>
        <v>Nav jākoriģē</v>
      </c>
      <c r="E71" s="191" t="str">
        <f t="shared" si="36"/>
        <v>Nav jākoriģē</v>
      </c>
      <c r="F71" s="192" t="str">
        <f t="shared" si="36"/>
        <v>Nav jākoriģē</v>
      </c>
      <c r="G71" s="188"/>
      <c r="H71" s="188"/>
      <c r="I71" s="188"/>
      <c r="J71" s="188"/>
      <c r="K71" s="188"/>
      <c r="L71" s="188"/>
      <c r="M71" s="189"/>
      <c r="N71" s="190"/>
      <c r="O71" s="184" t="s">
        <v>422</v>
      </c>
    </row>
    <row r="72" spans="1:15" ht="26.25">
      <c r="A72" s="34" t="s">
        <v>14</v>
      </c>
      <c r="O72" s="35" t="s">
        <v>15</v>
      </c>
    </row>
  </sheetData>
  <pageMargins left="0.55118110236220474" right="0.55118110236220474" top="0.98425196850393704" bottom="0.98425196850393704" header="0.31496062992125984" footer="0.31496062992125984"/>
  <pageSetup scale="39" orientation="portrait" r:id="rId1"/>
  <headerFooter>
    <oddHeader>&amp;L&amp;"Times New Roman,Regular"Fiskālās disciplīnas padomes uzraudzības ziņojums (2017)
Fiscal discipline surveillance report (2017)&amp;R&amp;"Times New Roman,Regular"5. pielikums
Annex 5</oddHeader>
  </headerFooter>
  <ignoredErrors>
    <ignoredError sqref="D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85" zoomScaleNormal="85" zoomScalePageLayoutView="40" workbookViewId="0">
      <selection activeCell="A5" sqref="A5"/>
    </sheetView>
  </sheetViews>
  <sheetFormatPr defaultColWidth="9.140625" defaultRowHeight="15"/>
  <cols>
    <col min="1" max="1" width="31.42578125" style="42" customWidth="1"/>
    <col min="2" max="2" width="39.7109375" style="19" customWidth="1"/>
    <col min="3" max="7" width="12" style="47" hidden="1" customWidth="1"/>
    <col min="8" max="15" width="12" style="47" customWidth="1"/>
    <col min="16" max="16" width="39" style="48" customWidth="1"/>
    <col min="17" max="16384" width="9.140625" style="19"/>
  </cols>
  <sheetData>
    <row r="1" spans="1:16">
      <c r="A1" s="173" t="s">
        <v>0</v>
      </c>
      <c r="B1" s="173"/>
      <c r="C1" s="125"/>
      <c r="D1" s="125"/>
      <c r="E1" s="125"/>
      <c r="F1" s="125"/>
      <c r="G1" s="125"/>
      <c r="H1" s="125"/>
      <c r="I1" s="125"/>
      <c r="J1" s="125"/>
      <c r="K1" s="125"/>
      <c r="L1" s="125"/>
      <c r="M1" s="125"/>
      <c r="N1" s="125"/>
      <c r="O1" s="125"/>
      <c r="P1" s="318" t="s">
        <v>380</v>
      </c>
    </row>
    <row r="2" spans="1:16">
      <c r="A2" s="173" t="s">
        <v>1</v>
      </c>
      <c r="B2" s="173"/>
      <c r="C2" s="125"/>
      <c r="D2" s="125"/>
      <c r="E2" s="125"/>
      <c r="F2" s="125"/>
      <c r="G2" s="125"/>
      <c r="H2" s="125"/>
      <c r="I2" s="125"/>
      <c r="J2" s="125"/>
      <c r="K2" s="125"/>
      <c r="L2" s="125"/>
      <c r="M2" s="125"/>
      <c r="N2" s="125"/>
      <c r="O2" s="125"/>
      <c r="P2" s="318" t="s">
        <v>381</v>
      </c>
    </row>
    <row r="3" spans="1:16">
      <c r="A3" s="241" t="s">
        <v>2</v>
      </c>
      <c r="B3" s="173"/>
      <c r="C3" s="125"/>
      <c r="D3" s="125"/>
      <c r="E3" s="125"/>
      <c r="F3" s="125"/>
      <c r="G3" s="125"/>
      <c r="H3" s="125"/>
      <c r="I3" s="125"/>
      <c r="J3" s="125"/>
      <c r="K3" s="125"/>
      <c r="L3" s="125"/>
      <c r="M3" s="125"/>
      <c r="N3" s="125"/>
      <c r="O3" s="125"/>
      <c r="P3" s="217"/>
    </row>
    <row r="4" spans="1:16">
      <c r="A4" s="241" t="s">
        <v>3</v>
      </c>
      <c r="B4" s="173"/>
      <c r="C4" s="125"/>
      <c r="D4" s="125"/>
      <c r="E4" s="125"/>
      <c r="F4" s="125"/>
      <c r="G4" s="125"/>
      <c r="H4" s="125"/>
      <c r="I4" s="125"/>
      <c r="J4" s="125"/>
      <c r="K4" s="301"/>
      <c r="L4" s="125"/>
      <c r="M4" s="301"/>
      <c r="N4" s="125"/>
      <c r="O4" s="301"/>
      <c r="P4" s="217"/>
    </row>
    <row r="5" spans="1:16" ht="6.75" customHeight="1" thickBot="1">
      <c r="A5" s="242"/>
      <c r="B5" s="239"/>
      <c r="C5" s="243"/>
      <c r="D5" s="243"/>
      <c r="E5" s="243"/>
      <c r="F5" s="243"/>
      <c r="G5" s="243"/>
      <c r="H5" s="243"/>
      <c r="I5" s="243"/>
      <c r="J5" s="243"/>
      <c r="K5" s="243"/>
      <c r="L5" s="243"/>
      <c r="M5" s="243"/>
      <c r="N5" s="243"/>
      <c r="O5" s="243"/>
      <c r="P5" s="217"/>
    </row>
    <row r="6" spans="1:16">
      <c r="A6" s="197" t="s">
        <v>157</v>
      </c>
      <c r="B6" s="198" t="s">
        <v>155</v>
      </c>
      <c r="C6" s="212">
        <v>2012</v>
      </c>
      <c r="D6" s="213">
        <v>2013</v>
      </c>
      <c r="E6" s="213">
        <v>2014</v>
      </c>
      <c r="F6" s="213">
        <v>2015</v>
      </c>
      <c r="G6" s="214">
        <v>2016</v>
      </c>
      <c r="H6" s="215">
        <v>2017</v>
      </c>
      <c r="I6" s="163"/>
      <c r="J6" s="215">
        <v>2018</v>
      </c>
      <c r="K6" s="163"/>
      <c r="L6" s="215">
        <v>2019</v>
      </c>
      <c r="M6" s="222"/>
      <c r="N6" s="215">
        <v>2020</v>
      </c>
      <c r="O6" s="163"/>
      <c r="P6" s="174" t="s">
        <v>156</v>
      </c>
    </row>
    <row r="7" spans="1:16" ht="45.75" thickBot="1">
      <c r="A7" s="319"/>
      <c r="B7" s="320"/>
      <c r="C7" s="321" t="s">
        <v>319</v>
      </c>
      <c r="D7" s="322" t="s">
        <v>319</v>
      </c>
      <c r="E7" s="322" t="s">
        <v>319</v>
      </c>
      <c r="F7" s="322" t="s">
        <v>319</v>
      </c>
      <c r="G7" s="323" t="s">
        <v>319</v>
      </c>
      <c r="H7" s="321" t="s">
        <v>285</v>
      </c>
      <c r="I7" s="323" t="s">
        <v>6</v>
      </c>
      <c r="J7" s="322" t="s">
        <v>285</v>
      </c>
      <c r="K7" s="323" t="s">
        <v>6</v>
      </c>
      <c r="L7" s="322" t="s">
        <v>285</v>
      </c>
      <c r="M7" s="323" t="s">
        <v>6</v>
      </c>
      <c r="N7" s="322" t="s">
        <v>285</v>
      </c>
      <c r="O7" s="323" t="s">
        <v>6</v>
      </c>
      <c r="P7" s="324"/>
    </row>
    <row r="8" spans="1:16">
      <c r="A8" s="234" t="s">
        <v>23</v>
      </c>
      <c r="B8" s="235" t="s">
        <v>24</v>
      </c>
      <c r="C8" s="325">
        <v>21885.614000000001</v>
      </c>
      <c r="D8" s="326">
        <v>22786.507999999994</v>
      </c>
      <c r="E8" s="326">
        <v>23631.154000000002</v>
      </c>
      <c r="F8" s="326">
        <v>24368.269</v>
      </c>
      <c r="G8" s="327">
        <v>25021.334000000003</v>
      </c>
      <c r="H8" s="328">
        <v>26676.154242064036</v>
      </c>
      <c r="I8" s="327">
        <v>26676.154242064036</v>
      </c>
      <c r="J8" s="326">
        <v>28359.362287731936</v>
      </c>
      <c r="K8" s="327">
        <v>28359.362287731936</v>
      </c>
      <c r="L8" s="328">
        <v>29976.600714716209</v>
      </c>
      <c r="M8" s="329">
        <v>29976.600714716209</v>
      </c>
      <c r="N8" s="328">
        <v>31662.955402217456</v>
      </c>
      <c r="O8" s="330">
        <v>31662.955402217456</v>
      </c>
      <c r="P8" s="331" t="s">
        <v>25</v>
      </c>
    </row>
    <row r="9" spans="1:16" ht="45">
      <c r="A9" s="199" t="s">
        <v>26</v>
      </c>
      <c r="B9" s="226" t="s">
        <v>274</v>
      </c>
      <c r="C9" s="27">
        <v>8160.9</v>
      </c>
      <c r="D9" s="26">
        <v>8417.7999999999993</v>
      </c>
      <c r="E9" s="26">
        <v>8858.5</v>
      </c>
      <c r="F9" s="26">
        <v>9025.2999999999993</v>
      </c>
      <c r="G9" s="28">
        <v>9093.5</v>
      </c>
      <c r="H9" s="38">
        <f>'Annex 5 Table 1'!G25</f>
        <v>10132.268375264566</v>
      </c>
      <c r="I9" s="28">
        <f>'Annex 5 Table 1'!H25</f>
        <v>10097.589374749883</v>
      </c>
      <c r="J9" s="26">
        <f>'Annex 5 Table 1'!I25</f>
        <v>10629.737994159655</v>
      </c>
      <c r="K9" s="28">
        <f>'Annex 5 Table 1'!J25</f>
        <v>10516.300545008728</v>
      </c>
      <c r="L9" s="38">
        <f>'Annex 5 Table 1'!K25</f>
        <v>11017.372082973181</v>
      </c>
      <c r="M9" s="44">
        <f>'Annex 5 Table 1'!L25</f>
        <v>10709.742412399599</v>
      </c>
      <c r="N9" s="38">
        <f>'Annex 5 Table 1'!M25</f>
        <v>11482.4442667313</v>
      </c>
      <c r="O9" s="79">
        <f>'Annex 5 Table 1'!N25</f>
        <v>11113.404468791128</v>
      </c>
      <c r="P9" s="219" t="s">
        <v>275</v>
      </c>
    </row>
    <row r="10" spans="1:16">
      <c r="A10" s="200" t="s">
        <v>27</v>
      </c>
      <c r="B10" s="226" t="s">
        <v>31</v>
      </c>
      <c r="C10" s="27">
        <f>0.35926*1000</f>
        <v>359.26000000000005</v>
      </c>
      <c r="D10" s="26">
        <f>0.33736*1000</f>
        <v>337.36</v>
      </c>
      <c r="E10" s="26">
        <f>0.33754*1000</f>
        <v>337.54</v>
      </c>
      <c r="F10" s="26">
        <v>322.7</v>
      </c>
      <c r="G10" s="28">
        <v>282</v>
      </c>
      <c r="H10" s="38">
        <v>250.27819599999995</v>
      </c>
      <c r="I10" s="28">
        <f>H10</f>
        <v>250.27819599999995</v>
      </c>
      <c r="J10" s="26">
        <v>243</v>
      </c>
      <c r="K10" s="28">
        <f>J10</f>
        <v>243</v>
      </c>
      <c r="L10" s="38">
        <v>290.10000000000002</v>
      </c>
      <c r="M10" s="28">
        <f>L10</f>
        <v>290.10000000000002</v>
      </c>
      <c r="N10" s="38">
        <v>295.44910899999996</v>
      </c>
      <c r="O10" s="28">
        <f>N10</f>
        <v>295.44910899999996</v>
      </c>
      <c r="P10" s="220" t="s">
        <v>37</v>
      </c>
    </row>
    <row r="11" spans="1:16" ht="45">
      <c r="A11" s="200" t="s">
        <v>28</v>
      </c>
      <c r="B11" s="360" t="s">
        <v>423</v>
      </c>
      <c r="C11" s="27">
        <f>0.532*1000</f>
        <v>532</v>
      </c>
      <c r="D11" s="26">
        <f>0.492*1000</f>
        <v>492</v>
      </c>
      <c r="E11" s="26">
        <f>0.481*1000</f>
        <v>481</v>
      </c>
      <c r="F11" s="26">
        <v>501</v>
      </c>
      <c r="G11" s="28">
        <v>258</v>
      </c>
      <c r="H11" s="27">
        <v>504.67084011463453</v>
      </c>
      <c r="I11" s="28">
        <f t="shared" ref="I11:I12" si="0">H11</f>
        <v>504.67084011463453</v>
      </c>
      <c r="J11" s="26">
        <v>438.42850328458638</v>
      </c>
      <c r="K11" s="28">
        <f t="shared" ref="K11:K13" si="1">J11</f>
        <v>438.42850328458638</v>
      </c>
      <c r="L11" s="38">
        <v>473.22537734126666</v>
      </c>
      <c r="M11" s="44">
        <f>L11</f>
        <v>473.22537734126666</v>
      </c>
      <c r="N11" s="38">
        <v>505.23395146882677</v>
      </c>
      <c r="O11" s="79">
        <f>N11</f>
        <v>505.23395146882677</v>
      </c>
      <c r="P11" s="220" t="s">
        <v>425</v>
      </c>
    </row>
    <row r="12" spans="1:16" ht="30">
      <c r="A12" s="199" t="s">
        <v>29</v>
      </c>
      <c r="B12" s="360" t="s">
        <v>424</v>
      </c>
      <c r="C12" s="27">
        <v>699</v>
      </c>
      <c r="D12" s="26">
        <v>672.1</v>
      </c>
      <c r="E12" s="26">
        <v>707.5</v>
      </c>
      <c r="F12" s="26">
        <v>744.5</v>
      </c>
      <c r="G12" s="28">
        <v>726</v>
      </c>
      <c r="H12" s="27">
        <v>838.09455196520867</v>
      </c>
      <c r="I12" s="28">
        <f t="shared" si="0"/>
        <v>838.09455196520867</v>
      </c>
      <c r="J12" s="26">
        <v>964.78868036099448</v>
      </c>
      <c r="K12" s="28">
        <f t="shared" si="1"/>
        <v>964.78868036099448</v>
      </c>
      <c r="L12" s="38">
        <v>984.34216666093812</v>
      </c>
      <c r="M12" s="44">
        <f>L12</f>
        <v>984.34216666093812</v>
      </c>
      <c r="N12" s="38">
        <v>995.74093681643467</v>
      </c>
      <c r="O12" s="79">
        <f>N12</f>
        <v>995.74093681643467</v>
      </c>
      <c r="P12" s="221" t="s">
        <v>426</v>
      </c>
    </row>
    <row r="13" spans="1:16">
      <c r="A13" s="199" t="s">
        <v>30</v>
      </c>
      <c r="B13" s="226" t="s">
        <v>32</v>
      </c>
      <c r="C13" s="27">
        <v>702.89</v>
      </c>
      <c r="D13" s="26">
        <f t="shared" ref="D13:G15" si="2">C12</f>
        <v>699</v>
      </c>
      <c r="E13" s="26">
        <f t="shared" si="2"/>
        <v>672.1</v>
      </c>
      <c r="F13" s="26">
        <f t="shared" si="2"/>
        <v>707.5</v>
      </c>
      <c r="G13" s="28">
        <f t="shared" si="2"/>
        <v>744.5</v>
      </c>
      <c r="H13" s="38">
        <f>G12</f>
        <v>726</v>
      </c>
      <c r="I13" s="28">
        <f>G12</f>
        <v>726</v>
      </c>
      <c r="J13" s="26">
        <f>H12</f>
        <v>838.09455196520867</v>
      </c>
      <c r="K13" s="28">
        <f t="shared" si="1"/>
        <v>838.09455196520867</v>
      </c>
      <c r="L13" s="26">
        <f>J12</f>
        <v>964.78868036099448</v>
      </c>
      <c r="M13" s="28">
        <f t="shared" ref="M13:M14" si="3">L13</f>
        <v>964.78868036099448</v>
      </c>
      <c r="N13" s="38">
        <f t="shared" ref="N13:O15" si="4">L12</f>
        <v>984.34216666093812</v>
      </c>
      <c r="O13" s="79">
        <f t="shared" si="4"/>
        <v>984.34216666093812</v>
      </c>
      <c r="P13" s="221" t="s">
        <v>38</v>
      </c>
    </row>
    <row r="14" spans="1:16">
      <c r="A14" s="199" t="s">
        <v>35</v>
      </c>
      <c r="B14" s="226" t="s">
        <v>33</v>
      </c>
      <c r="C14" s="27">
        <v>847.66</v>
      </c>
      <c r="D14" s="26">
        <f t="shared" si="2"/>
        <v>702.89</v>
      </c>
      <c r="E14" s="26">
        <f t="shared" si="2"/>
        <v>699</v>
      </c>
      <c r="F14" s="26">
        <f t="shared" si="2"/>
        <v>672.1</v>
      </c>
      <c r="G14" s="28">
        <f t="shared" si="2"/>
        <v>707.5</v>
      </c>
      <c r="H14" s="38">
        <f>G13</f>
        <v>744.5</v>
      </c>
      <c r="I14" s="28">
        <f>G13</f>
        <v>744.5</v>
      </c>
      <c r="J14" s="26">
        <f>I13</f>
        <v>726</v>
      </c>
      <c r="K14" s="28">
        <f t="shared" ref="K14:M15" si="5">I13</f>
        <v>726</v>
      </c>
      <c r="L14" s="26">
        <f t="shared" si="5"/>
        <v>838.09455196520867</v>
      </c>
      <c r="M14" s="28">
        <f t="shared" si="3"/>
        <v>838.09455196520867</v>
      </c>
      <c r="N14" s="38">
        <f t="shared" si="4"/>
        <v>964.78868036099448</v>
      </c>
      <c r="O14" s="28">
        <f t="shared" ref="O14:O15" si="6">N14</f>
        <v>964.78868036099448</v>
      </c>
      <c r="P14" s="221" t="s">
        <v>39</v>
      </c>
    </row>
    <row r="15" spans="1:16">
      <c r="A15" s="199" t="s">
        <v>36</v>
      </c>
      <c r="B15" s="226" t="s">
        <v>34</v>
      </c>
      <c r="C15" s="27">
        <v>916.81000000000006</v>
      </c>
      <c r="D15" s="26">
        <f t="shared" si="2"/>
        <v>847.66</v>
      </c>
      <c r="E15" s="26">
        <f t="shared" si="2"/>
        <v>702.89</v>
      </c>
      <c r="F15" s="26">
        <f t="shared" si="2"/>
        <v>699</v>
      </c>
      <c r="G15" s="28">
        <f t="shared" si="2"/>
        <v>672.1</v>
      </c>
      <c r="H15" s="38">
        <f>G14</f>
        <v>707.5</v>
      </c>
      <c r="I15" s="28">
        <f>G14</f>
        <v>707.5</v>
      </c>
      <c r="J15" s="26">
        <f>I14</f>
        <v>744.5</v>
      </c>
      <c r="K15" s="28">
        <f t="shared" si="5"/>
        <v>744.5</v>
      </c>
      <c r="L15" s="26">
        <f t="shared" si="5"/>
        <v>726</v>
      </c>
      <c r="M15" s="28">
        <f t="shared" si="5"/>
        <v>726</v>
      </c>
      <c r="N15" s="38">
        <f t="shared" si="4"/>
        <v>838.09455196520867</v>
      </c>
      <c r="O15" s="28">
        <f t="shared" si="6"/>
        <v>838.09455196520867</v>
      </c>
      <c r="P15" s="221" t="s">
        <v>40</v>
      </c>
    </row>
    <row r="16" spans="1:16" ht="6.75" customHeight="1">
      <c r="A16" s="200"/>
      <c r="B16" s="226"/>
      <c r="C16" s="27"/>
      <c r="D16" s="26"/>
      <c r="E16" s="26"/>
      <c r="F16" s="26"/>
      <c r="G16" s="28"/>
      <c r="H16" s="38"/>
      <c r="I16" s="28"/>
      <c r="J16" s="26"/>
      <c r="K16" s="28"/>
      <c r="L16" s="38"/>
      <c r="M16" s="44"/>
      <c r="N16" s="38"/>
      <c r="O16" s="79"/>
      <c r="P16" s="183"/>
    </row>
    <row r="17" spans="1:16" ht="45">
      <c r="A17" s="227" t="s">
        <v>42</v>
      </c>
      <c r="B17" s="228" t="s">
        <v>43</v>
      </c>
      <c r="C17" s="249">
        <f t="shared" ref="C17:O17" si="7">C9-C10-C11-C12+(AVERAGE(C12:C15))</f>
        <v>7362.23</v>
      </c>
      <c r="D17" s="185">
        <f t="shared" si="7"/>
        <v>7646.7524999999987</v>
      </c>
      <c r="E17" s="185">
        <f t="shared" si="7"/>
        <v>8027.8324999999986</v>
      </c>
      <c r="F17" s="185">
        <f t="shared" si="7"/>
        <v>8162.8749999999982</v>
      </c>
      <c r="G17" s="186">
        <f t="shared" si="7"/>
        <v>8540.0249999999996</v>
      </c>
      <c r="H17" s="38">
        <f t="shared" si="7"/>
        <v>9293.2484251760252</v>
      </c>
      <c r="I17" s="28">
        <f t="shared" si="7"/>
        <v>9258.5694246613421</v>
      </c>
      <c r="J17" s="26">
        <f t="shared" si="7"/>
        <v>9801.8666185956263</v>
      </c>
      <c r="K17" s="28">
        <f t="shared" si="7"/>
        <v>9688.4291694446983</v>
      </c>
      <c r="L17" s="38">
        <f t="shared" si="7"/>
        <v>10148.010888717761</v>
      </c>
      <c r="M17" s="44">
        <f t="shared" si="7"/>
        <v>9840.381218144179</v>
      </c>
      <c r="N17" s="38">
        <f t="shared" si="7"/>
        <v>10631.761853396933</v>
      </c>
      <c r="O17" s="79">
        <f t="shared" si="7"/>
        <v>10262.722055456761</v>
      </c>
      <c r="P17" s="183" t="s">
        <v>41</v>
      </c>
    </row>
    <row r="18" spans="1:16" ht="6.75" customHeight="1">
      <c r="A18" s="200"/>
      <c r="B18" s="226"/>
      <c r="C18" s="27"/>
      <c r="D18" s="26"/>
      <c r="E18" s="26"/>
      <c r="F18" s="26"/>
      <c r="G18" s="28"/>
      <c r="H18" s="38"/>
      <c r="I18" s="28"/>
      <c r="J18" s="26"/>
      <c r="K18" s="28"/>
      <c r="L18" s="38"/>
      <c r="M18" s="44"/>
      <c r="N18" s="38"/>
      <c r="O18" s="79"/>
      <c r="P18" s="183"/>
    </row>
    <row r="19" spans="1:16" s="46" customFormat="1">
      <c r="A19" s="207" t="s">
        <v>63</v>
      </c>
      <c r="B19" s="226" t="s">
        <v>44</v>
      </c>
      <c r="C19" s="27">
        <f t="shared" ref="C19:G19" si="8">C22*(C20-C21)/C20</f>
        <v>10.819661325441697</v>
      </c>
      <c r="D19" s="26">
        <f t="shared" si="8"/>
        <v>-3.160845245834043E-2</v>
      </c>
      <c r="E19" s="26">
        <f t="shared" si="8"/>
        <v>-4.1367300868952155</v>
      </c>
      <c r="F19" s="26">
        <f t="shared" si="8"/>
        <v>-9.391979439171342</v>
      </c>
      <c r="G19" s="28">
        <f t="shared" si="8"/>
        <v>-6.2922641211164905</v>
      </c>
      <c r="H19" s="38">
        <f t="shared" ref="H19:O19" si="9">H22*(H20-H21)/H20</f>
        <v>-7.8515155442880094</v>
      </c>
      <c r="I19" s="28">
        <f t="shared" si="9"/>
        <v>-7.8515155442880094</v>
      </c>
      <c r="J19" s="26">
        <f t="shared" si="9"/>
        <v>-11.985427266563756</v>
      </c>
      <c r="K19" s="28">
        <f t="shared" si="9"/>
        <v>-11.985427266563756</v>
      </c>
      <c r="L19" s="38">
        <f t="shared" si="9"/>
        <v>-12.120281465023847</v>
      </c>
      <c r="M19" s="44">
        <f t="shared" si="9"/>
        <v>-12.120281465023847</v>
      </c>
      <c r="N19" s="38">
        <f t="shared" si="9"/>
        <v>-15.595742846284933</v>
      </c>
      <c r="O19" s="79">
        <f t="shared" si="9"/>
        <v>-15.595742846284933</v>
      </c>
      <c r="P19" s="183" t="s">
        <v>52</v>
      </c>
    </row>
    <row r="20" spans="1:16">
      <c r="A20" s="200" t="s">
        <v>47</v>
      </c>
      <c r="B20" s="226" t="s">
        <v>45</v>
      </c>
      <c r="C20" s="232">
        <v>15.048025613660618</v>
      </c>
      <c r="D20" s="26">
        <v>11.870255348516219</v>
      </c>
      <c r="E20" s="26">
        <v>10.844587784720822</v>
      </c>
      <c r="F20" s="26">
        <v>9.8762948808206765</v>
      </c>
      <c r="G20" s="28">
        <v>9.6398948007283032</v>
      </c>
      <c r="H20" s="218">
        <v>8.9498280768501566</v>
      </c>
      <c r="I20" s="28">
        <f>H20</f>
        <v>8.9498280768501566</v>
      </c>
      <c r="J20" s="26">
        <v>8.1999999999999993</v>
      </c>
      <c r="K20" s="28">
        <f>J20</f>
        <v>8.1999999999999993</v>
      </c>
      <c r="L20" s="26">
        <v>7.7262418322537636</v>
      </c>
      <c r="M20" s="28">
        <f>L20</f>
        <v>7.7262418322537636</v>
      </c>
      <c r="N20" s="26">
        <v>7.1560055760997967</v>
      </c>
      <c r="O20" s="79">
        <f>N20</f>
        <v>7.1560055760997967</v>
      </c>
      <c r="P20" s="221" t="s">
        <v>53</v>
      </c>
    </row>
    <row r="21" spans="1:16">
      <c r="A21" s="200" t="s">
        <v>48</v>
      </c>
      <c r="B21" s="226" t="s">
        <v>46</v>
      </c>
      <c r="C21" s="27">
        <v>12.24725869346916</v>
      </c>
      <c r="D21" s="26">
        <v>11.875309762713837</v>
      </c>
      <c r="E21" s="26">
        <v>11.370944472307714</v>
      </c>
      <c r="F21" s="26">
        <v>10.784748516898478</v>
      </c>
      <c r="G21" s="28">
        <v>10.162044024257948</v>
      </c>
      <c r="H21" s="38">
        <v>9.5390685857971587</v>
      </c>
      <c r="I21" s="28">
        <f>H21</f>
        <v>9.5390685857971587</v>
      </c>
      <c r="J21" s="26">
        <v>8.9468383006918568</v>
      </c>
      <c r="K21" s="28">
        <f>J21</f>
        <v>8.9468383006918568</v>
      </c>
      <c r="L21" s="26">
        <v>8.4104768630283164</v>
      </c>
      <c r="M21" s="44">
        <f>L21</f>
        <v>8.4104768630283164</v>
      </c>
      <c r="N21" s="26">
        <v>7.9475229700747665</v>
      </c>
      <c r="O21" s="79">
        <f>N21</f>
        <v>7.9475229700747665</v>
      </c>
      <c r="P21" s="221" t="s">
        <v>54</v>
      </c>
    </row>
    <row r="22" spans="1:16">
      <c r="A22" s="200" t="s">
        <v>49</v>
      </c>
      <c r="B22" s="226" t="s">
        <v>50</v>
      </c>
      <c r="C22" s="27">
        <f>40855492/0.702804/1000000</f>
        <v>58.132127876335367</v>
      </c>
      <c r="D22" s="26">
        <v>74.232223000000005</v>
      </c>
      <c r="E22" s="26">
        <f>85.228699+0.00083</f>
        <v>85.229528999999999</v>
      </c>
      <c r="F22" s="26">
        <v>102.10533017</v>
      </c>
      <c r="G22" s="28">
        <v>116.16748901000001</v>
      </c>
      <c r="H22" s="38">
        <v>119.254724</v>
      </c>
      <c r="I22" s="28">
        <f>H22</f>
        <v>119.254724</v>
      </c>
      <c r="J22" s="26">
        <v>131.59542500000001</v>
      </c>
      <c r="K22" s="28">
        <f>J22</f>
        <v>131.59542500000001</v>
      </c>
      <c r="L22" s="26">
        <v>136.859736</v>
      </c>
      <c r="M22" s="44">
        <f>L22</f>
        <v>136.859736</v>
      </c>
      <c r="N22" s="26">
        <v>140.999078</v>
      </c>
      <c r="O22" s="79">
        <f>N22</f>
        <v>140.999078</v>
      </c>
      <c r="P22" s="221" t="s">
        <v>55</v>
      </c>
    </row>
    <row r="23" spans="1:16" ht="30">
      <c r="A23" s="207" t="s">
        <v>309</v>
      </c>
      <c r="B23" s="228" t="s">
        <v>294</v>
      </c>
      <c r="C23" s="27">
        <f>C24</f>
        <v>38.616767908200011</v>
      </c>
      <c r="D23" s="26">
        <f>D24</f>
        <v>-57.999255941524666</v>
      </c>
      <c r="E23" s="26">
        <f t="shared" ref="E23:H23" si="10">E24</f>
        <v>-52.2</v>
      </c>
      <c r="F23" s="26">
        <f t="shared" si="10"/>
        <v>-74</v>
      </c>
      <c r="G23" s="28">
        <f t="shared" si="10"/>
        <v>73.400000000000006</v>
      </c>
      <c r="H23" s="38">
        <f t="shared" si="10"/>
        <v>222.17699999999999</v>
      </c>
      <c r="I23" s="28">
        <f>H23</f>
        <v>222.17699999999999</v>
      </c>
      <c r="J23" s="26">
        <f>J24-J25</f>
        <v>32.477300000000007</v>
      </c>
      <c r="K23" s="28">
        <f>K24+K25</f>
        <v>38.120699999999992</v>
      </c>
      <c r="L23" s="38">
        <f t="shared" ref="L23" si="11">L24-L25</f>
        <v>91.036667000000008</v>
      </c>
      <c r="M23" s="28">
        <f>M24+M25-K25</f>
        <v>-227.27836699999997</v>
      </c>
      <c r="N23" s="38">
        <f t="shared" ref="N23" si="12">N24-N25</f>
        <v>-46.499756000000005</v>
      </c>
      <c r="O23" s="28">
        <f>O24+O25-M25</f>
        <v>-78.051577000000009</v>
      </c>
      <c r="P23" s="183" t="s">
        <v>56</v>
      </c>
    </row>
    <row r="24" spans="1:16">
      <c r="A24" s="207" t="s">
        <v>287</v>
      </c>
      <c r="B24" s="228" t="s">
        <v>295</v>
      </c>
      <c r="C24" s="27">
        <v>38.616767908200011</v>
      </c>
      <c r="D24" s="26">
        <v>-57.999255941524666</v>
      </c>
      <c r="E24" s="26">
        <v>-52.2</v>
      </c>
      <c r="F24" s="26">
        <v>-74</v>
      </c>
      <c r="G24" s="28">
        <v>73.400000000000006</v>
      </c>
      <c r="H24" s="38">
        <v>222.17699999999999</v>
      </c>
      <c r="I24" s="28">
        <f>H24</f>
        <v>222.17699999999999</v>
      </c>
      <c r="J24" s="26">
        <v>35.298999999999999</v>
      </c>
      <c r="K24" s="28">
        <f>J24</f>
        <v>35.298999999999999</v>
      </c>
      <c r="L24" s="38">
        <v>-66.709999999999994</v>
      </c>
      <c r="M24" s="28">
        <f>L24</f>
        <v>-66.709999999999994</v>
      </c>
      <c r="N24" s="38">
        <v>-141.149</v>
      </c>
      <c r="O24" s="28">
        <f>N24</f>
        <v>-141.149</v>
      </c>
      <c r="P24" s="183" t="s">
        <v>56</v>
      </c>
    </row>
    <row r="25" spans="1:16">
      <c r="A25" s="207" t="s">
        <v>288</v>
      </c>
      <c r="B25" s="228" t="s">
        <v>311</v>
      </c>
      <c r="C25" s="27" t="s">
        <v>8</v>
      </c>
      <c r="D25" s="26" t="s">
        <v>8</v>
      </c>
      <c r="E25" s="26" t="s">
        <v>8</v>
      </c>
      <c r="F25" s="26" t="s">
        <v>8</v>
      </c>
      <c r="G25" s="28" t="s">
        <v>8</v>
      </c>
      <c r="H25" s="38" t="s">
        <v>8</v>
      </c>
      <c r="I25" s="28" t="s">
        <v>8</v>
      </c>
      <c r="J25" s="26">
        <v>2.8216999999999901</v>
      </c>
      <c r="K25" s="28">
        <f>J25</f>
        <v>2.8216999999999901</v>
      </c>
      <c r="L25" s="38">
        <v>-157.746667</v>
      </c>
      <c r="M25" s="44">
        <f>L25</f>
        <v>-157.746667</v>
      </c>
      <c r="N25" s="38">
        <v>-94.649243999999996</v>
      </c>
      <c r="O25" s="79">
        <f>N25</f>
        <v>-94.649243999999996</v>
      </c>
      <c r="P25" s="183" t="s">
        <v>310</v>
      </c>
    </row>
    <row r="26" spans="1:16" ht="6.75" customHeight="1">
      <c r="A26" s="200"/>
      <c r="B26" s="228"/>
      <c r="C26" s="27"/>
      <c r="D26" s="26"/>
      <c r="E26" s="26"/>
      <c r="F26" s="26"/>
      <c r="G26" s="28"/>
      <c r="H26" s="38"/>
      <c r="I26" s="28"/>
      <c r="J26" s="26"/>
      <c r="K26" s="28"/>
      <c r="L26" s="38"/>
      <c r="M26" s="44"/>
      <c r="N26" s="38"/>
      <c r="O26" s="79"/>
      <c r="P26" s="183"/>
    </row>
    <row r="27" spans="1:16" ht="30">
      <c r="A27" s="200" t="s">
        <v>289</v>
      </c>
      <c r="B27" s="228" t="s">
        <v>292</v>
      </c>
      <c r="C27" s="169">
        <f>C17-C19-C24</f>
        <v>7312.7935707663582</v>
      </c>
      <c r="D27" s="211">
        <f t="shared" ref="D27:G27" si="13">D17-D19-D24</f>
        <v>7704.7833643939821</v>
      </c>
      <c r="E27" s="211">
        <f t="shared" si="13"/>
        <v>8084.1692300868935</v>
      </c>
      <c r="F27" s="211">
        <f t="shared" si="13"/>
        <v>8246.2669794391695</v>
      </c>
      <c r="G27" s="170">
        <f t="shared" si="13"/>
        <v>8472.9172641211171</v>
      </c>
      <c r="H27" s="38">
        <f t="shared" ref="H27:O27" si="14">H17-H19-H24</f>
        <v>9078.9229407203129</v>
      </c>
      <c r="I27" s="28">
        <f t="shared" si="14"/>
        <v>9044.2439402056298</v>
      </c>
      <c r="J27" s="38">
        <f t="shared" si="14"/>
        <v>9778.5530458621888</v>
      </c>
      <c r="K27" s="28">
        <f t="shared" si="14"/>
        <v>9665.1155967112609</v>
      </c>
      <c r="L27" s="38">
        <f t="shared" si="14"/>
        <v>10226.841170182784</v>
      </c>
      <c r="M27" s="28">
        <f t="shared" si="14"/>
        <v>9919.2114996092023</v>
      </c>
      <c r="N27" s="38">
        <f t="shared" si="14"/>
        <v>10788.506596243216</v>
      </c>
      <c r="O27" s="28">
        <f t="shared" si="14"/>
        <v>10419.466798303045</v>
      </c>
      <c r="P27" s="183" t="s">
        <v>315</v>
      </c>
    </row>
    <row r="28" spans="1:16" ht="45">
      <c r="A28" s="200" t="s">
        <v>293</v>
      </c>
      <c r="B28" s="228" t="s">
        <v>296</v>
      </c>
      <c r="C28" s="169">
        <f>C17-C19-C23</f>
        <v>7312.7935707663582</v>
      </c>
      <c r="D28" s="211">
        <f t="shared" ref="D28:G28" si="15">D17-D19-D23</f>
        <v>7704.7833643939821</v>
      </c>
      <c r="E28" s="211">
        <f t="shared" si="15"/>
        <v>8084.1692300868935</v>
      </c>
      <c r="F28" s="211">
        <f t="shared" si="15"/>
        <v>8246.2669794391695</v>
      </c>
      <c r="G28" s="170">
        <f t="shared" si="15"/>
        <v>8472.9172641211171</v>
      </c>
      <c r="H28" s="38">
        <f t="shared" ref="H28:O28" si="16">H17-H19-H23</f>
        <v>9078.9229407203129</v>
      </c>
      <c r="I28" s="28">
        <f t="shared" si="16"/>
        <v>9044.2439402056298</v>
      </c>
      <c r="J28" s="38">
        <f t="shared" si="16"/>
        <v>9781.3747458621892</v>
      </c>
      <c r="K28" s="28">
        <f t="shared" si="16"/>
        <v>9662.2938967112623</v>
      </c>
      <c r="L28" s="38">
        <f t="shared" si="16"/>
        <v>10069.094503182785</v>
      </c>
      <c r="M28" s="28">
        <f t="shared" si="16"/>
        <v>10079.779866609204</v>
      </c>
      <c r="N28" s="38">
        <f t="shared" si="16"/>
        <v>10693.857352243216</v>
      </c>
      <c r="O28" s="28">
        <f t="shared" si="16"/>
        <v>10356.369375303046</v>
      </c>
      <c r="P28" s="183" t="s">
        <v>312</v>
      </c>
    </row>
    <row r="29" spans="1:16" ht="30">
      <c r="A29" s="229" t="s">
        <v>290</v>
      </c>
      <c r="B29" s="228" t="s">
        <v>57</v>
      </c>
      <c r="C29" s="27" t="s">
        <v>8</v>
      </c>
      <c r="D29" s="26">
        <f>(D27-C17)/C17*100</f>
        <v>4.6528479060554009</v>
      </c>
      <c r="E29" s="26">
        <f t="shared" ref="E29:H29" si="17">(E27-D17)/D17*100</f>
        <v>5.7202940736854631</v>
      </c>
      <c r="F29" s="26">
        <f t="shared" si="17"/>
        <v>2.7209645871307222</v>
      </c>
      <c r="G29" s="28">
        <f t="shared" si="17"/>
        <v>3.7981993368895033</v>
      </c>
      <c r="H29" s="38">
        <f t="shared" si="17"/>
        <v>6.3102618636398988</v>
      </c>
      <c r="I29" s="28">
        <f>(I27-$G$17)/$G$17*100</f>
        <v>5.904185762988166</v>
      </c>
      <c r="J29" s="38">
        <f>(J27-$H$17)/$H$17*100</f>
        <v>5.2221203876509028</v>
      </c>
      <c r="K29" s="28">
        <f>(K27-$I$17)/$I$17*100</f>
        <v>4.3910257989429002</v>
      </c>
      <c r="L29" s="38">
        <f>(L27-$J$17)/$J$17*100</f>
        <v>4.3356491995199882</v>
      </c>
      <c r="M29" s="28">
        <f>(M27-$K$17)/$K$17*100</f>
        <v>2.3820407429136572</v>
      </c>
      <c r="N29" s="38">
        <f>(N27-$L$17)/$L$17*100</f>
        <v>6.3115394193904359</v>
      </c>
      <c r="O29" s="28">
        <f>(O27-$M$17)/$M$17*100</f>
        <v>5.8847880719409478</v>
      </c>
      <c r="P29" s="183" t="s">
        <v>313</v>
      </c>
    </row>
    <row r="30" spans="1:16" ht="30">
      <c r="A30" s="229" t="s">
        <v>291</v>
      </c>
      <c r="B30" s="228" t="s">
        <v>317</v>
      </c>
      <c r="C30" s="27" t="s">
        <v>8</v>
      </c>
      <c r="D30" s="26">
        <f>(D28-C17)/C17*100</f>
        <v>4.6528479060554009</v>
      </c>
      <c r="E30" s="26">
        <f t="shared" ref="E30:H30" si="18">(E28-D17)/D17*100</f>
        <v>5.7202940736854631</v>
      </c>
      <c r="F30" s="26">
        <f t="shared" si="18"/>
        <v>2.7209645871307222</v>
      </c>
      <c r="G30" s="28">
        <f t="shared" si="18"/>
        <v>3.7981993368895033</v>
      </c>
      <c r="H30" s="38">
        <f t="shared" si="18"/>
        <v>6.3102618636398988</v>
      </c>
      <c r="I30" s="28">
        <f>(I28-$G$17)/$G$17*100</f>
        <v>5.904185762988166</v>
      </c>
      <c r="J30" s="38">
        <f>(J28-$H$17)/$H$17*100</f>
        <v>5.252483290598339</v>
      </c>
      <c r="K30" s="28">
        <f>(K28-$I$17)/$I$17*100</f>
        <v>4.3605491683688227</v>
      </c>
      <c r="L30" s="38">
        <f>(L28-$J$17)/$J$17*100</f>
        <v>2.7262958677706037</v>
      </c>
      <c r="M30" s="28">
        <f>(M28-$K$17)/$K$17*100</f>
        <v>4.0393616996111685</v>
      </c>
      <c r="N30" s="38">
        <f>(N28-$L$17)/$L$17*100</f>
        <v>5.3788517721468931</v>
      </c>
      <c r="O30" s="28">
        <f>(O28-$M$17)/$M$17*100</f>
        <v>5.2435789398835722</v>
      </c>
      <c r="P30" s="183" t="s">
        <v>314</v>
      </c>
    </row>
    <row r="31" spans="1:16" ht="6.75" customHeight="1">
      <c r="A31" s="200"/>
      <c r="B31" s="228"/>
      <c r="C31" s="27"/>
      <c r="D31" s="26"/>
      <c r="E31" s="26"/>
      <c r="F31" s="26"/>
      <c r="G31" s="28"/>
      <c r="H31" s="38"/>
      <c r="I31" s="28"/>
      <c r="J31" s="26"/>
      <c r="K31" s="28"/>
      <c r="L31" s="38"/>
      <c r="M31" s="44"/>
      <c r="N31" s="38"/>
      <c r="O31" s="79"/>
      <c r="P31" s="183"/>
    </row>
    <row r="32" spans="1:16">
      <c r="A32" s="199" t="s">
        <v>59</v>
      </c>
      <c r="B32" s="228" t="s">
        <v>298</v>
      </c>
      <c r="C32" s="27">
        <v>3.6449792033680524</v>
      </c>
      <c r="D32" s="26">
        <v>1.4516890048284097</v>
      </c>
      <c r="E32" s="26">
        <v>1.5539205897314332</v>
      </c>
      <c r="F32" s="26">
        <v>0.39637257602814202</v>
      </c>
      <c r="G32" s="28">
        <v>0.71565754033993301</v>
      </c>
      <c r="H32" s="38">
        <v>2.8155623569656569</v>
      </c>
      <c r="I32" s="44">
        <f>H32</f>
        <v>2.8155623569656569</v>
      </c>
      <c r="J32" s="26">
        <v>2.7943749963641835</v>
      </c>
      <c r="K32" s="44">
        <f>J32</f>
        <v>2.7943749963641835</v>
      </c>
      <c r="L32" s="26">
        <v>2.4129551413567469</v>
      </c>
      <c r="M32" s="44">
        <f>L32</f>
        <v>2.4129551413567469</v>
      </c>
      <c r="N32" s="26">
        <v>2.3476468110771691</v>
      </c>
      <c r="O32" s="44">
        <f>N32</f>
        <v>2.3476468110771691</v>
      </c>
      <c r="P32" s="183" t="s">
        <v>297</v>
      </c>
    </row>
    <row r="33" spans="1:16" ht="6.75" customHeight="1">
      <c r="A33" s="200"/>
      <c r="B33" s="228"/>
      <c r="C33" s="27"/>
      <c r="D33" s="26"/>
      <c r="E33" s="26"/>
      <c r="F33" s="26"/>
      <c r="G33" s="28"/>
      <c r="H33" s="38"/>
      <c r="I33" s="28"/>
      <c r="J33" s="26"/>
      <c r="K33" s="28"/>
      <c r="L33" s="38"/>
      <c r="M33" s="44"/>
      <c r="N33" s="38"/>
      <c r="O33" s="79"/>
      <c r="P33" s="183"/>
    </row>
    <row r="34" spans="1:16" ht="30">
      <c r="A34" s="227" t="s">
        <v>60</v>
      </c>
      <c r="B34" s="228" t="s">
        <v>58</v>
      </c>
      <c r="C34" s="27" t="s">
        <v>8</v>
      </c>
      <c r="D34" s="26">
        <f>(1+D29/100)/(1+D32/100)*100-100</f>
        <v>3.1553529888247027</v>
      </c>
      <c r="E34" s="26">
        <f t="shared" ref="E34:G34" si="19">(1+E29/100)/(1+E32/100)*100-100</f>
        <v>4.1026219960387493</v>
      </c>
      <c r="F34" s="26">
        <f t="shared" si="19"/>
        <v>2.3154143436230328</v>
      </c>
      <c r="G34" s="28">
        <f t="shared" si="19"/>
        <v>3.060638109138992</v>
      </c>
      <c r="H34" s="38">
        <f t="shared" ref="H34:O34" si="20">(1+H29/100)/(1+H32/100)*100-100</f>
        <v>3.3989985820833226</v>
      </c>
      <c r="I34" s="28">
        <f t="shared" si="20"/>
        <v>3.0040427102845797</v>
      </c>
      <c r="J34" s="26">
        <f t="shared" si="20"/>
        <v>2.3617492604751931</v>
      </c>
      <c r="K34" s="28">
        <f t="shared" si="20"/>
        <v>1.5532472497986163</v>
      </c>
      <c r="L34" s="38">
        <f t="shared" si="20"/>
        <v>1.8773933976511188</v>
      </c>
      <c r="M34" s="44">
        <f t="shared" si="20"/>
        <v>-3.0186023243274462E-2</v>
      </c>
      <c r="N34" s="38">
        <f t="shared" si="20"/>
        <v>3.8729689756621326</v>
      </c>
      <c r="O34" s="79">
        <f t="shared" si="20"/>
        <v>3.4560064359788925</v>
      </c>
      <c r="P34" s="183" t="s">
        <v>299</v>
      </c>
    </row>
    <row r="35" spans="1:16" s="57" customFormat="1" ht="30">
      <c r="A35" s="254" t="s">
        <v>60</v>
      </c>
      <c r="B35" s="228" t="s">
        <v>316</v>
      </c>
      <c r="C35" s="27" t="s">
        <v>8</v>
      </c>
      <c r="D35" s="26">
        <f>(1+D30/100)/(1+D32/100)*100-100</f>
        <v>3.1553529888247027</v>
      </c>
      <c r="E35" s="26">
        <f>(1+E30/100)/(1+E32/100)*100-100</f>
        <v>4.1026219960387493</v>
      </c>
      <c r="F35" s="26">
        <f>(1+F30/100)/(1+F32/100)*100-100</f>
        <v>2.3154143436230328</v>
      </c>
      <c r="G35" s="28">
        <f>(1+G30/100)/(1+G32/100)*100-100</f>
        <v>3.060638109138992</v>
      </c>
      <c r="H35" s="38">
        <f t="shared" ref="H35:O35" si="21">(1+H30/100)/(1+H32/100)*100-100</f>
        <v>3.3989985820833226</v>
      </c>
      <c r="I35" s="28">
        <f t="shared" si="21"/>
        <v>3.0040427102845797</v>
      </c>
      <c r="J35" s="26">
        <f t="shared" si="21"/>
        <v>2.3912867745157058</v>
      </c>
      <c r="K35" s="28">
        <f t="shared" si="21"/>
        <v>1.5235990997173161</v>
      </c>
      <c r="L35" s="38">
        <f t="shared" si="21"/>
        <v>0.30595809483415337</v>
      </c>
      <c r="M35" s="44">
        <f t="shared" si="21"/>
        <v>1.5880867376686325</v>
      </c>
      <c r="N35" s="38">
        <f t="shared" si="21"/>
        <v>2.9616752856711912</v>
      </c>
      <c r="O35" s="79">
        <f t="shared" si="21"/>
        <v>2.8295053369931935</v>
      </c>
      <c r="P35" s="183" t="s">
        <v>300</v>
      </c>
    </row>
    <row r="36" spans="1:16" s="57" customFormat="1" ht="6.75" customHeight="1">
      <c r="A36" s="208"/>
      <c r="B36" s="228"/>
      <c r="C36" s="27"/>
      <c r="D36" s="26"/>
      <c r="E36" s="26"/>
      <c r="F36" s="26"/>
      <c r="G36" s="28"/>
      <c r="H36" s="38"/>
      <c r="I36" s="28"/>
      <c r="J36" s="26"/>
      <c r="K36" s="28"/>
      <c r="L36" s="38"/>
      <c r="M36" s="44"/>
      <c r="N36" s="38"/>
      <c r="O36" s="79"/>
      <c r="P36" s="183"/>
    </row>
    <row r="37" spans="1:16" s="57" customFormat="1" ht="30">
      <c r="A37" s="254" t="s">
        <v>61</v>
      </c>
      <c r="B37" s="228" t="s">
        <v>62</v>
      </c>
      <c r="C37" s="27">
        <v>1.2387381639740895</v>
      </c>
      <c r="D37" s="26">
        <v>0.84965762760587515</v>
      </c>
      <c r="E37" s="26">
        <v>0.91810303865761111</v>
      </c>
      <c r="F37" s="26">
        <v>1.6211811779292287</v>
      </c>
      <c r="G37" s="28">
        <v>2.3463830821829914</v>
      </c>
      <c r="H37" s="38">
        <f>pGDP!L3</f>
        <v>2.6881844466207312</v>
      </c>
      <c r="I37" s="28">
        <f>pGDP!L8</f>
        <v>2.6560144979427749</v>
      </c>
      <c r="J37" s="26">
        <f>pGDP!M3</f>
        <v>2.7115089073305034</v>
      </c>
      <c r="K37" s="28">
        <f>pGDP!M8</f>
        <v>2.6593389586525471</v>
      </c>
      <c r="L37" s="38">
        <f>pGDP!N3</f>
        <v>2.809209949553245</v>
      </c>
      <c r="M37" s="44">
        <f>pGDP!N8</f>
        <v>2.7170400008752891</v>
      </c>
      <c r="N37" s="38">
        <f>pGDP!O3</f>
        <v>2.9026320378553785</v>
      </c>
      <c r="O37" s="79">
        <f>pGDP!O8</f>
        <v>2.7704620891774221</v>
      </c>
      <c r="P37" s="183" t="s">
        <v>9</v>
      </c>
    </row>
    <row r="38" spans="1:16" s="57" customFormat="1" ht="30">
      <c r="A38" s="207" t="s">
        <v>64</v>
      </c>
      <c r="B38" s="228" t="s">
        <v>281</v>
      </c>
      <c r="C38" s="27">
        <v>1.2387381639740895</v>
      </c>
      <c r="D38" s="26">
        <v>0.84965762760587515</v>
      </c>
      <c r="E38" s="26">
        <v>2.4790917325801742</v>
      </c>
      <c r="F38" s="26">
        <v>2.650765398377172</v>
      </c>
      <c r="G38" s="28">
        <v>2.2167804991490052</v>
      </c>
      <c r="H38" s="38">
        <v>5.5406456283955965</v>
      </c>
      <c r="I38" s="28">
        <v>5.2282865653514818</v>
      </c>
      <c r="J38" s="26">
        <v>4.283709708889873</v>
      </c>
      <c r="K38" s="28">
        <v>3.1272847430502959</v>
      </c>
      <c r="L38" s="38">
        <v>4.2485719688210768</v>
      </c>
      <c r="M38" s="44">
        <v>2.7760832486910951</v>
      </c>
      <c r="N38" s="38">
        <v>2.9616752856711845</v>
      </c>
      <c r="O38" s="79">
        <v>2.8295053369932281</v>
      </c>
      <c r="P38" s="183" t="s">
        <v>280</v>
      </c>
    </row>
    <row r="39" spans="1:16" s="57" customFormat="1" ht="6.75" customHeight="1">
      <c r="A39" s="208"/>
      <c r="B39" s="228"/>
      <c r="C39" s="27"/>
      <c r="D39" s="26"/>
      <c r="E39" s="26"/>
      <c r="F39" s="26"/>
      <c r="G39" s="28"/>
      <c r="H39" s="218"/>
      <c r="I39" s="140"/>
      <c r="J39" s="26"/>
      <c r="K39" s="28"/>
      <c r="L39" s="38"/>
      <c r="M39" s="44"/>
      <c r="N39" s="38"/>
      <c r="O39" s="79"/>
      <c r="P39" s="183"/>
    </row>
    <row r="40" spans="1:16" s="57" customFormat="1" ht="30">
      <c r="A40" s="227" t="s">
        <v>388</v>
      </c>
      <c r="B40" s="228" t="s">
        <v>66</v>
      </c>
      <c r="C40" s="27" t="s">
        <v>8</v>
      </c>
      <c r="D40" s="26">
        <f>(D38-D35)*(1+D32%)*C17/D8</f>
        <v>-0.75577550682230255</v>
      </c>
      <c r="E40" s="26">
        <f>(E38-E35)*(1+E32%)*D17/E8</f>
        <v>-0.53351813501288325</v>
      </c>
      <c r="F40" s="26">
        <f>(F38-F35)*(1+F32%)*E17/F8</f>
        <v>0.11091526481597273</v>
      </c>
      <c r="G40" s="28">
        <f>(G38-G35)*(1+G32%)*F17/G8</f>
        <v>-0.27726742532876292</v>
      </c>
      <c r="H40" s="232">
        <f>(H38-H35)*(1+H32%)*G17/H8</f>
        <v>0.70492461538201057</v>
      </c>
      <c r="I40" s="140">
        <f>(I38-I35)*(1+I32%)*G17/I8</f>
        <v>0.73211141245176814</v>
      </c>
      <c r="J40" s="232">
        <f>(J38-J35)*(1+J32%)*I17/J8</f>
        <v>0.63508956891072987</v>
      </c>
      <c r="K40" s="28">
        <f>(K38-K35)*(1+K32%)*I17/K8</f>
        <v>0.53819048870779296</v>
      </c>
      <c r="L40" s="232">
        <f t="shared" ref="L40" si="22">(L38-L35)*(1+L32%)*K17/L8</f>
        <v>1.3049988505948222</v>
      </c>
      <c r="M40" s="28">
        <f t="shared" ref="M40" si="23">(M38-M35)*(1+M32%)*K17/M8</f>
        <v>0.39322493425591659</v>
      </c>
      <c r="N40" s="232">
        <f t="shared" ref="N40" si="24">(N38-N35)*(1+N32%)*M17/N8</f>
        <v>-2.1188480650802047E-15</v>
      </c>
      <c r="O40" s="28">
        <f t="shared" ref="O40" si="25">(O38-O35)*(1+O32%)*M17/O8</f>
        <v>1.1018009938417064E-14</v>
      </c>
      <c r="P40" s="183" t="s">
        <v>77</v>
      </c>
    </row>
    <row r="41" spans="1:16" ht="30">
      <c r="A41" s="208" t="s">
        <v>389</v>
      </c>
      <c r="B41" s="226" t="s">
        <v>283</v>
      </c>
      <c r="C41" s="27" t="s">
        <v>8</v>
      </c>
      <c r="D41" s="26">
        <f>D40</f>
        <v>-0.75577550682230255</v>
      </c>
      <c r="E41" s="26">
        <f>D40+E40</f>
        <v>-1.2892936418351857</v>
      </c>
      <c r="F41" s="26">
        <f>E40+F40</f>
        <v>-0.42260287019691051</v>
      </c>
      <c r="G41" s="28">
        <f>F40+G40</f>
        <v>-0.16635216051279017</v>
      </c>
      <c r="H41" s="38">
        <f>G40+H40</f>
        <v>0.42765719005324765</v>
      </c>
      <c r="I41" s="28">
        <f>$G$40+I40</f>
        <v>0.45484398712300522</v>
      </c>
      <c r="J41" s="26">
        <f t="shared" ref="J41:O41" si="26">H40+J40</f>
        <v>1.3400141842927404</v>
      </c>
      <c r="K41" s="28">
        <f t="shared" si="26"/>
        <v>1.2703019011595611</v>
      </c>
      <c r="L41" s="38">
        <f t="shared" si="26"/>
        <v>1.9400884195055521</v>
      </c>
      <c r="M41" s="44">
        <f t="shared" si="26"/>
        <v>0.93141542296370949</v>
      </c>
      <c r="N41" s="38">
        <f t="shared" si="26"/>
        <v>1.30499885059482</v>
      </c>
      <c r="O41" s="79">
        <f t="shared" si="26"/>
        <v>0.39322493425592758</v>
      </c>
      <c r="P41" s="183" t="s">
        <v>282</v>
      </c>
    </row>
    <row r="42" spans="1:16" ht="50.25" customHeight="1">
      <c r="A42" s="200" t="s">
        <v>390</v>
      </c>
      <c r="B42" s="226" t="s">
        <v>71</v>
      </c>
      <c r="C42" s="27" t="s">
        <v>8</v>
      </c>
      <c r="D42" s="26">
        <v>8245.5851536759001</v>
      </c>
      <c r="E42" s="26">
        <v>8732.4235078971797</v>
      </c>
      <c r="F42" s="26">
        <v>9052.3281300924209</v>
      </c>
      <c r="G42" s="28">
        <v>9024.12399143529</v>
      </c>
      <c r="H42" s="38">
        <v>10320.315152954145</v>
      </c>
      <c r="I42" s="28">
        <v>10292.888544359266</v>
      </c>
      <c r="J42" s="26">
        <v>10810.519957956445</v>
      </c>
      <c r="K42" s="28">
        <v>10668.927935499487</v>
      </c>
      <c r="L42" s="38">
        <v>11413.146695376574</v>
      </c>
      <c r="M42" s="44">
        <v>10827.617880852204</v>
      </c>
      <c r="N42" s="38">
        <v>11482.4442667313</v>
      </c>
      <c r="O42" s="79">
        <v>11113.404468791128</v>
      </c>
      <c r="P42" s="183" t="s">
        <v>78</v>
      </c>
    </row>
    <row r="43" spans="1:16" ht="6.75" customHeight="1">
      <c r="A43" s="200"/>
      <c r="B43" s="228"/>
      <c r="C43" s="27"/>
      <c r="D43" s="26"/>
      <c r="E43" s="26"/>
      <c r="F43" s="26"/>
      <c r="G43" s="28"/>
      <c r="H43" s="38"/>
      <c r="I43" s="28"/>
      <c r="J43" s="26"/>
      <c r="K43" s="28"/>
      <c r="L43" s="38"/>
      <c r="M43" s="44"/>
      <c r="N43" s="38"/>
      <c r="O43" s="79"/>
      <c r="P43" s="183"/>
    </row>
    <row r="44" spans="1:16">
      <c r="A44" s="207" t="s">
        <v>391</v>
      </c>
      <c r="B44" s="226" t="s">
        <v>72</v>
      </c>
      <c r="C44" s="27">
        <v>7937.3</v>
      </c>
      <c r="D44" s="26">
        <v>8189.1</v>
      </c>
      <c r="E44" s="26">
        <v>8485.9</v>
      </c>
      <c r="F44" s="26">
        <v>8719.9</v>
      </c>
      <c r="G44" s="28">
        <v>9097</v>
      </c>
      <c r="H44" s="38">
        <v>9863.9704000000002</v>
      </c>
      <c r="I44" s="28">
        <f>H44</f>
        <v>9863.9704000000002</v>
      </c>
      <c r="J44" s="26">
        <v>10329.908777937702</v>
      </c>
      <c r="K44" s="28">
        <f>J44</f>
        <v>10329.908777937702</v>
      </c>
      <c r="L44" s="38">
        <v>10744.35502100028</v>
      </c>
      <c r="M44" s="44">
        <f>L44</f>
        <v>10744.35502100028</v>
      </c>
      <c r="N44" s="38">
        <v>11368.760968440127</v>
      </c>
      <c r="O44" s="79">
        <f>N44</f>
        <v>11368.760968440127</v>
      </c>
      <c r="P44" s="183" t="s">
        <v>79</v>
      </c>
    </row>
    <row r="45" spans="1:16" ht="30">
      <c r="A45" s="207" t="s">
        <v>392</v>
      </c>
      <c r="B45" s="226" t="s">
        <v>73</v>
      </c>
      <c r="C45" s="27">
        <v>6745.3696663650171</v>
      </c>
      <c r="D45" s="26">
        <f>'Annex 5 Table 2'!C8</f>
        <v>6847.6362883535103</v>
      </c>
      <c r="E45" s="26">
        <f>'Annex 5 Table 2'!D8</f>
        <v>6949.5543070000003</v>
      </c>
      <c r="F45" s="26">
        <f>'Annex 5 Table 2'!E8</f>
        <v>7181.5050960000008</v>
      </c>
      <c r="G45" s="28">
        <f>'Annex 5 Table 2'!F8</f>
        <v>7312.0735319999994</v>
      </c>
      <c r="H45" s="38">
        <f>'Annex 5 Table 2'!G8</f>
        <v>8128.0658292900007</v>
      </c>
      <c r="I45" s="28">
        <f>'Annex 5 Table 2'!H8</f>
        <v>8128.0658292900007</v>
      </c>
      <c r="J45" s="26">
        <f>'Annex 5 Table 2'!I8</f>
        <v>8736.9360869200009</v>
      </c>
      <c r="K45" s="28">
        <f>'Annex 5 Table 2'!J8</f>
        <v>8736.9360869200009</v>
      </c>
      <c r="L45" s="38">
        <f>'Annex 5 Table 2'!K8</f>
        <v>9088.8183288199998</v>
      </c>
      <c r="M45" s="44">
        <f>'Annex 5 Table 2'!L8</f>
        <v>9088.8183288199998</v>
      </c>
      <c r="N45" s="38">
        <f>'Annex 5 Table 2'!M8</f>
        <v>9733.626615000001</v>
      </c>
      <c r="O45" s="79">
        <f>'Annex 5 Table 2'!N8</f>
        <v>9733.626615000001</v>
      </c>
      <c r="P45" s="183" t="s">
        <v>80</v>
      </c>
    </row>
    <row r="46" spans="1:16">
      <c r="A46" s="207" t="s">
        <v>152</v>
      </c>
      <c r="B46" s="226" t="s">
        <v>74</v>
      </c>
      <c r="C46" s="27">
        <v>-76.776997569734931</v>
      </c>
      <c r="D46" s="26">
        <f>'Annex 5 Table 2'!C9</f>
        <v>-119.3334870034887</v>
      </c>
      <c r="E46" s="26">
        <f>'Annex 5 Table 2'!D9</f>
        <v>-85.044017999999596</v>
      </c>
      <c r="F46" s="26">
        <f>'Annex 5 Table 2'!E9</f>
        <v>-26.202362999999878</v>
      </c>
      <c r="G46" s="28">
        <f>'Annex 5 Table 2'!F9</f>
        <v>57.370416999999634</v>
      </c>
      <c r="H46" s="38">
        <f>'Annex 5 Table 2'!G9</f>
        <v>16.638746053477007</v>
      </c>
      <c r="I46" s="28">
        <f>'Annex 5 Table 2'!H9</f>
        <v>16.638746053477007</v>
      </c>
      <c r="J46" s="26">
        <f>'Annex 5 Table 2'!I9</f>
        <v>31.57329343878655</v>
      </c>
      <c r="K46" s="28">
        <f>'Annex 5 Table 2'!J9</f>
        <v>31.57329343878655</v>
      </c>
      <c r="L46" s="38">
        <f>'Annex 5 Table 2'!K9</f>
        <v>-21.063334227399992</v>
      </c>
      <c r="M46" s="44">
        <f>'Annex 5 Table 2'!L9</f>
        <v>-21.063334227399992</v>
      </c>
      <c r="N46" s="38">
        <f>'Annex 5 Table 2'!M9</f>
        <v>-15.843076011309222</v>
      </c>
      <c r="O46" s="79">
        <f>'Annex 5 Table 2'!N9</f>
        <v>-15.843076011309222</v>
      </c>
      <c r="P46" s="219" t="s">
        <v>81</v>
      </c>
    </row>
    <row r="47" spans="1:16" ht="45">
      <c r="A47" s="207" t="s">
        <v>67</v>
      </c>
      <c r="B47" s="226" t="s">
        <v>75</v>
      </c>
      <c r="C47" s="27">
        <v>-17.767831244661181</v>
      </c>
      <c r="D47" s="26">
        <f>'Annex 5 Table 2'!C10</f>
        <v>-21.772723409418393</v>
      </c>
      <c r="E47" s="26">
        <f>'Annex 5 Table 2'!D10</f>
        <v>-8.426257000000021</v>
      </c>
      <c r="F47" s="26">
        <f>'Annex 5 Table 2'!E10</f>
        <v>-51.837687000000074</v>
      </c>
      <c r="G47" s="28">
        <f>'Annex 5 Table 2'!F10</f>
        <v>33.687365000000057</v>
      </c>
      <c r="H47" s="38">
        <f>'Annex 5 Table 2'!G10</f>
        <v>9.6206919999999627</v>
      </c>
      <c r="I47" s="28">
        <f>'Annex 5 Table 2'!H10</f>
        <v>9.6206919999999627</v>
      </c>
      <c r="J47" s="26">
        <f>'Annex 5 Table 2'!I10</f>
        <v>0.63301500000005717</v>
      </c>
      <c r="K47" s="28">
        <f>'Annex 5 Table 2'!J10</f>
        <v>0.63301500000005717</v>
      </c>
      <c r="L47" s="38">
        <f>'Annex 5 Table 2'!K10</f>
        <v>-7.3085039999999708</v>
      </c>
      <c r="M47" s="44">
        <f>'Annex 5 Table 2'!L10</f>
        <v>-7.3085039999999708</v>
      </c>
      <c r="N47" s="38">
        <f>'Annex 5 Table 2'!M10</f>
        <v>-10.345418999999993</v>
      </c>
      <c r="O47" s="79">
        <f>'Annex 5 Table 2'!N10</f>
        <v>-10.345418999999993</v>
      </c>
      <c r="P47" s="219" t="s">
        <v>82</v>
      </c>
    </row>
    <row r="48" spans="1:16">
      <c r="A48" s="207" t="s">
        <v>68</v>
      </c>
      <c r="B48" s="226" t="s">
        <v>76</v>
      </c>
      <c r="C48" s="27">
        <v>-262.03913632927527</v>
      </c>
      <c r="D48" s="26">
        <f>'Annex 5 Table 2'!C11</f>
        <v>-101.15487172796392</v>
      </c>
      <c r="E48" s="26">
        <f>'Annex 5 Table 2'!D11</f>
        <v>24.749000000000038</v>
      </c>
      <c r="F48" s="26">
        <f>'Annex 5 Table 2'!E11</f>
        <v>68.103952075700079</v>
      </c>
      <c r="G48" s="28">
        <f>'Annex 5 Table 2'!F11</f>
        <v>105.18632765356531</v>
      </c>
      <c r="H48" s="38">
        <f>'Annex 5 Table 2'!G11</f>
        <v>82.443402937103812</v>
      </c>
      <c r="I48" s="28">
        <f>'Annex 5 Table 2'!H11</f>
        <v>82.443402937103812</v>
      </c>
      <c r="J48" s="26">
        <f>'Annex 5 Table 2'!I11</f>
        <v>-110.85776448358367</v>
      </c>
      <c r="K48" s="28">
        <f>'Annex 5 Table 2'!J11</f>
        <v>-110.85776448358367</v>
      </c>
      <c r="L48" s="38">
        <f>'Annex 5 Table 2'!K11</f>
        <v>-27.501671119795642</v>
      </c>
      <c r="M48" s="44">
        <f>'Annex 5 Table 2'!L11</f>
        <v>-27.501671119795642</v>
      </c>
      <c r="N48" s="38">
        <f>'Annex 5 Table 2'!M11</f>
        <v>-92.424695979950627</v>
      </c>
      <c r="O48" s="79">
        <f>'Annex 5 Table 2'!N11</f>
        <v>-92.424695979950627</v>
      </c>
      <c r="P48" s="219" t="s">
        <v>83</v>
      </c>
    </row>
    <row r="49" spans="1:16" ht="32.25" customHeight="1" thickBot="1">
      <c r="A49" s="275" t="s">
        <v>393</v>
      </c>
      <c r="B49" s="276" t="s">
        <v>243</v>
      </c>
      <c r="C49" s="277" t="s">
        <v>8</v>
      </c>
      <c r="D49" s="278">
        <f>D45-((D44-D42)-D46-D47-D48)</f>
        <v>6661.8603598885393</v>
      </c>
      <c r="E49" s="278">
        <f t="shared" ref="E49:G49" si="27">E45-((E44-E42)-E46-E47-E48)</f>
        <v>7127.3565398971805</v>
      </c>
      <c r="F49" s="278">
        <f t="shared" si="27"/>
        <v>7503.9971281681219</v>
      </c>
      <c r="G49" s="279">
        <f t="shared" si="27"/>
        <v>7435.4416330888544</v>
      </c>
      <c r="H49" s="280">
        <f t="shared" ref="H49" si="28">H45-((H44-H42)-H46-H47-H48)</f>
        <v>8693.1134232347267</v>
      </c>
      <c r="I49" s="279">
        <f t="shared" ref="I49" si="29">I45-((I44-I42)-I46-I47-I48)</f>
        <v>8665.6868146398483</v>
      </c>
      <c r="J49" s="278">
        <f t="shared" ref="J49" si="30">J45-((J44-J42)-J46-J47-J48)</f>
        <v>9138.895810893946</v>
      </c>
      <c r="K49" s="279">
        <f t="shared" ref="K49" si="31">K45-((K44-K42)-K46-K47-K48)</f>
        <v>8997.3037884369878</v>
      </c>
      <c r="L49" s="280">
        <f t="shared" ref="L49" si="32">L45-((L44-L42)-L46-L47-L48)</f>
        <v>9701.7364938490991</v>
      </c>
      <c r="M49" s="281">
        <f t="shared" ref="M49" si="33">M45-((M44-M42)-M46-M47-M48)</f>
        <v>9116.2076793247288</v>
      </c>
      <c r="N49" s="280">
        <f t="shared" ref="N49" si="34">N45-((N44-N42)-N46-N47-N48)</f>
        <v>9728.6967222999137</v>
      </c>
      <c r="O49" s="282">
        <f t="shared" ref="O49" si="35">O45-((O44-O42)-O46-O47-O48)</f>
        <v>9359.6569243597423</v>
      </c>
      <c r="P49" s="283" t="s">
        <v>158</v>
      </c>
    </row>
    <row r="50" spans="1:16" ht="26.25">
      <c r="A50" s="34" t="s">
        <v>14</v>
      </c>
      <c r="B50" s="21"/>
      <c r="C50" s="21"/>
      <c r="D50" s="21"/>
      <c r="E50" s="21"/>
      <c r="F50" s="21"/>
      <c r="P50" s="35" t="s">
        <v>15</v>
      </c>
    </row>
  </sheetData>
  <dataConsolidate/>
  <pageMargins left="0.55118110236220474" right="0.55118110236220474" top="0.98425196850393704" bottom="0.98425196850393704" header="0.31496062992125984" footer="0.31496062992125984"/>
  <pageSetup scale="43" orientation="landscape" r:id="rId1"/>
  <headerFooter>
    <oddHeader>&amp;L&amp;"Times New Roman,Regular"Fiskālās disciplīnas padomes uzraudzības ziņojums (2017)
Fiscal discipline surveillance report (2017)&amp;R5. pielikums
Annex 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zoomScale="70" zoomScaleNormal="70" zoomScalePageLayoutView="55" workbookViewId="0">
      <selection activeCell="A5" sqref="A5"/>
    </sheetView>
  </sheetViews>
  <sheetFormatPr defaultColWidth="9.140625" defaultRowHeight="15"/>
  <cols>
    <col min="1" max="1" width="30.7109375" style="19" customWidth="1"/>
    <col min="2" max="2" width="53.28515625" style="19" customWidth="1"/>
    <col min="3" max="6" width="12.42578125" style="19" customWidth="1"/>
    <col min="7" max="7" width="53.28515625" style="19" customWidth="1"/>
    <col min="8" max="16384" width="9.140625" style="19"/>
  </cols>
  <sheetData>
    <row r="1" spans="1:7" ht="15.75">
      <c r="A1" s="18" t="s">
        <v>105</v>
      </c>
      <c r="B1" s="18"/>
      <c r="C1" s="18"/>
      <c r="D1" s="18"/>
      <c r="E1" s="18"/>
      <c r="F1" s="18"/>
      <c r="G1" s="20" t="s">
        <v>382</v>
      </c>
    </row>
    <row r="2" spans="1:7" ht="15.75">
      <c r="A2" s="18" t="s">
        <v>106</v>
      </c>
      <c r="B2" s="18"/>
      <c r="C2" s="18"/>
      <c r="D2" s="18"/>
      <c r="E2" s="18"/>
      <c r="F2" s="18"/>
      <c r="G2" s="20" t="s">
        <v>383</v>
      </c>
    </row>
    <row r="3" spans="1:7" customFormat="1" ht="15.75">
      <c r="A3" s="22" t="s">
        <v>2</v>
      </c>
      <c r="B3" s="18"/>
      <c r="C3" s="22"/>
      <c r="D3" s="22"/>
      <c r="E3" s="22"/>
      <c r="F3" s="22"/>
    </row>
    <row r="4" spans="1:7" customFormat="1" ht="15.75">
      <c r="A4" s="22" t="s">
        <v>3</v>
      </c>
      <c r="B4" s="18"/>
      <c r="C4" s="22"/>
      <c r="D4" s="22"/>
      <c r="E4" s="22"/>
      <c r="F4" s="22"/>
    </row>
    <row r="5" spans="1:7" ht="6.75" customHeight="1"/>
    <row r="6" spans="1:7">
      <c r="A6" s="66" t="s">
        <v>157</v>
      </c>
      <c r="B6" s="64" t="s">
        <v>155</v>
      </c>
      <c r="C6" s="143">
        <v>2018</v>
      </c>
      <c r="D6" s="83"/>
      <c r="E6" s="144">
        <v>2019</v>
      </c>
      <c r="F6" s="88"/>
      <c r="G6" s="7"/>
    </row>
    <row r="7" spans="1:7" ht="45">
      <c r="A7" s="67"/>
      <c r="B7" s="65"/>
      <c r="C7" s="5" t="s">
        <v>285</v>
      </c>
      <c r="D7" s="6" t="s">
        <v>286</v>
      </c>
      <c r="E7" s="121" t="s">
        <v>285</v>
      </c>
      <c r="F7" s="5" t="s">
        <v>286</v>
      </c>
      <c r="G7" s="7"/>
    </row>
    <row r="8" spans="1:7" ht="30">
      <c r="A8" s="51" t="s">
        <v>228</v>
      </c>
      <c r="B8" s="89" t="s">
        <v>213</v>
      </c>
      <c r="C8" s="135">
        <v>7240.3262430000004</v>
      </c>
      <c r="D8" s="135">
        <v>7240.3262430000004</v>
      </c>
      <c r="E8" s="131">
        <v>7409.3698039999999</v>
      </c>
      <c r="F8" s="130">
        <v>7409.3698039999999</v>
      </c>
      <c r="G8" s="86" t="s">
        <v>246</v>
      </c>
    </row>
    <row r="9" spans="1:7" ht="30">
      <c r="A9" s="52" t="s">
        <v>254</v>
      </c>
      <c r="B9" s="90" t="s">
        <v>214</v>
      </c>
      <c r="C9" s="251">
        <f>C10+C16+C21+C24+C23+C26</f>
        <v>-120.26112599999999</v>
      </c>
      <c r="D9" s="251">
        <f>D10+D16+D21+D24+D23+D26</f>
        <v>-111.158097</v>
      </c>
      <c r="E9" s="253">
        <f>E10+E16+E21+E24+E23+E26</f>
        <v>37.928772999999993</v>
      </c>
      <c r="F9" s="251">
        <f>F10+F16+F21+F24+F23+F26</f>
        <v>73.600860999999995</v>
      </c>
      <c r="G9" s="84" t="s">
        <v>107</v>
      </c>
    </row>
    <row r="10" spans="1:7" ht="45">
      <c r="A10" s="52" t="s">
        <v>307</v>
      </c>
      <c r="B10" s="91" t="s">
        <v>108</v>
      </c>
      <c r="C10" s="127">
        <f>C11+C12+C13+C14+C15</f>
        <v>10.279211999999998</v>
      </c>
      <c r="D10" s="127">
        <f>D11+D12+D13+D14+D15</f>
        <v>16.082241</v>
      </c>
      <c r="E10" s="145">
        <f>E11+E12+E13+E14+E15</f>
        <v>11.150974999999999</v>
      </c>
      <c r="F10" s="127">
        <f>F11+F12+F13+F14+F15</f>
        <v>28.823063000000001</v>
      </c>
      <c r="G10" s="86" t="s">
        <v>109</v>
      </c>
    </row>
    <row r="11" spans="1:7" ht="30">
      <c r="A11" s="50" t="s">
        <v>222</v>
      </c>
      <c r="B11" s="92" t="s">
        <v>110</v>
      </c>
      <c r="C11" s="128">
        <v>4.9718479999999996</v>
      </c>
      <c r="D11" s="128">
        <v>-2.893033</v>
      </c>
      <c r="E11" s="146">
        <v>4.1339670000000002</v>
      </c>
      <c r="F11" s="128">
        <v>-3.7309139999999998</v>
      </c>
      <c r="G11" s="85" t="s">
        <v>111</v>
      </c>
    </row>
    <row r="12" spans="1:7" ht="30">
      <c r="A12" s="51" t="s">
        <v>223</v>
      </c>
      <c r="B12" s="92" t="s">
        <v>112</v>
      </c>
      <c r="C12" s="128">
        <v>5.223147</v>
      </c>
      <c r="D12" s="128">
        <v>5.6199159999999999</v>
      </c>
      <c r="E12" s="146">
        <v>6.9927330000000003</v>
      </c>
      <c r="F12" s="128">
        <v>7.4483829999999998</v>
      </c>
      <c r="G12" s="85" t="s">
        <v>113</v>
      </c>
    </row>
    <row r="13" spans="1:7" ht="45">
      <c r="A13" s="51" t="s">
        <v>224</v>
      </c>
      <c r="B13" s="92" t="s">
        <v>114</v>
      </c>
      <c r="C13" s="128">
        <v>-0.14346500000000001</v>
      </c>
      <c r="D13" s="128">
        <v>13.127675999999999</v>
      </c>
      <c r="E13" s="146">
        <v>-4.8780999999999998E-2</v>
      </c>
      <c r="F13" s="128">
        <v>25.032537999999999</v>
      </c>
      <c r="G13" s="85" t="s">
        <v>115</v>
      </c>
    </row>
    <row r="14" spans="1:7" ht="45">
      <c r="A14" s="50" t="s">
        <v>225</v>
      </c>
      <c r="B14" s="92" t="s">
        <v>305</v>
      </c>
      <c r="C14" s="128">
        <v>0.227682</v>
      </c>
      <c r="D14" s="128">
        <v>0.227682</v>
      </c>
      <c r="E14" s="146">
        <v>7.3055999999999996E-2</v>
      </c>
      <c r="F14" s="128">
        <v>7.3055999999999996E-2</v>
      </c>
      <c r="G14" s="85" t="s">
        <v>304</v>
      </c>
    </row>
    <row r="15" spans="1:7" ht="30">
      <c r="A15" s="50" t="s">
        <v>306</v>
      </c>
      <c r="B15" s="92" t="s">
        <v>116</v>
      </c>
      <c r="C15" s="128">
        <v>0</v>
      </c>
      <c r="D15" s="128">
        <v>0</v>
      </c>
      <c r="E15" s="146">
        <v>0</v>
      </c>
      <c r="F15" s="128">
        <v>0</v>
      </c>
      <c r="G15" s="85" t="s">
        <v>117</v>
      </c>
    </row>
    <row r="16" spans="1:7" ht="48" customHeight="1">
      <c r="A16" s="51" t="s">
        <v>253</v>
      </c>
      <c r="B16" s="91" t="s">
        <v>118</v>
      </c>
      <c r="C16" s="127">
        <f t="shared" ref="C16:F16" si="0">C17+C18+C19+C20</f>
        <v>61.513705999999999</v>
      </c>
      <c r="D16" s="127">
        <f t="shared" si="0"/>
        <v>64.813705999999996</v>
      </c>
      <c r="E16" s="145">
        <f t="shared" si="0"/>
        <v>78.658823999999996</v>
      </c>
      <c r="F16" s="127">
        <f t="shared" si="0"/>
        <v>96.658823999999996</v>
      </c>
      <c r="G16" s="86" t="s">
        <v>119</v>
      </c>
    </row>
    <row r="17" spans="1:7" ht="30">
      <c r="A17" s="50" t="s">
        <v>27</v>
      </c>
      <c r="B17" s="92" t="s">
        <v>217</v>
      </c>
      <c r="C17" s="128">
        <v>53.860556000000003</v>
      </c>
      <c r="D17" s="128">
        <v>57.160556</v>
      </c>
      <c r="E17" s="146">
        <v>56.819209999999998</v>
      </c>
      <c r="F17" s="128">
        <v>74.819209999999998</v>
      </c>
      <c r="G17" s="85" t="s">
        <v>247</v>
      </c>
    </row>
    <row r="18" spans="1:7" ht="30">
      <c r="A18" s="50" t="s">
        <v>28</v>
      </c>
      <c r="B18" s="92" t="s">
        <v>218</v>
      </c>
      <c r="C18" s="128">
        <v>-1.970172</v>
      </c>
      <c r="D18" s="128">
        <v>-1.970172</v>
      </c>
      <c r="E18" s="146">
        <v>-0.23674500000000001</v>
      </c>
      <c r="F18" s="128">
        <v>-0.23674500000000001</v>
      </c>
      <c r="G18" s="85" t="s">
        <v>248</v>
      </c>
    </row>
    <row r="19" spans="1:7" ht="30">
      <c r="A19" s="50" t="s">
        <v>215</v>
      </c>
      <c r="B19" s="92" t="s">
        <v>219</v>
      </c>
      <c r="C19" s="128">
        <v>4.4944119999999996</v>
      </c>
      <c r="D19" s="128">
        <v>4.4944119999999996</v>
      </c>
      <c r="E19" s="146">
        <v>7.3095730000000003</v>
      </c>
      <c r="F19" s="128">
        <v>7.3095730000000003</v>
      </c>
      <c r="G19" s="85" t="s">
        <v>249</v>
      </c>
    </row>
    <row r="20" spans="1:7" ht="45">
      <c r="A20" s="50" t="s">
        <v>216</v>
      </c>
      <c r="B20" s="92" t="s">
        <v>220</v>
      </c>
      <c r="C20" s="128">
        <v>5.1289100000000003</v>
      </c>
      <c r="D20" s="128">
        <v>5.1289100000000003</v>
      </c>
      <c r="E20" s="146">
        <v>14.766786</v>
      </c>
      <c r="F20" s="128">
        <v>14.766786</v>
      </c>
      <c r="G20" s="85" t="s">
        <v>250</v>
      </c>
    </row>
    <row r="21" spans="1:7" ht="62.25" customHeight="1">
      <c r="A21" s="51" t="s">
        <v>93</v>
      </c>
      <c r="B21" s="91" t="s">
        <v>120</v>
      </c>
      <c r="C21" s="135">
        <v>10.457470000000001</v>
      </c>
      <c r="D21" s="136">
        <f>C21</f>
        <v>10.457470000000001</v>
      </c>
      <c r="E21" s="146">
        <v>1.330643</v>
      </c>
      <c r="F21" s="128">
        <f>E21</f>
        <v>1.330643</v>
      </c>
      <c r="G21" s="86" t="s">
        <v>121</v>
      </c>
    </row>
    <row r="22" spans="1:7" ht="75" hidden="1">
      <c r="A22" s="51" t="s">
        <v>94</v>
      </c>
      <c r="B22" s="91" t="s">
        <v>122</v>
      </c>
      <c r="C22" s="94">
        <v>0</v>
      </c>
      <c r="D22" s="137">
        <v>0</v>
      </c>
      <c r="E22" s="134">
        <v>0</v>
      </c>
      <c r="F22" s="94">
        <v>0</v>
      </c>
      <c r="G22" s="86" t="s">
        <v>123</v>
      </c>
    </row>
    <row r="23" spans="1:7" ht="30">
      <c r="A23" s="51" t="s">
        <v>51</v>
      </c>
      <c r="B23" s="91" t="s">
        <v>124</v>
      </c>
      <c r="C23" s="138">
        <v>0</v>
      </c>
      <c r="D23" s="359">
        <v>0</v>
      </c>
      <c r="E23" s="134">
        <v>0</v>
      </c>
      <c r="F23" s="94">
        <v>0</v>
      </c>
      <c r="G23" s="86" t="s">
        <v>125</v>
      </c>
    </row>
    <row r="24" spans="1:7" ht="45">
      <c r="A24" s="51" t="s">
        <v>95</v>
      </c>
      <c r="B24" s="91" t="s">
        <v>126</v>
      </c>
      <c r="C24" s="135">
        <v>-197.189967</v>
      </c>
      <c r="D24" s="136">
        <f>C24</f>
        <v>-197.189967</v>
      </c>
      <c r="E24" s="146">
        <v>-54.650075000000001</v>
      </c>
      <c r="F24" s="128">
        <f>E24</f>
        <v>-54.650075000000001</v>
      </c>
      <c r="G24" s="86" t="s">
        <v>127</v>
      </c>
    </row>
    <row r="25" spans="1:7" ht="30" hidden="1">
      <c r="A25" s="51" t="s">
        <v>221</v>
      </c>
      <c r="B25" s="91" t="s">
        <v>128</v>
      </c>
      <c r="C25" s="94">
        <v>0</v>
      </c>
      <c r="D25" s="137">
        <v>0</v>
      </c>
      <c r="E25" s="134">
        <v>0</v>
      </c>
      <c r="F25" s="94">
        <v>0</v>
      </c>
      <c r="G25" s="86" t="s">
        <v>129</v>
      </c>
    </row>
    <row r="26" spans="1:7" ht="30">
      <c r="A26" s="51" t="s">
        <v>59</v>
      </c>
      <c r="B26" s="91" t="s">
        <v>130</v>
      </c>
      <c r="C26" s="135">
        <v>-5.3215469999999998</v>
      </c>
      <c r="D26" s="129">
        <f>C26</f>
        <v>-5.3215469999999998</v>
      </c>
      <c r="E26" s="147">
        <v>1.4384060000000001</v>
      </c>
      <c r="F26" s="126">
        <f>E26</f>
        <v>1.4384060000000001</v>
      </c>
      <c r="G26" s="86" t="s">
        <v>131</v>
      </c>
    </row>
    <row r="27" spans="1:7" ht="61.5" hidden="1" customHeight="1">
      <c r="A27" s="51" t="s">
        <v>226</v>
      </c>
      <c r="B27" s="89" t="s">
        <v>132</v>
      </c>
      <c r="C27" s="94">
        <v>0</v>
      </c>
      <c r="D27" s="137">
        <v>0</v>
      </c>
      <c r="E27" s="134">
        <v>0</v>
      </c>
      <c r="F27" s="94">
        <v>0</v>
      </c>
      <c r="G27" s="86" t="s">
        <v>133</v>
      </c>
    </row>
    <row r="28" spans="1:7" ht="104.25" hidden="1" customHeight="1">
      <c r="A28" s="51" t="s">
        <v>227</v>
      </c>
      <c r="B28" s="58" t="s">
        <v>134</v>
      </c>
      <c r="C28" s="94">
        <v>0</v>
      </c>
      <c r="D28" s="137">
        <v>0</v>
      </c>
      <c r="E28" s="134">
        <v>0</v>
      </c>
      <c r="F28" s="94">
        <v>0</v>
      </c>
      <c r="G28" s="86" t="s">
        <v>135</v>
      </c>
    </row>
    <row r="29" spans="1:7" ht="5.25" customHeight="1">
      <c r="A29" s="50"/>
      <c r="B29" s="59"/>
      <c r="C29" s="252"/>
      <c r="D29" s="252"/>
      <c r="E29" s="122"/>
      <c r="F29" s="87"/>
      <c r="G29" s="87"/>
    </row>
    <row r="30" spans="1:7" ht="45">
      <c r="A30" s="51" t="s">
        <v>64</v>
      </c>
      <c r="B30" s="89" t="s">
        <v>229</v>
      </c>
      <c r="C30" s="128">
        <v>1347.6141230000001</v>
      </c>
      <c r="D30" s="128">
        <v>1347.6141230000001</v>
      </c>
      <c r="E30" s="131">
        <v>1346.2966240000001</v>
      </c>
      <c r="F30" s="128">
        <f>E30</f>
        <v>1346.2966240000001</v>
      </c>
      <c r="G30" s="86" t="s">
        <v>251</v>
      </c>
    </row>
    <row r="31" spans="1:7" ht="32.25" customHeight="1">
      <c r="A31" s="51" t="s">
        <v>65</v>
      </c>
      <c r="B31" s="89" t="s">
        <v>230</v>
      </c>
      <c r="C31" s="128">
        <v>254.144882</v>
      </c>
      <c r="D31" s="128">
        <v>254.144882</v>
      </c>
      <c r="E31" s="131">
        <v>259.87668400000001</v>
      </c>
      <c r="F31" s="128">
        <f>E31</f>
        <v>259.87668400000001</v>
      </c>
      <c r="G31" s="86" t="s">
        <v>252</v>
      </c>
    </row>
    <row r="32" spans="1:7" ht="5.25" customHeight="1">
      <c r="A32" s="50"/>
      <c r="B32" s="59"/>
      <c r="C32" s="87"/>
      <c r="D32" s="87"/>
      <c r="E32" s="122"/>
      <c r="F32" s="87"/>
      <c r="G32" s="87"/>
    </row>
    <row r="33" spans="1:7" ht="28.5">
      <c r="A33" s="74" t="s">
        <v>231</v>
      </c>
      <c r="B33" s="93" t="s">
        <v>162</v>
      </c>
      <c r="C33" s="132">
        <f>C8+C9+C30+C31</f>
        <v>8721.824122</v>
      </c>
      <c r="D33" s="132">
        <f>D8+D9+D30+D31</f>
        <v>8730.9271509999999</v>
      </c>
      <c r="E33" s="148">
        <f>E8+E9+E30+E31</f>
        <v>9053.4718850000008</v>
      </c>
      <c r="F33" s="132">
        <f>F8+F9+F30+F31</f>
        <v>9089.1439730000002</v>
      </c>
      <c r="G33" s="68" t="s">
        <v>273</v>
      </c>
    </row>
    <row r="34" spans="1:7" ht="25.5">
      <c r="A34" s="60" t="s">
        <v>14</v>
      </c>
      <c r="B34" s="60"/>
      <c r="C34" s="60"/>
      <c r="D34" s="60"/>
      <c r="E34" s="60"/>
      <c r="F34" s="60"/>
      <c r="G34" s="61" t="s">
        <v>15</v>
      </c>
    </row>
    <row r="35" spans="1:7">
      <c r="B35" s="62"/>
      <c r="C35" s="62"/>
      <c r="D35" s="62"/>
      <c r="E35" s="62"/>
      <c r="F35" s="62"/>
    </row>
  </sheetData>
  <pageMargins left="0.55118110236220474" right="0.55118110236220474" top="0.98425196850393704" bottom="0.98425196850393704" header="0.31496062992125984" footer="0.31496062992125984"/>
  <pageSetup scale="50" orientation="portrait" r:id="rId1"/>
  <headerFooter>
    <oddHeader>&amp;L&amp;"Times New Roman,Regular"Fiskālās disciplīnas padomes uzraudzības ziņojums (2017)
Fiscal discipline surveillance report (2017)&amp;R&amp;"Times New Roman,Regular"5. pielikums
Annex 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85" zoomScaleNormal="85" workbookViewId="0">
      <selection activeCell="A2" sqref="A2"/>
    </sheetView>
  </sheetViews>
  <sheetFormatPr defaultRowHeight="15"/>
  <sheetData>
    <row r="1" spans="1:11">
      <c r="B1" t="s">
        <v>161</v>
      </c>
      <c r="I1" t="s">
        <v>160</v>
      </c>
    </row>
    <row r="2" spans="1:11">
      <c r="B2">
        <v>2018</v>
      </c>
      <c r="C2">
        <v>2019</v>
      </c>
      <c r="D2">
        <v>2020</v>
      </c>
      <c r="I2">
        <v>2018</v>
      </c>
      <c r="J2">
        <v>2019</v>
      </c>
      <c r="K2">
        <v>2020</v>
      </c>
    </row>
    <row r="3" spans="1:11">
      <c r="A3" t="s">
        <v>278</v>
      </c>
      <c r="B3" s="149">
        <f>'Annex 5 Table 1'!I23</f>
        <v>8958.1138470971564</v>
      </c>
      <c r="C3" s="149">
        <f>'Annex 5 Table 1'!K23</f>
        <v>9305.9618814457062</v>
      </c>
      <c r="D3" s="149">
        <f>'Annex 5 Table 1'!M23</f>
        <v>9728.6967222999137</v>
      </c>
      <c r="H3" t="s">
        <v>276</v>
      </c>
      <c r="I3" s="149">
        <f>'Annex 5 Table 1'!I23</f>
        <v>8958.1138470971564</v>
      </c>
      <c r="J3" s="149">
        <f>'Annex 5 Table 1'!K23</f>
        <v>9305.9618814457062</v>
      </c>
      <c r="K3" s="149">
        <f>'Annex 5 Table 1'!M23</f>
        <v>9728.6967222999137</v>
      </c>
    </row>
    <row r="4" spans="1:11">
      <c r="A4" t="s">
        <v>279</v>
      </c>
      <c r="B4" s="149">
        <f>'Annex 5 Table 1'!J23</f>
        <v>8844.6763979462285</v>
      </c>
      <c r="C4" s="149">
        <f>'Annex 5 Table 1'!L23</f>
        <v>8998.3322108721241</v>
      </c>
      <c r="D4" s="149">
        <f>'Annex 5 Table 1'!N23</f>
        <v>9359.6569243597423</v>
      </c>
      <c r="H4" t="s">
        <v>277</v>
      </c>
      <c r="I4" s="149">
        <f>'Annex 5 Table 1'!J23</f>
        <v>8844.6763979462285</v>
      </c>
      <c r="J4" s="149">
        <f>'Annex 5 Table 1'!L23</f>
        <v>8998.3322108721241</v>
      </c>
      <c r="K4" s="149">
        <f>'Annex 5 Table 1'!N23</f>
        <v>9359.6569243597423</v>
      </c>
    </row>
    <row r="40" hidden="1"/>
  </sheetData>
  <pageMargins left="0.70866141732283472" right="0.70866141732283472"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showGridLines="0" zoomScaleNormal="100" workbookViewId="0">
      <selection activeCell="A5" sqref="A5"/>
    </sheetView>
  </sheetViews>
  <sheetFormatPr defaultRowHeight="15"/>
  <cols>
    <col min="1" max="1" width="28.85546875" customWidth="1"/>
    <col min="2" max="2" width="30.85546875" customWidth="1"/>
    <col min="3" max="6" width="13" hidden="1" customWidth="1"/>
    <col min="7" max="9" width="13" customWidth="1"/>
    <col min="10" max="10" width="13.7109375" customWidth="1"/>
    <col min="11" max="11" width="30.85546875" customWidth="1"/>
  </cols>
  <sheetData>
    <row r="1" spans="1:13" ht="15.75">
      <c r="A1" s="18" t="s">
        <v>318</v>
      </c>
      <c r="B1" s="18"/>
      <c r="C1" s="18"/>
      <c r="D1" s="18"/>
      <c r="E1" s="18"/>
      <c r="F1" s="18"/>
      <c r="G1" s="18"/>
      <c r="H1" s="18"/>
      <c r="I1" s="18"/>
      <c r="J1" s="18"/>
      <c r="K1" s="20" t="s">
        <v>384</v>
      </c>
    </row>
    <row r="2" spans="1:13" ht="15.75">
      <c r="A2" s="18" t="s">
        <v>336</v>
      </c>
      <c r="B2" s="18"/>
      <c r="C2" s="18"/>
      <c r="D2" s="18"/>
      <c r="E2" s="18"/>
      <c r="F2" s="18"/>
      <c r="G2" s="18"/>
      <c r="H2" s="18"/>
      <c r="I2" s="18"/>
      <c r="J2" s="18"/>
      <c r="K2" s="20" t="s">
        <v>385</v>
      </c>
    </row>
    <row r="3" spans="1:13" s="23" customFormat="1" ht="12.75">
      <c r="A3" s="22" t="s">
        <v>337</v>
      </c>
      <c r="B3" s="22"/>
      <c r="C3" s="22"/>
      <c r="D3" s="22"/>
      <c r="E3" s="22"/>
      <c r="F3" s="22"/>
      <c r="G3" s="22"/>
      <c r="H3" s="22"/>
      <c r="I3" s="22"/>
      <c r="J3" s="22"/>
    </row>
    <row r="4" spans="1:13" s="23" customFormat="1" ht="12.75">
      <c r="A4" s="22" t="s">
        <v>338</v>
      </c>
      <c r="B4" s="22"/>
      <c r="C4" s="22"/>
      <c r="D4" s="22"/>
      <c r="E4" s="22"/>
      <c r="F4" s="22"/>
      <c r="G4" s="22"/>
      <c r="H4" s="22"/>
      <c r="I4" s="22"/>
      <c r="J4" s="22"/>
    </row>
    <row r="5" spans="1:13" ht="8.25" customHeight="1">
      <c r="B5" s="19"/>
      <c r="C5" s="19"/>
      <c r="D5" s="19"/>
      <c r="E5" s="19"/>
      <c r="F5" s="19"/>
      <c r="G5" s="19"/>
      <c r="H5" s="19"/>
      <c r="I5" s="19"/>
      <c r="J5" s="19"/>
    </row>
    <row r="6" spans="1:13">
      <c r="A6" s="113" t="s">
        <v>157</v>
      </c>
      <c r="B6" s="110" t="s">
        <v>155</v>
      </c>
      <c r="C6" s="1">
        <v>2013</v>
      </c>
      <c r="D6" s="1">
        <v>2014</v>
      </c>
      <c r="E6" s="1">
        <v>2015</v>
      </c>
      <c r="F6" s="1">
        <v>2016</v>
      </c>
      <c r="G6" s="1">
        <v>2017</v>
      </c>
      <c r="H6" s="1">
        <v>2018</v>
      </c>
      <c r="I6" s="1">
        <v>2019</v>
      </c>
      <c r="J6" s="1">
        <v>2020</v>
      </c>
      <c r="K6" s="306" t="s">
        <v>156</v>
      </c>
    </row>
    <row r="7" spans="1:13" ht="30">
      <c r="A7" s="115" t="s">
        <v>23</v>
      </c>
      <c r="B7" s="307" t="s">
        <v>339</v>
      </c>
      <c r="C7" s="112">
        <v>-0.5</v>
      </c>
      <c r="D7" s="112">
        <v>-0.5</v>
      </c>
      <c r="E7" s="112">
        <v>-0.5</v>
      </c>
      <c r="F7" s="272">
        <v>-0.5</v>
      </c>
      <c r="G7" s="272">
        <v>-0.5</v>
      </c>
      <c r="H7" s="272">
        <v>-0.5</v>
      </c>
      <c r="I7" s="272">
        <v>-0.5</v>
      </c>
      <c r="J7" s="272">
        <v>-0.5</v>
      </c>
      <c r="K7" s="307" t="s">
        <v>340</v>
      </c>
      <c r="L7" s="100"/>
      <c r="M7" s="100"/>
    </row>
    <row r="8" spans="1:13" ht="45">
      <c r="A8" s="115" t="s">
        <v>26</v>
      </c>
      <c r="B8" s="307" t="s">
        <v>204</v>
      </c>
      <c r="C8" s="112">
        <v>-1.3488116164847941</v>
      </c>
      <c r="D8" s="112">
        <v>-1.0447298847370639</v>
      </c>
      <c r="E8" s="112">
        <v>-1.0205670493365899</v>
      </c>
      <c r="F8" s="272">
        <v>-0.85599999999999599</v>
      </c>
      <c r="G8" s="272">
        <v>-0.99017877535765997</v>
      </c>
      <c r="H8" s="272">
        <v>-1.1080842156588127</v>
      </c>
      <c r="I8" s="272">
        <v>-1.1121073757710453</v>
      </c>
      <c r="J8" s="272">
        <v>-0.62197412478671099</v>
      </c>
      <c r="K8" s="307" t="s">
        <v>341</v>
      </c>
      <c r="L8" s="100"/>
      <c r="M8" s="100"/>
    </row>
    <row r="9" spans="1:13" ht="45" hidden="1">
      <c r="A9" s="115" t="s">
        <v>93</v>
      </c>
      <c r="B9" s="307" t="s">
        <v>342</v>
      </c>
      <c r="C9" s="112">
        <v>-0.73552323399051323</v>
      </c>
      <c r="D9" s="112">
        <v>-0.86269391371599768</v>
      </c>
      <c r="E9" s="112">
        <v>-1.2218603048199457</v>
      </c>
      <c r="F9" s="272">
        <v>-8.2231900242482114E-2</v>
      </c>
      <c r="G9" s="272" t="s">
        <v>8</v>
      </c>
      <c r="H9" s="272" t="s">
        <v>8</v>
      </c>
      <c r="I9" s="272" t="s">
        <v>8</v>
      </c>
      <c r="J9" s="272" t="s">
        <v>8</v>
      </c>
      <c r="K9" s="307" t="s">
        <v>202</v>
      </c>
      <c r="L9" s="100"/>
      <c r="M9" s="100"/>
    </row>
    <row r="10" spans="1:13" s="21" customFormat="1" ht="28.5" customHeight="1">
      <c r="A10" s="119" t="s">
        <v>14</v>
      </c>
      <c r="B10" s="34"/>
      <c r="C10" s="34"/>
      <c r="D10" s="34"/>
      <c r="E10" s="34"/>
      <c r="F10" s="34"/>
      <c r="G10" s="34"/>
      <c r="H10" s="34"/>
      <c r="I10" s="34"/>
      <c r="J10" s="34"/>
      <c r="K10" s="35" t="s">
        <v>15</v>
      </c>
    </row>
  </sheetData>
  <pageMargins left="0.55118110236220474" right="0.55118110236220474" top="0.98425196850393704" bottom="0.98425196850393704" header="0.31496062992125984" footer="0.31496062992125984"/>
  <pageSetup scale="65" orientation="portrait" r:id="rId1"/>
  <headerFooter>
    <oddHeader>&amp;L&amp;"Times New Roman,Regular"Fiskālās disciplīnas padomes uzraudzības ziņojums (2017)
Fiscal discipline surveillance report (2017)&amp;R&amp;"Times New Roman,Regular"5. pielikums
Annex 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showGridLines="0" zoomScale="85" zoomScaleNormal="85" workbookViewId="0">
      <selection activeCell="A5" sqref="A5"/>
    </sheetView>
  </sheetViews>
  <sheetFormatPr defaultRowHeight="15"/>
  <cols>
    <col min="1" max="1" width="28.85546875" customWidth="1"/>
    <col min="2" max="2" width="30.85546875" customWidth="1"/>
    <col min="3" max="6" width="13" hidden="1" customWidth="1"/>
    <col min="7" max="9" width="13" customWidth="1"/>
    <col min="10" max="10" width="13.7109375" customWidth="1"/>
    <col min="11" max="11" width="30.85546875" customWidth="1"/>
  </cols>
  <sheetData>
    <row r="1" spans="1:13" ht="15.75">
      <c r="A1" s="18" t="s">
        <v>343</v>
      </c>
      <c r="B1" s="18"/>
      <c r="C1" s="18"/>
      <c r="D1" s="18"/>
      <c r="E1" s="18"/>
      <c r="F1" s="18"/>
      <c r="G1" s="18"/>
      <c r="H1" s="18"/>
      <c r="I1" s="18"/>
      <c r="J1" s="18"/>
      <c r="K1" s="20" t="s">
        <v>387</v>
      </c>
    </row>
    <row r="2" spans="1:13" ht="15.75">
      <c r="A2" s="18" t="s">
        <v>344</v>
      </c>
      <c r="B2" s="18"/>
      <c r="C2" s="18"/>
      <c r="D2" s="18"/>
      <c r="E2" s="18"/>
      <c r="F2" s="18"/>
      <c r="G2" s="18"/>
      <c r="H2" s="18"/>
      <c r="I2" s="18"/>
      <c r="J2" s="18"/>
      <c r="K2" s="20" t="s">
        <v>386</v>
      </c>
    </row>
    <row r="3" spans="1:13" s="23" customFormat="1" ht="12.75">
      <c r="A3" s="238" t="s">
        <v>2</v>
      </c>
      <c r="B3" s="22"/>
      <c r="C3" s="22"/>
      <c r="D3" s="22"/>
      <c r="E3" s="22"/>
      <c r="F3" s="22"/>
      <c r="G3" s="22"/>
      <c r="H3" s="22"/>
      <c r="I3" s="22"/>
      <c r="J3" s="22"/>
    </row>
    <row r="4" spans="1:13" s="23" customFormat="1" ht="12.75">
      <c r="A4" s="238" t="s">
        <v>3</v>
      </c>
      <c r="B4" s="22"/>
      <c r="C4" s="22"/>
      <c r="D4" s="22"/>
      <c r="E4" s="22"/>
      <c r="F4" s="22"/>
      <c r="G4" s="22"/>
      <c r="H4" s="22"/>
      <c r="I4" s="22"/>
      <c r="J4" s="22"/>
    </row>
    <row r="5" spans="1:13" ht="8.25" customHeight="1">
      <c r="B5" s="19"/>
      <c r="C5" s="19"/>
      <c r="D5" s="19"/>
      <c r="E5" s="19"/>
      <c r="F5" s="19"/>
      <c r="G5" s="19"/>
      <c r="H5" s="19"/>
      <c r="I5" s="19"/>
      <c r="J5" s="19"/>
    </row>
    <row r="6" spans="1:13">
      <c r="A6" s="113" t="s">
        <v>157</v>
      </c>
      <c r="B6" s="110" t="s">
        <v>155</v>
      </c>
      <c r="C6" s="1">
        <v>2013</v>
      </c>
      <c r="D6" s="1">
        <v>2014</v>
      </c>
      <c r="E6" s="1">
        <v>2015</v>
      </c>
      <c r="F6" s="1">
        <v>2016</v>
      </c>
      <c r="G6" s="1">
        <v>2017</v>
      </c>
      <c r="H6" s="1">
        <v>2018</v>
      </c>
      <c r="I6" s="1">
        <v>2019</v>
      </c>
      <c r="J6" s="1">
        <v>2020</v>
      </c>
      <c r="K6" s="306" t="s">
        <v>156</v>
      </c>
    </row>
    <row r="7" spans="1:13" ht="45">
      <c r="A7" s="115" t="s">
        <v>23</v>
      </c>
      <c r="B7" s="307" t="s">
        <v>345</v>
      </c>
      <c r="C7" s="112"/>
      <c r="D7" s="112">
        <f>(1+D11/100)/(1+D15/100)*100-100</f>
        <v>3.2648156446578582</v>
      </c>
      <c r="E7" s="112">
        <f>(1+E11/100)/(1+E15/100)*100-100</f>
        <v>3.5527527330065993</v>
      </c>
      <c r="F7" s="112">
        <f t="shared" ref="F7:I7" si="0">(1+F11/100)/(1+F15/100)*100-100</f>
        <v>2.1595169938827325</v>
      </c>
      <c r="G7" s="112">
        <f t="shared" si="0"/>
        <v>7.2559326497230359</v>
      </c>
      <c r="H7" s="112">
        <f t="shared" si="0"/>
        <v>2.5048165875389543</v>
      </c>
      <c r="I7" s="112">
        <f t="shared" si="0"/>
        <v>1.8052699798082728</v>
      </c>
      <c r="J7" s="112">
        <f>(1+J11/100)/(1+J15/100)*100-100</f>
        <v>2.0591381476686905</v>
      </c>
      <c r="K7" s="307" t="s">
        <v>346</v>
      </c>
      <c r="L7" s="100"/>
    </row>
    <row r="8" spans="1:13" ht="30" hidden="1">
      <c r="A8" s="115" t="s">
        <v>26</v>
      </c>
      <c r="B8" s="307" t="s">
        <v>347</v>
      </c>
      <c r="C8" s="112"/>
      <c r="D8" s="112">
        <f>(1+D12/100)/(1+D15/100)*100-100</f>
        <v>4.5042833062674248</v>
      </c>
      <c r="E8" s="112">
        <f t="shared" ref="E8" si="1">(1+E12/100)/(1+E15/100)*100-100</f>
        <v>2.6612775693369883</v>
      </c>
      <c r="F8" s="112">
        <f t="shared" ref="F8" si="2">(1+F12/100)/(1+F15/100)*100-100</f>
        <v>-0.36862563732894671</v>
      </c>
      <c r="G8" s="112" t="s">
        <v>8</v>
      </c>
      <c r="H8" s="112" t="s">
        <v>8</v>
      </c>
      <c r="I8" s="112" t="s">
        <v>8</v>
      </c>
      <c r="J8" s="112" t="s">
        <v>8</v>
      </c>
      <c r="K8" s="307" t="s">
        <v>348</v>
      </c>
      <c r="L8" s="100"/>
    </row>
    <row r="9" spans="1:13" ht="30">
      <c r="A9" s="308" t="s">
        <v>93</v>
      </c>
      <c r="B9" s="309" t="s">
        <v>349</v>
      </c>
      <c r="C9" s="310"/>
      <c r="D9" s="311">
        <v>0.91810303865761111</v>
      </c>
      <c r="E9" s="311">
        <v>1.6211811779292287</v>
      </c>
      <c r="F9" s="312">
        <v>2.3463830821829914</v>
      </c>
      <c r="G9" s="312">
        <v>2.6560144979427749</v>
      </c>
      <c r="H9" s="312">
        <v>2.6593389586525471</v>
      </c>
      <c r="I9" s="312">
        <v>2.7170400008752891</v>
      </c>
      <c r="J9" s="312">
        <v>2.7704620891774221</v>
      </c>
      <c r="K9" s="313" t="s">
        <v>9</v>
      </c>
      <c r="L9" s="100"/>
    </row>
    <row r="10" spans="1:13" s="19" customFormat="1" ht="6.75" customHeight="1">
      <c r="A10" s="50"/>
      <c r="B10" s="49"/>
      <c r="C10" s="26"/>
      <c r="D10" s="26"/>
      <c r="E10" s="26"/>
      <c r="F10" s="26"/>
      <c r="G10" s="26"/>
      <c r="H10" s="26"/>
      <c r="I10" s="26"/>
      <c r="J10" s="26"/>
      <c r="K10" s="26"/>
      <c r="L10" s="36"/>
      <c r="M10" s="133"/>
    </row>
    <row r="11" spans="1:13" ht="45">
      <c r="A11" s="314" t="s">
        <v>350</v>
      </c>
      <c r="B11" s="315" t="s">
        <v>351</v>
      </c>
      <c r="C11" s="256"/>
      <c r="D11" s="256">
        <f t="shared" ref="D11:E12" si="3">(D13-C13)/C13*100</f>
        <v>4.8694688769084014</v>
      </c>
      <c r="E11" s="256">
        <f t="shared" si="3"/>
        <v>3.9632074465624769</v>
      </c>
      <c r="F11" s="256">
        <f t="shared" ref="F11:F12" si="4">(F13-E13)/E13*100</f>
        <v>2.890629280424291</v>
      </c>
      <c r="G11" s="256">
        <f t="shared" ref="G11" si="5">(G13-F13)/F13*100</f>
        <v>10.27579031502108</v>
      </c>
      <c r="H11" s="256">
        <f t="shared" ref="H11" si="6">(H13-G13)/G13*100</f>
        <v>5.3236990436962985</v>
      </c>
      <c r="I11" s="256">
        <f t="shared" ref="I11" si="7">(I13-H13)/H13*100</f>
        <v>4.2129646148307422</v>
      </c>
      <c r="J11" s="256">
        <f t="shared" ref="J11" si="8">(J13-I13)/I13*100</f>
        <v>4.2023800487697143</v>
      </c>
      <c r="K11" s="315" t="s">
        <v>352</v>
      </c>
      <c r="L11" s="100"/>
    </row>
    <row r="12" spans="1:13" ht="30" hidden="1">
      <c r="A12" s="115" t="s">
        <v>353</v>
      </c>
      <c r="B12" s="307" t="s">
        <v>354</v>
      </c>
      <c r="C12" s="112"/>
      <c r="D12" s="112">
        <f t="shared" si="3"/>
        <v>6.1281968817147749</v>
      </c>
      <c r="E12" s="112">
        <f t="shared" si="3"/>
        <v>3.0681987198219605</v>
      </c>
      <c r="F12" s="112">
        <f t="shared" si="4"/>
        <v>0.34439380584181428</v>
      </c>
      <c r="G12" s="112" t="s">
        <v>8</v>
      </c>
      <c r="H12" s="112" t="s">
        <v>8</v>
      </c>
      <c r="I12" s="112" t="s">
        <v>8</v>
      </c>
      <c r="J12" s="112" t="s">
        <v>8</v>
      </c>
      <c r="K12" s="307" t="s">
        <v>355</v>
      </c>
      <c r="L12" s="100"/>
    </row>
    <row r="13" spans="1:13" ht="30">
      <c r="A13" s="115" t="s">
        <v>95</v>
      </c>
      <c r="B13" s="307" t="s">
        <v>356</v>
      </c>
      <c r="C13" s="112">
        <v>6853.7565594390471</v>
      </c>
      <c r="D13" s="112">
        <v>7187.4981019999996</v>
      </c>
      <c r="E13" s="112">
        <v>7472.3535620000002</v>
      </c>
      <c r="F13" s="272">
        <v>7688.3516019999997</v>
      </c>
      <c r="G13" s="272">
        <f>'Annex 5 Table 1'!G24</f>
        <v>8478.3904913030838</v>
      </c>
      <c r="H13" s="272">
        <f>'Annex 5 Table 1'!I24</f>
        <v>8929.754484809424</v>
      </c>
      <c r="I13" s="272">
        <f>'Annex 5 Table 1'!K24</f>
        <v>9305.9618814457062</v>
      </c>
      <c r="J13" s="272">
        <f>'Annex 5 Table 1'!M24</f>
        <v>9697.0337668976954</v>
      </c>
      <c r="K13" s="316" t="s">
        <v>357</v>
      </c>
      <c r="L13" s="100"/>
    </row>
    <row r="14" spans="1:13" hidden="1">
      <c r="A14" s="115" t="s">
        <v>221</v>
      </c>
      <c r="B14" s="307" t="s">
        <v>358</v>
      </c>
      <c r="C14" s="112">
        <v>6835.2477589768987</v>
      </c>
      <c r="D14" s="112">
        <v>7254.1251990000001</v>
      </c>
      <c r="E14" s="112">
        <v>7476.6961754900003</v>
      </c>
      <c r="F14" s="272">
        <v>7502.4454539999997</v>
      </c>
      <c r="G14" s="272" t="s">
        <v>8</v>
      </c>
      <c r="H14" s="272" t="s">
        <v>8</v>
      </c>
      <c r="I14" s="272" t="s">
        <v>8</v>
      </c>
      <c r="J14" s="272" t="s">
        <v>8</v>
      </c>
      <c r="K14" s="317" t="s">
        <v>359</v>
      </c>
      <c r="L14" s="100"/>
    </row>
    <row r="15" spans="1:13">
      <c r="A15" s="115" t="s">
        <v>59</v>
      </c>
      <c r="B15" s="307" t="s">
        <v>360</v>
      </c>
      <c r="C15" s="112">
        <v>1.4516890048284097</v>
      </c>
      <c r="D15" s="112">
        <v>1.5539205897314332</v>
      </c>
      <c r="E15" s="112">
        <v>0.39637257602814202</v>
      </c>
      <c r="F15" s="272">
        <v>0.71565754033993301</v>
      </c>
      <c r="G15" s="272">
        <v>2.8155623569656569</v>
      </c>
      <c r="H15" s="272">
        <v>2.7499999999999996</v>
      </c>
      <c r="I15" s="272">
        <v>2.3649999999999998</v>
      </c>
      <c r="J15" s="272">
        <v>2.1</v>
      </c>
      <c r="K15" s="307" t="s">
        <v>361</v>
      </c>
      <c r="L15" s="100"/>
    </row>
    <row r="16" spans="1:13" s="21" customFormat="1" ht="28.5" customHeight="1">
      <c r="A16" s="119" t="s">
        <v>14</v>
      </c>
      <c r="B16" s="34"/>
      <c r="C16" s="34"/>
      <c r="D16" s="34"/>
      <c r="E16" s="34"/>
      <c r="F16" s="34"/>
      <c r="G16" s="34"/>
      <c r="H16" s="34"/>
      <c r="I16" s="34"/>
      <c r="J16" s="34"/>
      <c r="K16" s="35" t="s">
        <v>15</v>
      </c>
    </row>
  </sheetData>
  <pageMargins left="0.55118110236220474" right="0.55118110236220474" top="0.98425196850393704" bottom="0.98425196850393704" header="0.31496062992125984" footer="0.31496062992125984"/>
  <pageSetup scale="65" orientation="portrait" r:id="rId1"/>
  <headerFooter>
    <oddHeader>&amp;L&amp;"Times New Roman,Regular"Fiskālās disciplīnas padomes uzraudzības ziņojums (2017)
Fiscal discipline surveillance report (2017)&amp;R&amp;"Times New Roman,Regular"5. pielikums
Annex 5</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zoomScale="85" zoomScaleNormal="85" workbookViewId="0">
      <selection activeCell="A5" sqref="A5"/>
    </sheetView>
  </sheetViews>
  <sheetFormatPr defaultRowHeight="15"/>
  <cols>
    <col min="1" max="1" width="28.85546875" customWidth="1"/>
    <col min="2" max="2" width="30.85546875" customWidth="1"/>
    <col min="3" max="5" width="13" customWidth="1"/>
    <col min="6" max="6" width="13.7109375" customWidth="1"/>
    <col min="7" max="7" width="30.85546875" customWidth="1"/>
  </cols>
  <sheetData>
    <row r="1" spans="1:9" ht="15.75">
      <c r="A1" s="18" t="s">
        <v>363</v>
      </c>
      <c r="B1" s="18"/>
      <c r="C1" s="18"/>
      <c r="D1" s="18"/>
      <c r="E1" s="18"/>
      <c r="F1" s="18"/>
      <c r="G1" s="20" t="s">
        <v>374</v>
      </c>
    </row>
    <row r="2" spans="1:9" ht="15.75">
      <c r="A2" s="18" t="s">
        <v>362</v>
      </c>
      <c r="B2" s="18"/>
      <c r="C2" s="18"/>
      <c r="D2" s="18"/>
      <c r="E2" s="18"/>
      <c r="F2" s="18"/>
      <c r="G2" s="20" t="s">
        <v>375</v>
      </c>
    </row>
    <row r="3" spans="1:9" s="23" customFormat="1" ht="12.75">
      <c r="A3" s="238" t="s">
        <v>364</v>
      </c>
      <c r="B3" s="22"/>
      <c r="C3" s="22"/>
      <c r="D3" s="22"/>
      <c r="E3" s="22"/>
      <c r="F3" s="22"/>
    </row>
    <row r="4" spans="1:9" s="23" customFormat="1" ht="12.75">
      <c r="A4" s="238" t="s">
        <v>365</v>
      </c>
      <c r="B4" s="22"/>
      <c r="C4" s="22"/>
      <c r="D4" s="22"/>
      <c r="E4" s="22"/>
      <c r="F4" s="22"/>
    </row>
    <row r="5" spans="1:9" ht="8.25" customHeight="1">
      <c r="B5" s="19"/>
      <c r="C5" s="19"/>
      <c r="D5" s="19"/>
      <c r="E5" s="19"/>
      <c r="F5" s="19"/>
    </row>
    <row r="6" spans="1:9">
      <c r="A6" s="113" t="s">
        <v>157</v>
      </c>
      <c r="B6" s="110" t="s">
        <v>155</v>
      </c>
      <c r="C6" s="1">
        <v>2017</v>
      </c>
      <c r="D6" s="1">
        <v>2018</v>
      </c>
      <c r="E6" s="1">
        <v>2019</v>
      </c>
      <c r="F6" s="1">
        <v>2020</v>
      </c>
      <c r="G6" s="306" t="s">
        <v>156</v>
      </c>
    </row>
    <row r="7" spans="1:9" ht="45">
      <c r="A7" s="115" t="s">
        <v>23</v>
      </c>
      <c r="B7" s="49" t="s">
        <v>367</v>
      </c>
      <c r="C7" s="112">
        <f>'Annex 5 Table 3'!H35</f>
        <v>3.3989985820833226</v>
      </c>
      <c r="D7" s="112">
        <f>'Annex 5 Table 3'!J35</f>
        <v>2.3912867745157058</v>
      </c>
      <c r="E7" s="112">
        <f>'Annex 5 Table 3'!L35</f>
        <v>0.30595809483415337</v>
      </c>
      <c r="F7" s="112">
        <f>'Annex 5 Table 3'!N35</f>
        <v>2.9616752856711912</v>
      </c>
      <c r="G7" s="49" t="s">
        <v>372</v>
      </c>
      <c r="H7" s="100"/>
    </row>
    <row r="8" spans="1:9" ht="45">
      <c r="A8" s="115" t="s">
        <v>93</v>
      </c>
      <c r="B8" s="49" t="s">
        <v>366</v>
      </c>
      <c r="C8" s="112">
        <f>'Annex 5 Table 3'!H38</f>
        <v>5.5406456283955965</v>
      </c>
      <c r="D8" s="112">
        <f>'Annex 5 Table 3'!J38</f>
        <v>4.283709708889873</v>
      </c>
      <c r="E8" s="112">
        <f>'Annex 5 Table 3'!L38</f>
        <v>4.2485719688210768</v>
      </c>
      <c r="F8" s="112">
        <f>'Annex 5 Table 3'!N38</f>
        <v>2.9616752856711845</v>
      </c>
      <c r="G8" s="49" t="s">
        <v>373</v>
      </c>
      <c r="H8" s="100"/>
    </row>
    <row r="9" spans="1:9" s="19" customFormat="1" ht="6.75" customHeight="1">
      <c r="A9" s="50"/>
      <c r="B9" s="49"/>
      <c r="C9" s="26"/>
      <c r="D9" s="26"/>
      <c r="E9" s="26"/>
      <c r="F9" s="26"/>
      <c r="G9" s="26"/>
      <c r="H9" s="36"/>
      <c r="I9" s="133"/>
    </row>
    <row r="10" spans="1:9" ht="45">
      <c r="A10" s="115" t="s">
        <v>350</v>
      </c>
      <c r="B10" s="49" t="s">
        <v>369</v>
      </c>
      <c r="C10" s="112">
        <f>'Annex 5 Table 3'!I35</f>
        <v>3.0040427102845797</v>
      </c>
      <c r="D10" s="112">
        <f>'Annex 5 Table 3'!K35</f>
        <v>1.5235990997173161</v>
      </c>
      <c r="E10" s="112">
        <f>'Annex 5 Table 3'!M35</f>
        <v>1.5880867376686325</v>
      </c>
      <c r="F10" s="112">
        <f>'Annex 5 Table 3'!O35</f>
        <v>2.8295053369931935</v>
      </c>
      <c r="G10" s="49" t="s">
        <v>370</v>
      </c>
      <c r="H10" s="100"/>
    </row>
    <row r="11" spans="1:9" ht="60">
      <c r="A11" s="115" t="s">
        <v>353</v>
      </c>
      <c r="B11" s="49" t="s">
        <v>368</v>
      </c>
      <c r="C11" s="112">
        <f>'Annex 5 Table 3'!I38</f>
        <v>5.2282865653514818</v>
      </c>
      <c r="D11" s="112">
        <f>'Annex 5 Table 3'!K38</f>
        <v>3.1272847430502959</v>
      </c>
      <c r="E11" s="112">
        <f>'Annex 5 Table 3'!M38</f>
        <v>2.7760832486910951</v>
      </c>
      <c r="F11" s="112">
        <f>'Annex 5 Table 3'!O38</f>
        <v>2.8295053369932281</v>
      </c>
      <c r="G11" s="49" t="s">
        <v>371</v>
      </c>
      <c r="H11" s="100"/>
    </row>
    <row r="12" spans="1:9" s="21" customFormat="1" ht="28.5" customHeight="1">
      <c r="A12" s="119" t="s">
        <v>14</v>
      </c>
      <c r="B12" s="34"/>
      <c r="C12" s="34"/>
      <c r="D12" s="34"/>
      <c r="E12" s="34"/>
      <c r="F12" s="34"/>
      <c r="G12" s="35" t="s">
        <v>15</v>
      </c>
    </row>
  </sheetData>
  <pageMargins left="0.55118110236220474" right="0.55118110236220474" top="0.98425196850393704" bottom="0.98425196850393704" header="0.31496062992125984" footer="0.31496062992125984"/>
  <pageSetup scale="65" orientation="portrait" r:id="rId1"/>
  <headerFooter>
    <oddHeader xml:space="preserve">&amp;L&amp;"Times New Roman,Regular"Fiskālās disciplīnas padomes uzraudzības ziņojums (2017)
Fiscal discipline surveillance report (2017)&amp;R&amp;"Times New Roman,Regular"5. pielikums
Annex 5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43"/>
  <sheetViews>
    <sheetView workbookViewId="0">
      <selection activeCell="A4" sqref="A4"/>
    </sheetView>
  </sheetViews>
  <sheetFormatPr defaultColWidth="9.140625" defaultRowHeight="15"/>
  <cols>
    <col min="1" max="1" width="28.85546875" style="9" customWidth="1"/>
    <col min="2" max="16384" width="9.140625" style="9"/>
  </cols>
  <sheetData>
    <row r="1" spans="1:19">
      <c r="A1" s="244" t="s">
        <v>301</v>
      </c>
      <c r="B1" s="12">
        <v>2007</v>
      </c>
      <c r="C1" s="12">
        <v>2008</v>
      </c>
      <c r="D1" s="12">
        <v>2009</v>
      </c>
      <c r="E1" s="12">
        <v>2010</v>
      </c>
      <c r="F1" s="12">
        <v>2011</v>
      </c>
      <c r="G1" s="12">
        <v>2012</v>
      </c>
      <c r="H1" s="12">
        <v>2013</v>
      </c>
      <c r="I1" s="12">
        <v>2014</v>
      </c>
      <c r="J1" s="12">
        <v>2015</v>
      </c>
      <c r="K1" s="12">
        <v>2016</v>
      </c>
      <c r="L1" s="12">
        <v>2017</v>
      </c>
      <c r="M1" s="12">
        <v>2018</v>
      </c>
      <c r="N1" s="12">
        <v>2019</v>
      </c>
      <c r="O1" s="12">
        <v>2020</v>
      </c>
      <c r="P1" s="12">
        <v>2021</v>
      </c>
      <c r="Q1" s="12">
        <v>2022</v>
      </c>
      <c r="R1" s="12">
        <v>2023</v>
      </c>
      <c r="S1" s="12">
        <v>2024</v>
      </c>
    </row>
    <row r="2" spans="1:19">
      <c r="A2" s="11" t="s">
        <v>10</v>
      </c>
      <c r="B2" s="246">
        <v>6.7352498081265866</v>
      </c>
      <c r="C2" s="246">
        <v>2.3599903339270867</v>
      </c>
      <c r="D2" s="246">
        <v>-4.0307813927161762</v>
      </c>
      <c r="E2" s="246">
        <v>-4.3020190425376299</v>
      </c>
      <c r="F2" s="246">
        <v>-0.29631415759783231</v>
      </c>
      <c r="G2" s="246">
        <v>2.7667553929022759</v>
      </c>
      <c r="H2" s="246">
        <v>2.0229895777725826</v>
      </c>
      <c r="I2" s="246">
        <v>2.0657791169786721</v>
      </c>
      <c r="J2" s="246">
        <v>2.8041665468972132</v>
      </c>
      <c r="K2" s="246">
        <v>2.2236974627000361</v>
      </c>
      <c r="L2" s="246">
        <v>2.9582259525443133</v>
      </c>
      <c r="M2" s="246">
        <v>3.0302924233692963</v>
      </c>
      <c r="N2" s="246">
        <v>3.0238933897524634</v>
      </c>
      <c r="O2" s="246">
        <v>2.9860446032904608</v>
      </c>
      <c r="P2" s="246">
        <v>3</v>
      </c>
      <c r="Q2" s="246">
        <v>3</v>
      </c>
      <c r="R2" s="246">
        <v>3</v>
      </c>
      <c r="S2" s="246">
        <v>3</v>
      </c>
    </row>
    <row r="3" spans="1:19">
      <c r="A3" s="13" t="s">
        <v>9</v>
      </c>
      <c r="G3" s="14">
        <f t="shared" ref="G3:O3" si="0">AVERAGE(B2:K2)</f>
        <v>1.2349513646452814</v>
      </c>
      <c r="H3" s="14">
        <f t="shared" si="0"/>
        <v>0.85724897908705411</v>
      </c>
      <c r="I3" s="14">
        <f t="shared" si="0"/>
        <v>0.92427918803127507</v>
      </c>
      <c r="J3" s="14">
        <f t="shared" si="0"/>
        <v>1.6297466662781388</v>
      </c>
      <c r="K3" s="14">
        <f t="shared" si="0"/>
        <v>2.3585530308609477</v>
      </c>
      <c r="L3" s="14">
        <f t="shared" si="0"/>
        <v>2.6881844466207312</v>
      </c>
      <c r="M3" s="14">
        <f t="shared" si="0"/>
        <v>2.7115089073305034</v>
      </c>
      <c r="N3" s="14">
        <f t="shared" si="0"/>
        <v>2.809209949553245</v>
      </c>
      <c r="O3" s="14">
        <f t="shared" si="0"/>
        <v>2.9026320378553785</v>
      </c>
    </row>
    <row r="6" spans="1:19">
      <c r="A6" s="244" t="s">
        <v>302</v>
      </c>
      <c r="B6" s="12">
        <v>2007</v>
      </c>
      <c r="C6" s="12">
        <v>2008</v>
      </c>
      <c r="D6" s="12">
        <v>2009</v>
      </c>
      <c r="E6" s="12">
        <v>2010</v>
      </c>
      <c r="F6" s="12">
        <v>2011</v>
      </c>
      <c r="G6" s="12">
        <v>2012</v>
      </c>
      <c r="H6" s="12">
        <v>2013</v>
      </c>
      <c r="I6" s="12">
        <v>2014</v>
      </c>
      <c r="J6" s="12">
        <v>2015</v>
      </c>
      <c r="K6" s="12">
        <v>2016</v>
      </c>
      <c r="L6" s="12">
        <v>2017</v>
      </c>
      <c r="M6" s="12">
        <v>2018</v>
      </c>
      <c r="N6" s="12">
        <v>2019</v>
      </c>
      <c r="O6" s="12">
        <v>2020</v>
      </c>
      <c r="P6" s="12">
        <v>2021</v>
      </c>
      <c r="Q6" s="12">
        <v>2022</v>
      </c>
      <c r="R6" s="12">
        <v>2023</v>
      </c>
      <c r="S6" s="12">
        <v>2024</v>
      </c>
    </row>
    <row r="7" spans="1:19">
      <c r="A7" s="11" t="s">
        <v>10</v>
      </c>
      <c r="B7" s="246">
        <v>6.7352498081265866</v>
      </c>
      <c r="C7" s="246">
        <v>2.3599903339270867</v>
      </c>
      <c r="D7" s="246">
        <v>-4.0307813927161762</v>
      </c>
      <c r="E7" s="246">
        <v>-4.3020190425376299</v>
      </c>
      <c r="F7" s="246">
        <v>-0.29631415759783231</v>
      </c>
      <c r="G7" s="246">
        <v>2.7667553929022759</v>
      </c>
      <c r="H7" s="246">
        <v>2.0229895777725826</v>
      </c>
      <c r="I7" s="246">
        <v>2.0657791169786721</v>
      </c>
      <c r="J7" s="246">
        <v>2.8661131789274297</v>
      </c>
      <c r="K7" s="246">
        <v>2.1996188239578993</v>
      </c>
      <c r="L7" s="246">
        <v>2.8444444444444441</v>
      </c>
      <c r="M7" s="246">
        <v>3.0444444444444443</v>
      </c>
      <c r="N7" s="246">
        <v>3</v>
      </c>
      <c r="O7" s="246">
        <v>2.95</v>
      </c>
      <c r="P7" s="247">
        <v>2.8</v>
      </c>
      <c r="Q7" s="247">
        <v>2.8</v>
      </c>
      <c r="R7" s="247">
        <v>2.6</v>
      </c>
      <c r="S7" s="247">
        <v>2.6</v>
      </c>
    </row>
    <row r="8" spans="1:19">
      <c r="A8" s="13" t="s">
        <v>9</v>
      </c>
      <c r="G8" s="14">
        <f t="shared" ref="G8:O8" si="1">AVERAGE(B7:K7)</f>
        <v>1.2387381639740895</v>
      </c>
      <c r="H8" s="14">
        <f t="shared" si="1"/>
        <v>0.84965762760587515</v>
      </c>
      <c r="I8" s="14">
        <f t="shared" si="1"/>
        <v>0.91810303865761111</v>
      </c>
      <c r="J8" s="14">
        <f t="shared" si="1"/>
        <v>1.6211811779292287</v>
      </c>
      <c r="K8" s="14">
        <f t="shared" si="1"/>
        <v>2.3463830821829914</v>
      </c>
      <c r="L8" s="14">
        <f t="shared" si="1"/>
        <v>2.6560144979427749</v>
      </c>
      <c r="M8" s="14">
        <f t="shared" si="1"/>
        <v>2.6593389586525471</v>
      </c>
      <c r="N8" s="14">
        <f t="shared" si="1"/>
        <v>2.7170400008752891</v>
      </c>
      <c r="O8" s="14">
        <f t="shared" si="1"/>
        <v>2.7704620891774221</v>
      </c>
    </row>
    <row r="11" spans="1:19">
      <c r="A11" s="248" t="s">
        <v>303</v>
      </c>
      <c r="B11" s="10"/>
      <c r="C11" s="10"/>
      <c r="D11" s="10"/>
      <c r="E11" s="10"/>
      <c r="F11" s="10"/>
      <c r="G11" s="10"/>
      <c r="H11" s="10"/>
      <c r="I11" s="10"/>
      <c r="J11" s="10"/>
      <c r="K11" s="10"/>
      <c r="L11" s="10"/>
      <c r="M11" s="10"/>
      <c r="N11" s="10"/>
      <c r="O11" s="10"/>
      <c r="P11" s="10"/>
      <c r="Q11" s="10"/>
      <c r="R11" s="245"/>
      <c r="S11" s="10"/>
    </row>
    <row r="12" spans="1:19">
      <c r="A12" s="10">
        <v>18.938020000000002</v>
      </c>
      <c r="B12" s="10">
        <v>20.420870000000001</v>
      </c>
      <c r="C12" s="10">
        <v>21.21227</v>
      </c>
      <c r="D12" s="10">
        <v>20.997969999999999</v>
      </c>
      <c r="E12" s="10">
        <v>20.431930000000001</v>
      </c>
      <c r="F12" s="10">
        <v>20.179680000000001</v>
      </c>
      <c r="G12" s="10">
        <v>20.23751</v>
      </c>
      <c r="H12" s="10">
        <v>20.400069999999999</v>
      </c>
      <c r="I12" s="10">
        <v>20.704840000000001</v>
      </c>
      <c r="J12" s="10">
        <v>21.138590000000001</v>
      </c>
      <c r="K12" s="10">
        <v>21.43403</v>
      </c>
      <c r="L12" s="10">
        <v>22.077780000000001</v>
      </c>
      <c r="M12" s="10">
        <v>22.897780000000001</v>
      </c>
      <c r="N12" s="10"/>
      <c r="O12" s="10"/>
      <c r="P12" s="10"/>
      <c r="Q12" s="10"/>
      <c r="R12" s="10"/>
      <c r="S12" s="10"/>
    </row>
    <row r="13" spans="1:19">
      <c r="A13" s="11" t="s">
        <v>10</v>
      </c>
      <c r="B13" s="274">
        <f>(B12-A12)/A12*100</f>
        <v>7.8300160206821987</v>
      </c>
      <c r="C13" s="274">
        <f t="shared" ref="C13:F13" si="2">(C12-B12)/B12*100</f>
        <v>3.8754470304154491</v>
      </c>
      <c r="D13" s="274">
        <f t="shared" si="2"/>
        <v>-1.0102643422886919</v>
      </c>
      <c r="E13" s="274">
        <f t="shared" si="2"/>
        <v>-2.6956891547135151</v>
      </c>
      <c r="F13" s="274">
        <f t="shared" si="2"/>
        <v>-1.2345872367417081</v>
      </c>
      <c r="G13" s="10">
        <v>1.1793427334156448</v>
      </c>
      <c r="H13" s="10">
        <v>1.1793427334156448</v>
      </c>
      <c r="I13" s="10">
        <v>1.4198739561576579</v>
      </c>
      <c r="J13" s="10">
        <v>1.4198739561576601</v>
      </c>
      <c r="K13" s="10">
        <v>1.471380316059907</v>
      </c>
      <c r="L13" s="10">
        <v>1.9841886104857736</v>
      </c>
      <c r="M13" s="10">
        <v>2.5214587809803959</v>
      </c>
      <c r="N13" s="100">
        <v>2.5214587809803959</v>
      </c>
      <c r="O13" s="100">
        <v>2.5214587809803959</v>
      </c>
      <c r="P13" s="273">
        <v>2.5214587809803959</v>
      </c>
      <c r="Q13" s="273">
        <v>2.5214587809803959</v>
      </c>
      <c r="R13" s="273">
        <v>2.5214587809803959</v>
      </c>
      <c r="S13" s="273">
        <v>2.5214587809803959</v>
      </c>
    </row>
    <row r="14" spans="1:19">
      <c r="A14" s="13" t="s">
        <v>9</v>
      </c>
      <c r="F14"/>
      <c r="G14" s="14">
        <f t="shared" ref="G14:O14" si="3">AVERAGE(B13:K13)</f>
        <v>1.3434736012560249</v>
      </c>
      <c r="H14" s="14">
        <f t="shared" si="3"/>
        <v>0.7588908602363823</v>
      </c>
      <c r="I14" s="14">
        <f t="shared" si="3"/>
        <v>0.623492035292877</v>
      </c>
      <c r="J14" s="14">
        <f t="shared" si="3"/>
        <v>0.9766643476197856</v>
      </c>
      <c r="K14" s="14">
        <f t="shared" si="3"/>
        <v>1.4983791411891767</v>
      </c>
      <c r="L14" s="14">
        <f t="shared" si="3"/>
        <v>1.873983742961387</v>
      </c>
      <c r="M14" s="14">
        <f t="shared" si="3"/>
        <v>2.0081953477178622</v>
      </c>
      <c r="N14" s="14">
        <f t="shared" si="3"/>
        <v>2.1424069524743374</v>
      </c>
      <c r="O14" s="14">
        <f t="shared" si="3"/>
        <v>2.2525654349566109</v>
      </c>
      <c r="P14"/>
      <c r="Q14"/>
    </row>
    <row r="17" spans="1:19">
      <c r="B17" s="10"/>
      <c r="C17" s="10"/>
      <c r="D17" s="10"/>
      <c r="E17" s="10"/>
      <c r="F17" s="10"/>
      <c r="G17" s="10"/>
      <c r="H17" s="10"/>
      <c r="I17" s="10"/>
      <c r="J17" s="10"/>
      <c r="K17" s="10"/>
      <c r="L17" s="10"/>
      <c r="M17" s="10"/>
    </row>
    <row r="23" spans="1:19">
      <c r="A23" s="16" t="s">
        <v>5</v>
      </c>
      <c r="B23" s="12">
        <v>2007</v>
      </c>
      <c r="C23" s="12">
        <v>2008</v>
      </c>
      <c r="D23" s="12">
        <v>2009</v>
      </c>
      <c r="E23" s="12">
        <v>2010</v>
      </c>
      <c r="F23" s="12">
        <v>2011</v>
      </c>
      <c r="G23" s="12">
        <v>2012</v>
      </c>
      <c r="H23" s="12">
        <v>2013</v>
      </c>
      <c r="I23" s="12">
        <v>2014</v>
      </c>
      <c r="J23" s="12">
        <v>2015</v>
      </c>
      <c r="K23" s="12">
        <v>2016</v>
      </c>
      <c r="L23" s="12">
        <v>2017</v>
      </c>
      <c r="M23" s="12">
        <v>2018</v>
      </c>
      <c r="N23" s="12">
        <v>2019</v>
      </c>
      <c r="O23" s="12">
        <v>2020</v>
      </c>
      <c r="P23" s="12">
        <v>2021</v>
      </c>
      <c r="Q23" s="12">
        <v>2022</v>
      </c>
      <c r="R23" s="12">
        <v>2023</v>
      </c>
      <c r="S23" s="12">
        <v>2024</v>
      </c>
    </row>
    <row r="24" spans="1:19">
      <c r="A24" s="11" t="s">
        <v>10</v>
      </c>
      <c r="B24" s="15">
        <v>6.7496018582957618</v>
      </c>
      <c r="C24" s="15">
        <v>1.5737508883482798</v>
      </c>
      <c r="D24" s="15">
        <v>-4.7980024796870797</v>
      </c>
      <c r="E24" s="15">
        <v>-4.4669297665710594</v>
      </c>
      <c r="F24" s="15">
        <v>-0.2477420388503182</v>
      </c>
      <c r="G24" s="15">
        <v>3.061632805410075</v>
      </c>
      <c r="H24" s="15">
        <v>2.4351851462763419</v>
      </c>
      <c r="I24" s="15">
        <v>2.5250005473894221</v>
      </c>
      <c r="J24" s="15">
        <v>1.9898087914520746</v>
      </c>
      <c r="K24" s="15">
        <v>2.3403875560020104</v>
      </c>
      <c r="L24" s="15">
        <v>2.8188046961836521</v>
      </c>
      <c r="M24" s="15">
        <v>2.9120832897904902</v>
      </c>
      <c r="N24" s="15">
        <v>2.8131824598480959</v>
      </c>
      <c r="O24" s="15">
        <v>2.9680410996350215</v>
      </c>
      <c r="P24" s="15">
        <v>3.0000000000000027</v>
      </c>
      <c r="Q24" s="15">
        <v>3.0000000000000027</v>
      </c>
      <c r="R24" s="15">
        <v>3.0000000000000027</v>
      </c>
      <c r="S24" s="15">
        <v>3.0000000000000027</v>
      </c>
    </row>
    <row r="25" spans="1:19">
      <c r="A25" s="13" t="s">
        <v>9</v>
      </c>
      <c r="B25" s="11"/>
      <c r="C25" s="11"/>
      <c r="D25" s="11"/>
      <c r="E25" s="11"/>
      <c r="F25" s="11"/>
      <c r="G25" s="14">
        <f t="shared" ref="G25:N25" si="4">AVERAGE(B24:K24)</f>
        <v>1.1162693308065506</v>
      </c>
      <c r="H25" s="14">
        <f t="shared" si="4"/>
        <v>0.72318961459533981</v>
      </c>
      <c r="I25" s="14">
        <f t="shared" si="4"/>
        <v>0.85702285473956097</v>
      </c>
      <c r="J25" s="14">
        <f t="shared" si="4"/>
        <v>1.6181413486930787</v>
      </c>
      <c r="K25" s="14">
        <f t="shared" si="4"/>
        <v>2.3616384353136866</v>
      </c>
      <c r="L25" s="14">
        <f t="shared" si="4"/>
        <v>2.6864126391987186</v>
      </c>
      <c r="M25" s="14">
        <f t="shared" si="4"/>
        <v>2.6802493586577114</v>
      </c>
      <c r="N25" s="14">
        <f t="shared" si="4"/>
        <v>2.7367308440300779</v>
      </c>
      <c r="O25" s="14">
        <f>AVERAGE(J24:S24)</f>
        <v>2.7842307892911355</v>
      </c>
      <c r="P25" s="11"/>
      <c r="Q25" s="11"/>
      <c r="R25" s="11"/>
      <c r="S25" s="10"/>
    </row>
    <row r="30" spans="1:19">
      <c r="A30" s="16" t="s">
        <v>4</v>
      </c>
      <c r="B30" s="12">
        <v>2007</v>
      </c>
      <c r="C30" s="12">
        <v>2008</v>
      </c>
      <c r="D30" s="12">
        <v>2009</v>
      </c>
      <c r="E30" s="12">
        <v>2010</v>
      </c>
      <c r="F30" s="12">
        <v>2011</v>
      </c>
      <c r="G30" s="12">
        <v>2012</v>
      </c>
      <c r="H30" s="12">
        <v>2013</v>
      </c>
      <c r="I30" s="12">
        <v>2014</v>
      </c>
      <c r="J30" s="12">
        <v>2015</v>
      </c>
      <c r="K30" s="12">
        <v>2016</v>
      </c>
      <c r="L30" s="12">
        <v>2017</v>
      </c>
      <c r="M30" s="12">
        <v>2018</v>
      </c>
      <c r="N30" s="12">
        <v>2019</v>
      </c>
      <c r="O30" s="12">
        <v>2020</v>
      </c>
      <c r="P30" s="12">
        <v>2021</v>
      </c>
      <c r="Q30" s="12">
        <v>2022</v>
      </c>
      <c r="R30" s="12">
        <v>2023</v>
      </c>
    </row>
    <row r="31" spans="1:19">
      <c r="A31" s="11" t="s">
        <v>10</v>
      </c>
      <c r="B31" s="15">
        <v>4.8447633127952416</v>
      </c>
      <c r="C31" s="15">
        <v>2.3385088756000094</v>
      </c>
      <c r="D31" s="15">
        <v>-0.34597096858841603</v>
      </c>
      <c r="E31" s="15">
        <v>-0.90329573130309981</v>
      </c>
      <c r="F31" s="15">
        <v>0.42869563494218887</v>
      </c>
      <c r="G31" s="15">
        <v>1.6586022795705979</v>
      </c>
      <c r="H31" s="15">
        <v>2.0434702454763087</v>
      </c>
      <c r="I31" s="15">
        <v>2.4477966278792174</v>
      </c>
      <c r="J31" s="15">
        <v>2.7093740423929757</v>
      </c>
      <c r="K31" s="15">
        <v>2.3872091271948115</v>
      </c>
      <c r="L31" s="15">
        <v>2.6570028178764638</v>
      </c>
      <c r="M31" s="15">
        <v>2.8070765859627533</v>
      </c>
      <c r="N31" s="15">
        <v>2.8503067751323607</v>
      </c>
      <c r="O31" s="15">
        <v>2.7966661772975465</v>
      </c>
      <c r="P31" s="15">
        <v>2.7139728413926756</v>
      </c>
      <c r="Q31" s="15">
        <v>2.617743623406743</v>
      </c>
      <c r="R31" s="15">
        <v>2.5176273852337561</v>
      </c>
    </row>
    <row r="32" spans="1:19">
      <c r="A32" s="13" t="s">
        <v>9</v>
      </c>
      <c r="B32" s="11"/>
      <c r="C32" s="11"/>
      <c r="D32" s="11"/>
      <c r="E32" s="11"/>
      <c r="F32" s="11"/>
      <c r="G32" s="14">
        <f t="shared" ref="G32:N32" si="5">AVERAGE(B31:K31)</f>
        <v>1.7609153445959833</v>
      </c>
      <c r="H32" s="14">
        <f t="shared" si="5"/>
        <v>1.5421392951041057</v>
      </c>
      <c r="I32" s="14">
        <f t="shared" si="5"/>
        <v>1.5889960661403801</v>
      </c>
      <c r="J32" s="14">
        <f t="shared" si="5"/>
        <v>1.9086238405124578</v>
      </c>
      <c r="K32" s="14">
        <f t="shared" si="5"/>
        <v>2.2786200313725224</v>
      </c>
      <c r="L32" s="14">
        <f t="shared" si="5"/>
        <v>2.5071477520175707</v>
      </c>
      <c r="M32" s="14">
        <f t="shared" si="5"/>
        <v>2.6030618864011852</v>
      </c>
      <c r="N32" s="14">
        <f t="shared" si="5"/>
        <v>2.6504776003769299</v>
      </c>
      <c r="O32" s="11"/>
      <c r="P32" s="11"/>
      <c r="Q32" s="11"/>
      <c r="R32" s="11"/>
    </row>
    <row r="33" spans="1:19">
      <c r="A33" s="10"/>
      <c r="B33" s="10"/>
      <c r="C33" s="10"/>
      <c r="D33" s="10"/>
      <c r="E33" s="10"/>
      <c r="F33" s="10"/>
      <c r="G33" s="10"/>
      <c r="H33" s="10"/>
      <c r="I33" s="10"/>
      <c r="J33" s="10"/>
      <c r="K33" s="10"/>
      <c r="L33" s="10"/>
      <c r="M33" s="10"/>
      <c r="N33" s="10"/>
      <c r="O33" s="10"/>
      <c r="P33" s="10"/>
      <c r="Q33" s="10"/>
      <c r="R33" s="10"/>
      <c r="S33" s="10"/>
    </row>
    <row r="42" spans="1:19">
      <c r="A42"/>
      <c r="B42"/>
      <c r="C42"/>
      <c r="D42"/>
      <c r="E42"/>
      <c r="F42"/>
      <c r="G42"/>
      <c r="H42"/>
      <c r="I42"/>
      <c r="J42"/>
      <c r="K42"/>
      <c r="L42"/>
    </row>
    <row r="43" spans="1:19">
      <c r="A43"/>
      <c r="B43"/>
      <c r="C43"/>
      <c r="D43"/>
      <c r="E43"/>
      <c r="F43"/>
      <c r="G43"/>
      <c r="H43"/>
      <c r="I43"/>
      <c r="J43"/>
      <c r="K43"/>
      <c r="L43"/>
    </row>
  </sheetData>
  <pageMargins left="0.70866141732283472" right="0.70866141732283472" top="0.74803149606299213" bottom="0.74803149606299213" header="0.31496062992125984" footer="0.31496062992125984"/>
  <pageSetup paperSize="9" scale="67"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32ED45F9124C54C9993D8F9B90B6509" ma:contentTypeVersion="6" ma:contentTypeDescription="Izveidot jaunu dokumentu." ma:contentTypeScope="" ma:versionID="505bd589a2aca845f84ae88e4d449a67">
  <xsd:schema xmlns:xsd="http://www.w3.org/2001/XMLSchema" xmlns:xs="http://www.w3.org/2001/XMLSchema" xmlns:p="http://schemas.microsoft.com/office/2006/metadata/properties" xmlns:ns2="18cde31a-aed2-49ce-b570-e812b29b6342" xmlns:ns3="8a96bb65-8a47-495a-ab2f-bcb1e653263c" targetNamespace="http://schemas.microsoft.com/office/2006/metadata/properties" ma:root="true" ma:fieldsID="717f19b830f6e1ab53a8c3ae669579c3" ns2:_="" ns3:_="">
    <xsd:import namespace="18cde31a-aed2-49ce-b570-e812b29b6342"/>
    <xsd:import namespace="8a96bb65-8a47-495a-ab2f-bcb1e65326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96bb65-8a47-495a-ab2f-bcb1e653263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3955E-1B61-41F4-8847-F5F7384899D2}">
  <ds:schemaRefs>
    <ds:schemaRef ds:uri="http://www.w3.org/XML/1998/namespace"/>
    <ds:schemaRef ds:uri="http://schemas.microsoft.com/office/2006/metadata/properties"/>
    <ds:schemaRef ds:uri="http://schemas.microsoft.com/office/2006/documentManagement/types"/>
    <ds:schemaRef ds:uri="18cde31a-aed2-49ce-b570-e812b29b6342"/>
    <ds:schemaRef ds:uri="http://purl.org/dc/terms/"/>
    <ds:schemaRef ds:uri="http://purl.org/dc/elements/1.1/"/>
    <ds:schemaRef ds:uri="8a96bb65-8a47-495a-ab2f-bcb1e653263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B5DAB7D-8EBC-4174-9B8E-4BB34A172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8a96bb65-8a47-495a-ab2f-bcb1e65326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511B28-6DF1-4090-A4F7-40E61073F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Annex 5 Table 1</vt:lpstr>
      <vt:lpstr>Annex 5 Table 2</vt:lpstr>
      <vt:lpstr>Annex 5 Table 3</vt:lpstr>
      <vt:lpstr>Annex 5 Table 4</vt:lpstr>
      <vt:lpstr>Chart 3.5</vt:lpstr>
      <vt:lpstr>Annex 5 Table 5</vt:lpstr>
      <vt:lpstr>Annex 5 Table 6</vt:lpstr>
      <vt:lpstr>Annex 5 Table 7</vt:lpstr>
      <vt:lpstr>pGDP</vt:lpstr>
      <vt:lpstr>deficit reduction factor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dace</cp:lastModifiedBy>
  <cp:lastPrinted>2017-10-04T18:56:24Z</cp:lastPrinted>
  <dcterms:created xsi:type="dcterms:W3CDTF">2017-01-19T11:08:28Z</dcterms:created>
  <dcterms:modified xsi:type="dcterms:W3CDTF">2017-10-04T22:58:25Z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0x010100D32ED45F9124C54C9993D8F9B90B6509</vt:lpwstr>
  </property>
</Properties>
</file>